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styles.xml" ContentType="application/vnd.openxmlformats-officedocument.spreadsheetml.styles+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theme/theme1.xml" ContentType="application/vnd.openxmlformats-officedocument.theme+xml"/>
  <Override PartName="/xl/sharedStrings.xml" ContentType="application/vnd.openxmlformats-officedocument.spreadsheetml.sharedStrings+xml"/>
  <Override PartName="/xl/worksheets/sheet15.xml" ContentType="application/vnd.openxmlformats-officedocument.spreadsheetml.worksheet+xml"/>
  <Override PartName="/xl/worksheets/sheet13.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14.xml" ContentType="application/vnd.openxmlformats-officedocument.spreadsheetml.worksheet+xml"/>
  <Override PartName="/xl/worksheets/sheet8.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9.xml" ContentType="application/vnd.openxmlformats-officedocument.spreadsheetml.worksheet+xml"/>
  <Override PartName="/docProps/app.xml" ContentType="application/vnd.openxmlformats-officedocument.extended-properties+xml"/>
  <Override PartName="/docProps/core.xml" ContentType="application/vnd.openxmlformats-package.core-properties+xml"/>
  <Override PartName="/xl/calcChain.xml" ContentType="application/vnd.openxmlformats-officedocument.spreadsheetml.calcChain+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showInkAnnotation="0" codeName="ThisWorkbook" autoCompressPictures="0"/>
  <bookViews>
    <workbookView xWindow="-30690" yWindow="585" windowWidth="49785" windowHeight="11925" tabRatio="810"/>
  </bookViews>
  <sheets>
    <sheet name="Table Of Contents" sheetId="24" r:id="rId1"/>
    <sheet name="1-Summarybyyear" sheetId="23" r:id="rId2"/>
    <sheet name="2-detailedoffence-outcome" sheetId="2" r:id="rId3"/>
    <sheet name="3-Outcome" sheetId="3" r:id="rId4"/>
    <sheet name="4-Outcome by bail" sheetId="5" r:id="rId5"/>
    <sheet name="5-penalty" sheetId="6" r:id="rId6"/>
    <sheet name="5a-detailedpenalty" sheetId="33" r:id="rId7"/>
    <sheet name="6-CourtDelay" sheetId="26" r:id="rId8"/>
    <sheet name="7-AVOs" sheetId="8" r:id="rId9"/>
    <sheet name="8-Appeals" sheetId="9" r:id="rId10"/>
    <sheet name="9-DV-CSOdetailedoffence" sheetId="18" r:id="rId11"/>
    <sheet name="10-DV-CSOpenalty" sheetId="19" r:id="rId12"/>
    <sheet name="10a-DV-CSOpenalty" sheetId="34" r:id="rId13"/>
    <sheet name="11-Indigenoussummarybyyr" sheetId="21" r:id="rId14"/>
    <sheet name="12-Indigdetailedoffence" sheetId="22" r:id="rId15"/>
    <sheet name="13-Indigenous-DV-CSOdetailedoff" sheetId="27" r:id="rId16"/>
    <sheet name="14-Indig penalty" sheetId="28" r:id="rId17"/>
    <sheet name="14a-Indig detailedpenalty" sheetId="35" r:id="rId18"/>
    <sheet name="15-Indig DV-CSOpenalty" sheetId="29" r:id="rId19"/>
    <sheet name="15a-Indig DV-CSOpenalty" sheetId="36" r:id="rId20"/>
    <sheet name="16-No-%custody" sheetId="16" r:id="rId21"/>
    <sheet name="17-custodylength" sheetId="17" r:id="rId22"/>
    <sheet name="Explanatory Notes" sheetId="37" r:id="rId23"/>
  </sheets>
  <definedNames>
    <definedName name="IDX" localSheetId="1">'1-Summarybyyear'!#REF!</definedName>
  </definedNames>
  <calcPr calcId="145621"/>
</workbook>
</file>

<file path=xl/calcChain.xml><?xml version="1.0" encoding="utf-8"?>
<calcChain xmlns="http://schemas.openxmlformats.org/spreadsheetml/2006/main">
  <c r="C3" i="24" l="1"/>
  <c r="H4" i="24" l="1"/>
  <c r="G4" i="24"/>
  <c r="F4" i="24"/>
  <c r="E4" i="24"/>
  <c r="D4" i="24"/>
  <c r="C4" i="24"/>
  <c r="A1" i="24"/>
  <c r="F6" i="23" l="1"/>
  <c r="F325" i="23" s="1"/>
  <c r="E6" i="23"/>
  <c r="E155" i="23" s="1"/>
  <c r="D6" i="23"/>
  <c r="D246" i="23" s="1"/>
  <c r="C6" i="23"/>
  <c r="C155" i="23" s="1"/>
  <c r="B6" i="23"/>
  <c r="B325" i="23" s="1"/>
  <c r="D31" i="24"/>
  <c r="D29" i="24"/>
  <c r="D20" i="24"/>
  <c r="D13" i="24"/>
  <c r="A30" i="37"/>
  <c r="C7" i="36"/>
  <c r="AQ7" i="29"/>
  <c r="AG7" i="29"/>
  <c r="W7" i="29"/>
  <c r="M7" i="29"/>
  <c r="C7" i="29"/>
  <c r="C116" i="34"/>
  <c r="C84" i="34"/>
  <c r="C57" i="34"/>
  <c r="C48" i="34"/>
  <c r="AQ122" i="19"/>
  <c r="AG122" i="19"/>
  <c r="W122" i="19"/>
  <c r="M122" i="19"/>
  <c r="C122" i="19"/>
  <c r="AQ89" i="19"/>
  <c r="AG89" i="19"/>
  <c r="W89" i="19"/>
  <c r="M89" i="19"/>
  <c r="C89" i="19"/>
  <c r="AQ60" i="19"/>
  <c r="AG60" i="19"/>
  <c r="W60" i="19"/>
  <c r="M60" i="19"/>
  <c r="C60" i="19"/>
  <c r="AQ49" i="19"/>
  <c r="AG49" i="19"/>
  <c r="W49" i="19"/>
  <c r="M49" i="19"/>
  <c r="C49" i="19"/>
  <c r="AQ8" i="19"/>
  <c r="AG8" i="19"/>
  <c r="W8" i="19"/>
  <c r="M8" i="19"/>
  <c r="C8" i="19"/>
  <c r="AR7" i="28"/>
  <c r="AH7" i="28"/>
  <c r="X7" i="28"/>
  <c r="N7" i="28"/>
  <c r="D7" i="28"/>
  <c r="A3" i="36"/>
  <c r="A3" i="35"/>
  <c r="D7" i="35"/>
  <c r="D23" i="24"/>
  <c r="A3" i="34"/>
  <c r="C8" i="34"/>
  <c r="A3" i="33"/>
  <c r="D468" i="33"/>
  <c r="D309" i="33"/>
  <c r="D201" i="33"/>
  <c r="D177" i="33"/>
  <c r="D8" i="33"/>
  <c r="AR522" i="6"/>
  <c r="AH522" i="6"/>
  <c r="X522" i="6"/>
  <c r="N522" i="6"/>
  <c r="D522" i="6"/>
  <c r="AR354" i="6"/>
  <c r="AH354" i="6"/>
  <c r="X354" i="6"/>
  <c r="N354" i="6"/>
  <c r="D354" i="6"/>
  <c r="AR223" i="6"/>
  <c r="AH223" i="6"/>
  <c r="X223" i="6"/>
  <c r="N223" i="6"/>
  <c r="D223" i="6"/>
  <c r="AR184" i="6"/>
  <c r="AH184" i="6"/>
  <c r="X184" i="6"/>
  <c r="N184" i="6"/>
  <c r="D184" i="6"/>
  <c r="D14" i="24"/>
  <c r="W40" i="26"/>
  <c r="R40" i="26"/>
  <c r="M40" i="26"/>
  <c r="H40" i="26"/>
  <c r="C40" i="26"/>
  <c r="W93" i="26"/>
  <c r="R93" i="26"/>
  <c r="M93" i="26"/>
  <c r="H93" i="26"/>
  <c r="C93" i="26"/>
  <c r="W71" i="26"/>
  <c r="R71" i="26"/>
  <c r="M71" i="26"/>
  <c r="H71" i="26"/>
  <c r="C71" i="26"/>
  <c r="D8" i="24"/>
  <c r="D19" i="24"/>
  <c r="AA150" i="18"/>
  <c r="U150" i="18"/>
  <c r="O150" i="18"/>
  <c r="I150" i="18"/>
  <c r="C150" i="18"/>
  <c r="AA112" i="18"/>
  <c r="U112" i="18"/>
  <c r="O112" i="18"/>
  <c r="I112" i="18"/>
  <c r="C112" i="18"/>
  <c r="AA76" i="18"/>
  <c r="U76" i="18"/>
  <c r="O76" i="18"/>
  <c r="I76" i="18"/>
  <c r="C76" i="18"/>
  <c r="AA54" i="18"/>
  <c r="U54" i="18"/>
  <c r="O54" i="18"/>
  <c r="I54" i="18"/>
  <c r="C54" i="18"/>
  <c r="C6" i="3"/>
  <c r="C28" i="3" s="1"/>
  <c r="D6" i="3"/>
  <c r="D63" i="3" s="1"/>
  <c r="E6" i="3"/>
  <c r="E63" i="3" s="1"/>
  <c r="F6" i="3"/>
  <c r="F45" i="3" s="1"/>
  <c r="B6" i="3"/>
  <c r="B45" i="3" s="1"/>
  <c r="AB6" i="2"/>
  <c r="AB185" i="2" s="1"/>
  <c r="V6" i="2"/>
  <c r="V605" i="2" s="1"/>
  <c r="P6" i="2"/>
  <c r="P185" i="2" s="1"/>
  <c r="J6" i="2"/>
  <c r="J283" i="2" s="1"/>
  <c r="D6" i="2"/>
  <c r="D185" i="2" s="1"/>
  <c r="A3" i="9"/>
  <c r="D16" i="24"/>
  <c r="D34" i="24"/>
  <c r="D33" i="24"/>
  <c r="D30" i="24"/>
  <c r="D22" i="24"/>
  <c r="D28" i="24"/>
  <c r="D27" i="24"/>
  <c r="D21" i="24"/>
  <c r="D26" i="24"/>
  <c r="D18" i="24"/>
  <c r="D12" i="24"/>
  <c r="D11" i="24"/>
  <c r="D10" i="24"/>
  <c r="A3" i="17"/>
  <c r="D9" i="24"/>
  <c r="D25" i="24"/>
  <c r="Z45" i="5"/>
  <c r="T45" i="5"/>
  <c r="N45" i="5"/>
  <c r="H45" i="5"/>
  <c r="B45" i="5"/>
  <c r="A3" i="29"/>
  <c r="A3" i="28"/>
  <c r="F72" i="21"/>
  <c r="E72" i="21"/>
  <c r="D72" i="21"/>
  <c r="C72" i="21"/>
  <c r="B72" i="21"/>
  <c r="L7" i="17"/>
  <c r="K7" i="17"/>
  <c r="J7" i="17"/>
  <c r="I7" i="17"/>
  <c r="H7" i="17"/>
  <c r="U8" i="16"/>
  <c r="S8" i="16"/>
  <c r="Q8" i="16"/>
  <c r="O8" i="16"/>
  <c r="M8" i="16"/>
  <c r="B6" i="21"/>
  <c r="AA7" i="17"/>
  <c r="Z7" i="17"/>
  <c r="Y7" i="17"/>
  <c r="X7" i="17"/>
  <c r="W7" i="17"/>
  <c r="V7" i="17"/>
  <c r="U7" i="17"/>
  <c r="T7" i="17"/>
  <c r="S7" i="17"/>
  <c r="R7" i="17"/>
  <c r="Q7" i="17"/>
  <c r="P7" i="17"/>
  <c r="O7" i="17"/>
  <c r="N7" i="17"/>
  <c r="M7" i="17"/>
  <c r="G7" i="17"/>
  <c r="F7" i="17"/>
  <c r="E7" i="17"/>
  <c r="D7" i="17"/>
  <c r="C7" i="17"/>
  <c r="A3" i="16"/>
  <c r="AY8" i="16"/>
  <c r="AW8" i="16"/>
  <c r="AU8" i="16"/>
  <c r="AS8" i="16"/>
  <c r="AQ8" i="16"/>
  <c r="AO8" i="16"/>
  <c r="AM8" i="16"/>
  <c r="AK8" i="16"/>
  <c r="AI8" i="16"/>
  <c r="AG8" i="16"/>
  <c r="AE8" i="16"/>
  <c r="AC8" i="16"/>
  <c r="AA8" i="16"/>
  <c r="Y8" i="16"/>
  <c r="W8" i="16"/>
  <c r="K8" i="16"/>
  <c r="I8" i="16"/>
  <c r="G8" i="16"/>
  <c r="E8" i="16"/>
  <c r="C8" i="16"/>
  <c r="AA6" i="27"/>
  <c r="U6" i="27"/>
  <c r="O6" i="27"/>
  <c r="I6" i="27"/>
  <c r="C6" i="27"/>
  <c r="A3" i="27"/>
  <c r="A3" i="22"/>
  <c r="AB6" i="22"/>
  <c r="V6" i="22"/>
  <c r="P6" i="22"/>
  <c r="J6" i="22"/>
  <c r="D6" i="22"/>
  <c r="A3" i="21"/>
  <c r="F295" i="21"/>
  <c r="E295" i="21"/>
  <c r="D295" i="21"/>
  <c r="C295" i="21"/>
  <c r="B295" i="21"/>
  <c r="F224" i="21"/>
  <c r="E224" i="21"/>
  <c r="D224" i="21"/>
  <c r="C224" i="21"/>
  <c r="B224" i="21"/>
  <c r="F141" i="21"/>
  <c r="E141" i="21"/>
  <c r="D141" i="21"/>
  <c r="C141" i="21"/>
  <c r="B141" i="21"/>
  <c r="F6" i="21"/>
  <c r="E6" i="21"/>
  <c r="D6" i="21"/>
  <c r="C6" i="21"/>
  <c r="C7" i="18"/>
  <c r="A3" i="19"/>
  <c r="AA7" i="18"/>
  <c r="U7" i="18"/>
  <c r="O7" i="18"/>
  <c r="I7" i="18"/>
  <c r="A3" i="18"/>
  <c r="K6" i="9"/>
  <c r="I6" i="9"/>
  <c r="G6" i="9"/>
  <c r="E6" i="9"/>
  <c r="C6" i="9"/>
  <c r="B6" i="8"/>
  <c r="A3" i="8"/>
  <c r="R6" i="8"/>
  <c r="N6" i="8"/>
  <c r="J6" i="8"/>
  <c r="F6" i="8"/>
  <c r="W7" i="26"/>
  <c r="M7" i="26"/>
  <c r="R7" i="26"/>
  <c r="H7" i="26"/>
  <c r="C7" i="26"/>
  <c r="A3" i="26"/>
  <c r="AR8" i="6"/>
  <c r="AH8" i="6"/>
  <c r="X8" i="6"/>
  <c r="N8" i="6"/>
  <c r="D8" i="6"/>
  <c r="A3" i="6"/>
  <c r="Z78" i="5"/>
  <c r="T78" i="5"/>
  <c r="N78" i="5"/>
  <c r="H78" i="5"/>
  <c r="B78" i="5"/>
  <c r="Z62" i="5"/>
  <c r="T62" i="5"/>
  <c r="N62" i="5"/>
  <c r="H62" i="5"/>
  <c r="B62" i="5"/>
  <c r="Z29" i="5"/>
  <c r="T29" i="5"/>
  <c r="N29" i="5"/>
  <c r="H29" i="5"/>
  <c r="B29" i="5"/>
  <c r="Z6" i="5"/>
  <c r="T6" i="5"/>
  <c r="N6" i="5"/>
  <c r="H6" i="5"/>
  <c r="B6" i="5"/>
  <c r="A3" i="5"/>
  <c r="A3" i="3"/>
  <c r="A3" i="2"/>
  <c r="A3" i="23"/>
  <c r="D15" i="24"/>
  <c r="F80" i="3" l="1"/>
  <c r="J435" i="2"/>
  <c r="J605" i="2"/>
  <c r="AB605" i="2"/>
  <c r="P435" i="2"/>
  <c r="P605" i="2"/>
  <c r="AB435" i="2"/>
  <c r="D605" i="2"/>
  <c r="V435" i="2"/>
  <c r="D283" i="2"/>
  <c r="F80" i="23"/>
  <c r="E246" i="23"/>
  <c r="F246" i="23"/>
  <c r="F155" i="23"/>
  <c r="E80" i="23"/>
  <c r="F28" i="3"/>
  <c r="F63" i="3"/>
  <c r="E28" i="3"/>
  <c r="P283" i="2"/>
  <c r="D45" i="3"/>
  <c r="D155" i="23"/>
  <c r="C325" i="23"/>
  <c r="C45" i="3"/>
  <c r="C80" i="3"/>
  <c r="C63" i="3"/>
  <c r="E80" i="3"/>
  <c r="D80" i="23"/>
  <c r="D325" i="23"/>
  <c r="E325" i="23"/>
  <c r="AB283" i="2"/>
  <c r="E45" i="3"/>
  <c r="B28" i="3"/>
  <c r="B246" i="23"/>
  <c r="B155" i="23"/>
  <c r="B80" i="3"/>
  <c r="B80" i="23"/>
  <c r="B63" i="3"/>
  <c r="V283" i="2"/>
  <c r="C246" i="23"/>
  <c r="D80" i="3"/>
  <c r="J185" i="2"/>
  <c r="C80" i="23"/>
  <c r="V185" i="2"/>
  <c r="D28" i="3"/>
  <c r="D435" i="2"/>
</calcChain>
</file>

<file path=xl/sharedStrings.xml><?xml version="1.0" encoding="utf-8"?>
<sst xmlns="http://schemas.openxmlformats.org/spreadsheetml/2006/main" count="9395" uniqueCount="786">
  <si>
    <t/>
  </si>
  <si>
    <t>All Courts</t>
  </si>
  <si>
    <t>Unknown</t>
  </si>
  <si>
    <t>Indigenous status</t>
  </si>
  <si>
    <t>Indigenous</t>
  </si>
  <si>
    <t>Non Indigenous</t>
  </si>
  <si>
    <t>In custody for a prior offence</t>
  </si>
  <si>
    <t>On bail</t>
  </si>
  <si>
    <t>Bail dispensed with</t>
  </si>
  <si>
    <t>Homicide and related offences</t>
  </si>
  <si>
    <t>Acts intended to cause injury</t>
  </si>
  <si>
    <t>Sexual assault and related offences</t>
  </si>
  <si>
    <t>Dangerous or negligent acts endangering persons</t>
  </si>
  <si>
    <t>Abduction, harassment and other offences against the person</t>
  </si>
  <si>
    <t>Robbery, extortion and related offences</t>
  </si>
  <si>
    <t>Unlawful entry with intent/burglary, break and enter</t>
  </si>
  <si>
    <t>Theft and related offences</t>
  </si>
  <si>
    <t>Fraud, deception and related offences</t>
  </si>
  <si>
    <t>Illicit drug offences</t>
  </si>
  <si>
    <t>Prohibited and regulated weapons and explosives offences</t>
  </si>
  <si>
    <t>Property damage and environmental pollution</t>
  </si>
  <si>
    <t>Public order offences</t>
  </si>
  <si>
    <t>Traffic and vehicle regulatory offences</t>
  </si>
  <si>
    <t>Offences against justice procedures, government security and government operations</t>
  </si>
  <si>
    <t>Miscellaneous offences</t>
  </si>
  <si>
    <t>Mean duration (months)</t>
  </si>
  <si>
    <t>Fine</t>
  </si>
  <si>
    <t>Committal to outcome</t>
  </si>
  <si>
    <t>Outcome to sentence</t>
  </si>
  <si>
    <t>First appearance to finalisation</t>
  </si>
  <si>
    <t>Must be acknowledged in any document (electronic or otherwise)  containing that data.</t>
  </si>
  <si>
    <t>Charges</t>
  </si>
  <si>
    <t>Charges
finalised</t>
  </si>
  <si>
    <t>Charges
proven</t>
  </si>
  <si>
    <t>%
proven</t>
  </si>
  <si>
    <t>Murder</t>
  </si>
  <si>
    <t>Attempted murder</t>
  </si>
  <si>
    <t>Manslaughter</t>
  </si>
  <si>
    <t>Driving causing death</t>
  </si>
  <si>
    <t>Total</t>
  </si>
  <si>
    <t>Assault</t>
  </si>
  <si>
    <t>Serious assault resulting in injury</t>
  </si>
  <si>
    <t>Serious assault not resulting in injury</t>
  </si>
  <si>
    <t>Common assault</t>
  </si>
  <si>
    <t>Sexual assault</t>
  </si>
  <si>
    <t>Aggravated sexual assault</t>
  </si>
  <si>
    <t>Non-aggravated sexual assault</t>
  </si>
  <si>
    <t>Non-assaultive sexual offences</t>
  </si>
  <si>
    <t>Non-assaultive sexual offences against a child</t>
  </si>
  <si>
    <t>Child pornography offences</t>
  </si>
  <si>
    <t>Sexual servitude offences</t>
  </si>
  <si>
    <t>Driving under the influence of alcohol or other substance</t>
  </si>
  <si>
    <t>Dangerous or negligent operation (driving) of a vehicle</t>
  </si>
  <si>
    <t>Neglect or ill-treatment of persons under care</t>
  </si>
  <si>
    <t>Abduction and kidnapping</t>
  </si>
  <si>
    <t>Deprivation of liberty/false imprisonment</t>
  </si>
  <si>
    <t>Harassment and private nuisance</t>
  </si>
  <si>
    <t>Threatening behaviour</t>
  </si>
  <si>
    <t>Robbery</t>
  </si>
  <si>
    <t>Aggravated robbery</t>
  </si>
  <si>
    <t>Non-aggravated robbery</t>
  </si>
  <si>
    <t>Blackmail and extortion</t>
  </si>
  <si>
    <t>Theft of a motor vehicle</t>
  </si>
  <si>
    <t>Illegal use of a motor vehicle</t>
  </si>
  <si>
    <t>Theft (except motor vehicles)</t>
  </si>
  <si>
    <t>Theft from a person (excluding by force)</t>
  </si>
  <si>
    <t>Theft of intellectual property</t>
  </si>
  <si>
    <t>Theft from retail premises</t>
  </si>
  <si>
    <t>Receive or handle proceeds of crime</t>
  </si>
  <si>
    <t>Illegal use of property (except motor vehicles)</t>
  </si>
  <si>
    <t>Obtain benefit by deception</t>
  </si>
  <si>
    <t>Forgery and counterfeiting</t>
  </si>
  <si>
    <t>Counterfeiting of currency</t>
  </si>
  <si>
    <t>Forgery of documents</t>
  </si>
  <si>
    <t>Possess equipment to make false/illegal instrument</t>
  </si>
  <si>
    <t>Fraudulent trade practices</t>
  </si>
  <si>
    <t>Misrepresentation of professional status</t>
  </si>
  <si>
    <t>Illegal non-fraudulent trade practices</t>
  </si>
  <si>
    <t>Dishonest conversion</t>
  </si>
  <si>
    <t>Import or export illicit drugs</t>
  </si>
  <si>
    <t>Import illicit drugs</t>
  </si>
  <si>
    <t>Deal or traffic in illicit drugs</t>
  </si>
  <si>
    <t>Deal or traffic in illicit drugs - commercial quantity</t>
  </si>
  <si>
    <t>Deal or traffic in illicit drugs - non-commercial quantity</t>
  </si>
  <si>
    <t>Manufacture illicit drugs</t>
  </si>
  <si>
    <t>Cultivate illicit drugs</t>
  </si>
  <si>
    <t>Possess and/or use illicit drugs</t>
  </si>
  <si>
    <t>Possess illicit drugs</t>
  </si>
  <si>
    <t>Use illicit drugs</t>
  </si>
  <si>
    <t>Other illicit drug offences</t>
  </si>
  <si>
    <t>Sell, possess and/or use prohibited weapons/explosives</t>
  </si>
  <si>
    <t>Misuse of regulated weapons/explosives</t>
  </si>
  <si>
    <t>Deal or traffic regulated weapons/explosives offences</t>
  </si>
  <si>
    <t>Property damage</t>
  </si>
  <si>
    <t>Property damage by fire or explosion</t>
  </si>
  <si>
    <t>Graffiti</t>
  </si>
  <si>
    <t>Environmental pollution</t>
  </si>
  <si>
    <t>Air pollution offences</t>
  </si>
  <si>
    <t>Water pollution offences</t>
  </si>
  <si>
    <t>Noise pollution offences</t>
  </si>
  <si>
    <t>Soil pollution offences</t>
  </si>
  <si>
    <t>Disorderly conduct</t>
  </si>
  <si>
    <t>Trespass</t>
  </si>
  <si>
    <t>Criminal intent</t>
  </si>
  <si>
    <t>Riot and affray</t>
  </si>
  <si>
    <t>Regulated public order offences</t>
  </si>
  <si>
    <t>Betting and gambling offences</t>
  </si>
  <si>
    <t>Liquor and tobacco offences</t>
  </si>
  <si>
    <t>Censorship offences</t>
  </si>
  <si>
    <t>Prostitution offences</t>
  </si>
  <si>
    <t>Offences against public order sexual standards</t>
  </si>
  <si>
    <t>Consumption of legal substances in prohibited spaces</t>
  </si>
  <si>
    <t>Offensive conduct</t>
  </si>
  <si>
    <t>Offensive language</t>
  </si>
  <si>
    <t>Offensive behaviour</t>
  </si>
  <si>
    <t>Cruelty to animals</t>
  </si>
  <si>
    <t>Driver Licence offences</t>
  </si>
  <si>
    <t>Drive while licence disqualified or suspended</t>
  </si>
  <si>
    <t>Drive without a licence</t>
  </si>
  <si>
    <t>Registration offences</t>
  </si>
  <si>
    <t>Roadworthiness offences</t>
  </si>
  <si>
    <t>Regulatory driving offences</t>
  </si>
  <si>
    <t>Breach of custodial order offences</t>
  </si>
  <si>
    <t>Escape custody offences</t>
  </si>
  <si>
    <t>Breach of suspended sentence</t>
  </si>
  <si>
    <t>Breach of community-based order</t>
  </si>
  <si>
    <t>Breach of community service order</t>
  </si>
  <si>
    <t>Breach of bond - supervised</t>
  </si>
  <si>
    <t>Breach of bond - unsupervised</t>
  </si>
  <si>
    <t>Breach of violence order</t>
  </si>
  <si>
    <t>Bribery involving government officials</t>
  </si>
  <si>
    <t>Immigration offences</t>
  </si>
  <si>
    <t>Subvert the course of justice</t>
  </si>
  <si>
    <t>Resist or hinder police officer or justice official</t>
  </si>
  <si>
    <t>Prison regulation offences</t>
  </si>
  <si>
    <t>Offences against privacy</t>
  </si>
  <si>
    <t>Public health and safety offences</t>
  </si>
  <si>
    <t>Sanitation offences</t>
  </si>
  <si>
    <t>Occupational health and safety offences</t>
  </si>
  <si>
    <t>Transport regulation offences</t>
  </si>
  <si>
    <t>Dangerous substances offences</t>
  </si>
  <si>
    <t>Licit drug offences</t>
  </si>
  <si>
    <t>Commercial/industry/financial regulation</t>
  </si>
  <si>
    <t>Other miscellaneous offences</t>
  </si>
  <si>
    <t>Environmental regulation offences</t>
  </si>
  <si>
    <t>Bribery excluding government officials</t>
  </si>
  <si>
    <t>Quarantine offences</t>
  </si>
  <si>
    <t>Import/export regulations</t>
  </si>
  <si>
    <t>Procure or commit illegal abortion</t>
  </si>
  <si>
    <t>(a) The principal offence is defined to be that offence charged, which received the most serious penalty.</t>
  </si>
  <si>
    <t>Principal penalty</t>
  </si>
  <si>
    <t>Imprisonment</t>
  </si>
  <si>
    <t>Domestic</t>
  </si>
  <si>
    <t>Personal</t>
  </si>
  <si>
    <t>Number</t>
  </si>
  <si>
    <t>Blacktown</t>
  </si>
  <si>
    <t>Central Coast</t>
  </si>
  <si>
    <t>City and Inner South</t>
  </si>
  <si>
    <t>Eastern Suburbs</t>
  </si>
  <si>
    <t>Inner South West</t>
  </si>
  <si>
    <t>Inner West</t>
  </si>
  <si>
    <t>Northern Beaches</t>
  </si>
  <si>
    <t>Outer South West</t>
  </si>
  <si>
    <t>Parramatta</t>
  </si>
  <si>
    <t>Ryde</t>
  </si>
  <si>
    <t>South West</t>
  </si>
  <si>
    <t>Sutherland</t>
  </si>
  <si>
    <t>Capital Region</t>
  </si>
  <si>
    <t>Central West</t>
  </si>
  <si>
    <t>Coffs Harbour - Grafton</t>
  </si>
  <si>
    <t>Far West and Orana</t>
  </si>
  <si>
    <t>Illawarra</t>
  </si>
  <si>
    <t>Mid North Coast</t>
  </si>
  <si>
    <t>Murray</t>
  </si>
  <si>
    <t>Riverina</t>
  </si>
  <si>
    <t>(a) The AVOs were granted against the POIs (persons of interest).</t>
  </si>
  <si>
    <t>No.</t>
  </si>
  <si>
    <t>%</t>
  </si>
  <si>
    <t>Domestic violence offences (b)</t>
  </si>
  <si>
    <t>Other fraud and deception offences</t>
  </si>
  <si>
    <t>Manufacture or cultivate illicit drugs</t>
  </si>
  <si>
    <t>Offences against justice procedures</t>
  </si>
  <si>
    <t>Offences against government security</t>
  </si>
  <si>
    <t>Defamation, libel and privacy offences</t>
  </si>
  <si>
    <t>Manslaughter and driving causing death</t>
  </si>
  <si>
    <t>Dangerous or negligent operation of a vehicle</t>
  </si>
  <si>
    <t>Other dangerous or negligent acts endangering persons</t>
  </si>
  <si>
    <t>Harassment and threatening behaviour</t>
  </si>
  <si>
    <t>Motor vehicle theft and related offences</t>
  </si>
  <si>
    <t>Deceptive business/government practices</t>
  </si>
  <si>
    <t>Prohibited weapons/explosives offences</t>
  </si>
  <si>
    <t>Regulated weapons/explosives offences</t>
  </si>
  <si>
    <t>Vehicle registration and roadworthiness offences</t>
  </si>
  <si>
    <t>Breach of violence and non-violence restraining orders</t>
  </si>
  <si>
    <t>Offences against government operations</t>
  </si>
  <si>
    <t>Unlawfully obtain or possess regulated weapons/explosives</t>
  </si>
  <si>
    <t>Vilify or incite hatred on racial, cultural, religious or ethnic grounds</t>
  </si>
  <si>
    <t>Resist or hinder government official (excluding police officer, justice official or government security officer)</t>
  </si>
  <si>
    <t>Resist or hinder government officer concerned with government security</t>
  </si>
  <si>
    <t>Home detention</t>
  </si>
  <si>
    <t>Suspended sentence with supervision</t>
  </si>
  <si>
    <t>Suspended sentence without supervision</t>
  </si>
  <si>
    <t>Bond with supervision</t>
  </si>
  <si>
    <t>Bond without supervision</t>
  </si>
  <si>
    <t>No conviction recorded</t>
  </si>
  <si>
    <t>Statistical Area of residence of POI (a)</t>
  </si>
  <si>
    <t>Baulkham Hills and Hawkesbury</t>
  </si>
  <si>
    <t>North Sydney and Hornsby</t>
  </si>
  <si>
    <t>Outer West and Blue Mountains</t>
  </si>
  <si>
    <t>Hunter Valley excluding Newcastle</t>
  </si>
  <si>
    <t>New England and North West</t>
  </si>
  <si>
    <t>Newcastle and Lake Macquarie</t>
  </si>
  <si>
    <t>Southern Highlands and Shoalhaven</t>
  </si>
  <si>
    <t>Rate per 100,000 population (b)</t>
  </si>
  <si>
    <t>Proceeded to defended hearing/trial</t>
  </si>
  <si>
    <t>Type of appeal</t>
  </si>
  <si>
    <t>Arrest to committal</t>
  </si>
  <si>
    <t>Arrest to finalisation</t>
  </si>
  <si>
    <t>Arrest to first appearance</t>
  </si>
  <si>
    <t>Convicted ex parte</t>
  </si>
  <si>
    <t>Outcome of appeal</t>
  </si>
  <si>
    <t>Appeal upheld for all matters</t>
  </si>
  <si>
    <t>Appeal upheld for some matters</t>
  </si>
  <si>
    <t>Contents</t>
  </si>
  <si>
    <t>Summary and detailed offence information</t>
  </si>
  <si>
    <t>Domestic violence and Child sex offences information</t>
  </si>
  <si>
    <t> Indigenous status data</t>
  </si>
  <si>
    <t>Custodial sentences</t>
  </si>
  <si>
    <t>More information available from the BOCSAR website</t>
  </si>
  <si>
    <t>Explanatory Notes</t>
  </si>
  <si>
    <t>Table Number</t>
  </si>
  <si>
    <t>return to table of contents</t>
  </si>
  <si>
    <t>Male</t>
  </si>
  <si>
    <t>Female</t>
  </si>
  <si>
    <t>Company</t>
  </si>
  <si>
    <t>Juvenile (10 to 17 years)</t>
  </si>
  <si>
    <t>Adult (18+ years)</t>
  </si>
  <si>
    <t>Outcome of court appearance</t>
  </si>
  <si>
    <t>Guilty of at least one charge</t>
  </si>
  <si>
    <t>Not guilty of all charges</t>
  </si>
  <si>
    <t>Found not guilty but pleaded guilty to other charge/s</t>
  </si>
  <si>
    <t>Other acts intended to cause injury (c)</t>
  </si>
  <si>
    <t>Child sex offences (d)</t>
  </si>
  <si>
    <t>First appearance to determination</t>
  </si>
  <si>
    <t>Greater Sydney</t>
  </si>
  <si>
    <t>Regional NSW</t>
  </si>
  <si>
    <t>Total NSW</t>
  </si>
  <si>
    <t>Total Greater Sydney</t>
  </si>
  <si>
    <t>Total Regional NSW</t>
  </si>
  <si>
    <t>Appeal cases finalised in the District Court by type and outcome.</t>
  </si>
  <si>
    <t>Child sex offences (c)</t>
  </si>
  <si>
    <t>Bail status</t>
  </si>
  <si>
    <t>Outcome of appearance</t>
  </si>
  <si>
    <t>Type of principal offence (ANZSOC division and subdivision)</t>
  </si>
  <si>
    <t>Appeal - Severity Of Sentence</t>
  </si>
  <si>
    <t>Appeal dismissed/withdrawn for all matters</t>
  </si>
  <si>
    <t>Appeal - Conviction And Sentence</t>
  </si>
  <si>
    <t>Appeal - Inadequacy Of Sentence</t>
  </si>
  <si>
    <t>Appeal - Apprehended Violence Order</t>
  </si>
  <si>
    <t>n.a. - Not available.</t>
  </si>
  <si>
    <t>Juvenile control order</t>
  </si>
  <si>
    <t>Juvenile probation order</t>
  </si>
  <si>
    <t>Richmond - Tweed</t>
  </si>
  <si>
    <t>Table 1</t>
  </si>
  <si>
    <t>Table 8</t>
  </si>
  <si>
    <t>Table 10</t>
  </si>
  <si>
    <t>Table 2</t>
  </si>
  <si>
    <t>Table 3</t>
  </si>
  <si>
    <t>Table 4</t>
  </si>
  <si>
    <t>Table 5</t>
  </si>
  <si>
    <t>Table 6</t>
  </si>
  <si>
    <t>Table 7</t>
  </si>
  <si>
    <t>Table 9</t>
  </si>
  <si>
    <t>Table 11</t>
  </si>
  <si>
    <t>Table 12</t>
  </si>
  <si>
    <t>Table 13</t>
  </si>
  <si>
    <t>Table 14</t>
  </si>
  <si>
    <t>Table 15</t>
  </si>
  <si>
    <t>Age group</t>
  </si>
  <si>
    <t>Gender</t>
  </si>
  <si>
    <t>by type of principal offence (a) and court level.</t>
  </si>
  <si>
    <t>Table 16</t>
  </si>
  <si>
    <t>Table 17</t>
  </si>
  <si>
    <t>Total defendants found guilty</t>
  </si>
  <si>
    <t>Total excluding companies</t>
  </si>
  <si>
    <t>Defendants found guilty by penalty</t>
  </si>
  <si>
    <t>Summary characteristics of defendants with a finalised court appearance by court level.</t>
  </si>
  <si>
    <t>Defendants found guilty by principal offence (ANZSOC division)</t>
  </si>
  <si>
    <t>Total defendants with a finalised court appearance</t>
  </si>
  <si>
    <t>Total defendants found guilty of at least one charge</t>
  </si>
  <si>
    <t>Percentage of defendants found guilty of at least one charge</t>
  </si>
  <si>
    <t>Summary characteristics of Indigenous defendants with a finalised court appearance by court level.</t>
  </si>
  <si>
    <t>Total Indigenous defendants with a finalised court appearance</t>
  </si>
  <si>
    <t>Defendants with a finalised charge</t>
  </si>
  <si>
    <t>Defendants  with a proven charge</t>
  </si>
  <si>
    <t>Charges finalised</t>
  </si>
  <si>
    <t>Charges proven</t>
  </si>
  <si>
    <t>% proven</t>
  </si>
  <si>
    <t>Missing/Unknown</t>
  </si>
  <si>
    <t>Type of committal</t>
  </si>
  <si>
    <t>Committed for trial</t>
  </si>
  <si>
    <t>Committed for sentence</t>
  </si>
  <si>
    <t>Exceed the prescribed content of alcohol</t>
  </si>
  <si>
    <t>All charges withdrawn by prosecution</t>
  </si>
  <si>
    <t>Interstate/overseas</t>
  </si>
  <si>
    <t>Proceeded to sentence only</t>
  </si>
  <si>
    <t>Defendants
with a
finalised
charge</t>
  </si>
  <si>
    <t>Defendants
with a
proven
charge</t>
  </si>
  <si>
    <t>Other acts intended to cause injury, other</t>
  </si>
  <si>
    <t>Non-assaultive sexual offences, other</t>
  </si>
  <si>
    <t>Other dangerous or negligent acts endangering persons, other</t>
  </si>
  <si>
    <t>Theft (except motor vehicles), other</t>
  </si>
  <si>
    <t>Other fraud and deception offences, other</t>
  </si>
  <si>
    <t>Other illicit drug offences, other</t>
  </si>
  <si>
    <t>Prohibited weapons/explosives offences, other</t>
  </si>
  <si>
    <t>Regulated weapons/explosives offences, other</t>
  </si>
  <si>
    <t>Property damage, other</t>
  </si>
  <si>
    <t>Environmental pollution, other</t>
  </si>
  <si>
    <t>Disorderly conduct, other</t>
  </si>
  <si>
    <t>Regulated public order offences, other</t>
  </si>
  <si>
    <t>Driver licence offences, other</t>
  </si>
  <si>
    <t>Regulatory driving offences, other</t>
  </si>
  <si>
    <t>Breach of community-based order, other</t>
  </si>
  <si>
    <t>Offences against government operations, other</t>
  </si>
  <si>
    <t>Offences against government security, other</t>
  </si>
  <si>
    <t>Offences against justice procedures, other</t>
  </si>
  <si>
    <t>Public health and safety offences, other</t>
  </si>
  <si>
    <t>Other miscellaneous offences, other</t>
  </si>
  <si>
    <t>Defendants charged (a)</t>
  </si>
  <si>
    <t>Exceed the prescribed content of illicit drugs</t>
  </si>
  <si>
    <t>Domestic violence offences (a)</t>
  </si>
  <si>
    <t>Other acts intended to cause injury (b)</t>
  </si>
  <si>
    <t>Defendants charged (d)</t>
  </si>
  <si>
    <t>Supreme Court</t>
  </si>
  <si>
    <t>Introduction</t>
  </si>
  <si>
    <t>The publication presents information on the characteristics of defendants dealt with by NSW criminal courts. This includes information on the offences, case outcomes and sentences associated with those defendants.</t>
  </si>
  <si>
    <t>This publication deals with criminal matters finalised by the NSW Higher, Local and Children’s Courts.</t>
  </si>
  <si>
    <t>Higher Courts</t>
  </si>
  <si>
    <t>Local Court</t>
  </si>
  <si>
    <t>A lower court level which deals with the majority of all criminal cases are heard in NSW. The Local Court is presided over by a magistrate and has jurisdiction to try and sentence matters relating to summary offences. Under some circumstances, the Local Court may also deal with less serious indictable offences. Local Courts are also responsible for conducting preliminary (committal) hearings for indictable offences.</t>
  </si>
  <si>
    <t>Children's Court</t>
  </si>
  <si>
    <t>Data Source</t>
  </si>
  <si>
    <t xml:space="preserve">Data was sourced from the JusticeLink system and maintained by the NSW Bureau of Crime Statistics and Research (BOCSAR). </t>
  </si>
  <si>
    <t>In most tables the counting unit is charges, persons charged or persons found guilty in finalised court appearances. Where the counting unit is the number of finalised charges, a person charged with more than one offence appears more than once.</t>
  </si>
  <si>
    <t>Minor criminal matters, such as regulatory driving offences issued through infringement notices and appeals to same are not included in the report</t>
  </si>
  <si>
    <t>Reference period</t>
  </si>
  <si>
    <t>Definitions and explanations (in alphabetical order)</t>
  </si>
  <si>
    <t xml:space="preserve">There are four outcomes of appeals included: </t>
  </si>
  <si>
    <t>Appeal dismissed/withdrawn all matters: The court dismissed the appeal for all the charges/orders appealed against or that the appellant withdrew the appeal.</t>
  </si>
  <si>
    <t>Appeal upheld for some matters: The court dismissed the appeal on some charges/orders but upheld the appeal for at least one charge.</t>
  </si>
  <si>
    <t>Other (did not appear, died etc): The appeal was dismissed due to non-appearance of the appellant, the appellant's death, or the matters were referred to the Drug Court to be finalised with other offences.</t>
  </si>
  <si>
    <t>District Court</t>
  </si>
  <si>
    <t>Defendants charged in finalised court appearances by outcome of court appearance and court level.</t>
  </si>
  <si>
    <t>Indigenous defendants - charges and defendants charged (a) in finalised court appearances by type of offence.</t>
  </si>
  <si>
    <t>Indigenous defendants - Charges and defendants charged with domestic violence or child sex offences in finalised court appearances by type of offence.</t>
  </si>
  <si>
    <t>Indigenous defendants convicted in finalised court appearances by type of principal offence and type of principal penalty (a).</t>
  </si>
  <si>
    <t>Indigenous defendants with proven domestic violence or child sex offences in finalised court appearances by type of principal offence (a) and principal penalty.</t>
  </si>
  <si>
    <t>Number and percentage of convicted defendants in finalised court appearances who received custodial sentences</t>
  </si>
  <si>
    <t>Mean custodial sentence (months) in finalised court appearances by type principal offence (a) and court level.</t>
  </si>
  <si>
    <r>
      <t xml:space="preserve">Offence data in this report is based on the </t>
    </r>
    <r>
      <rPr>
        <sz val="10"/>
        <color indexed="8"/>
        <rFont val="Arial"/>
        <family val="2"/>
      </rPr>
      <t xml:space="preserve">Australian Bureau of Statistics Australian and New Zealand Standard Offence Classification (ANZSOC), 2011 (Third edition) (cat. no. 1234.0). </t>
    </r>
  </si>
  <si>
    <r>
      <rPr>
        <b/>
        <i/>
        <sz val="10"/>
        <color indexed="8"/>
        <rFont val="Arial"/>
        <family val="2"/>
      </rPr>
      <t>Appeal cases:</t>
    </r>
    <r>
      <rPr>
        <sz val="10"/>
        <color indexed="8"/>
        <rFont val="Arial"/>
        <family val="2"/>
      </rPr>
      <t xml:space="preserve"> Appeals (number and percentage) to the District Court are against conviction, severity or inadequacy of sentences imposed in the Local Courts and against AVOs granted or not granted by the Local Courts. Appeals by or against companies as well as persons are included.</t>
    </r>
  </si>
  <si>
    <r>
      <rPr>
        <b/>
        <i/>
        <sz val="10"/>
        <rFont val="Arial"/>
        <family val="2"/>
      </rPr>
      <t xml:space="preserve">Bail: </t>
    </r>
    <r>
      <rPr>
        <sz val="10"/>
        <rFont val="Arial"/>
        <family val="2"/>
      </rPr>
      <t>Bail is a written promise, known as a bail undertaking, that an offender will come to a certain court at a particular time and date and abide by any conditions included in the undertaking. Bail may be set by the police or the court. Once an offender is in court for a particular charge, only the court can set bail in relation to that charge. The court can change or remove bail set by the police in relation to that charge.</t>
    </r>
  </si>
  <si>
    <r>
      <rPr>
        <b/>
        <i/>
        <sz val="10"/>
        <color indexed="8"/>
        <rFont val="Arial"/>
        <family val="2"/>
      </rPr>
      <t>Committal:</t>
    </r>
    <r>
      <rPr>
        <sz val="10"/>
        <color indexed="8"/>
        <rFont val="Arial"/>
        <family val="2"/>
      </rPr>
      <t xml:space="preserve"> Cases normally appear before the Higher Courts following a committal hearing in the Local or Children’s Courts. A committal hearing involves a preliminary hearing by a Magistrate of the evidence against the accused. If the accused pleads guilty at the committal hearing, they may be committed for sentencing to a Higher Court. Alternatively, if the accused pleads not guilty, or reserves their defence, he or she is committed for trial. Cases which commence by ex officio indictment are included. Cases which do not proceed beyond committal are not included. </t>
    </r>
  </si>
  <si>
    <r>
      <rPr>
        <b/>
        <i/>
        <sz val="10"/>
        <color indexed="8"/>
        <rFont val="Arial"/>
        <family val="2"/>
      </rPr>
      <t>Companies:</t>
    </r>
    <r>
      <rPr>
        <sz val="10"/>
        <color indexed="8"/>
        <rFont val="Arial"/>
        <family val="2"/>
      </rPr>
      <t xml:space="preserve"> Where companies have been excluded, it is noted below the data table along with the number of excluded companies for each year.</t>
    </r>
  </si>
  <si>
    <r>
      <rPr>
        <b/>
        <i/>
        <sz val="10"/>
        <color indexed="8"/>
        <rFont val="Arial"/>
        <family val="2"/>
      </rPr>
      <t>Defendants with a proven charge:</t>
    </r>
    <r>
      <rPr>
        <sz val="10"/>
        <color indexed="8"/>
        <rFont val="Arial"/>
        <family val="2"/>
      </rPr>
      <t xml:space="preserve"> Those who, for at least one offence charged, either pleaded guilty, were found guilty ex parte, or were found guilty after a defended hearing/trial.</t>
    </r>
  </si>
  <si>
    <r>
      <rPr>
        <b/>
        <sz val="10"/>
        <rFont val="Arial"/>
        <family val="2"/>
      </rPr>
      <t>Proceeded to defended hearing/trial</t>
    </r>
    <r>
      <rPr>
        <sz val="10"/>
        <rFont val="Arial"/>
        <family val="2"/>
      </rPr>
      <t>: Include where a ‘not guilty plea’ is entered or ‘no plea’ is recorded and the defendant/accused was present when the matter was finalised.</t>
    </r>
  </si>
  <si>
    <r>
      <rPr>
        <b/>
        <sz val="10"/>
        <rFont val="Arial"/>
        <family val="2"/>
      </rPr>
      <t>Convicted ex parte:</t>
    </r>
    <r>
      <rPr>
        <sz val="10"/>
        <rFont val="Arial"/>
        <family val="2"/>
      </rPr>
      <t xml:space="preserve"> Includes charges where the defendant either: (i) lodged a written guilty plea and was convicted and sentenced in his/her absence, or (ii) failed to appear, was convicted and sentenced by the court on the evidence presented. </t>
    </r>
  </si>
  <si>
    <r>
      <t>Penalties:</t>
    </r>
    <r>
      <rPr>
        <sz val="10"/>
        <rFont val="Arial"/>
        <family val="2"/>
      </rPr>
      <t xml:space="preserve"> </t>
    </r>
  </si>
  <si>
    <r>
      <rPr>
        <b/>
        <sz val="10"/>
        <color indexed="8"/>
        <rFont val="Arial"/>
        <family val="2"/>
      </rPr>
      <t xml:space="preserve">Juvenile control order: </t>
    </r>
    <r>
      <rPr>
        <sz val="10"/>
        <color indexed="8"/>
        <rFont val="Arial"/>
        <family val="2"/>
      </rPr>
      <t>A control order is a custodial sentence served in a juvenile detention centre. Like an adult sentence of imprisonment. The court can place a juvenile on a control order to be served in detention for up to two years on any one offence and up to a maximum of three years.</t>
    </r>
  </si>
  <si>
    <r>
      <rPr>
        <b/>
        <i/>
        <sz val="10"/>
        <rFont val="Arial"/>
        <family val="2"/>
      </rPr>
      <t xml:space="preserve">Trial: </t>
    </r>
    <r>
      <rPr>
        <sz val="10"/>
        <rFont val="Arial"/>
        <family val="2"/>
      </rPr>
      <t>Where a defendant enters a not guilty plea or other defended plea in the committal proceedings, they are committed to a Higher Court for trial. In the Higher Courts, trials are usually conducted before a judge and jury whereby the judge rules on questions of law and the jury is responsible for determining whether or not the defendant is guilty. In NSW a trial can also be conducted before a judge alone.</t>
    </r>
  </si>
  <si>
    <t>The Children's Court hears and determines criminal charges against persons generally aged less than 18 years at the time the offence occurred. The Children's Court may also determine some minor indictable offences and conduct committal proceedings in relation to young people who have been charged with major indictable offences. In NSW children aged under 10 years cannot be charged with a criminal offence.</t>
  </si>
  <si>
    <t>Appeal upheld for all matters: This includes either that the conviction or AVO was overturned for all matters appealed against; or  that the penalty was varied (for a severity or inadequacy appeal) for all charges/orders appealed against.</t>
  </si>
  <si>
    <r>
      <rPr>
        <b/>
        <sz val="10"/>
        <rFont val="Arial"/>
        <family val="2"/>
      </rPr>
      <t>Arrest to first appearance:</t>
    </r>
    <r>
      <rPr>
        <sz val="10"/>
        <rFont val="Arial"/>
        <family val="2"/>
      </rPr>
      <t xml:space="preserve"> the time from the date on which the offender was arrested for the offence to the date of first appearance in court for the defendant for that offence.</t>
    </r>
  </si>
  <si>
    <r>
      <rPr>
        <b/>
        <sz val="10"/>
        <rFont val="Arial"/>
        <family val="2"/>
      </rPr>
      <t>Custodial sentence:</t>
    </r>
    <r>
      <rPr>
        <sz val="10"/>
        <rFont val="Arial"/>
        <family val="2"/>
      </rPr>
      <t xml:space="preserve"> Sentences imposed on a defendant requiring a person to have restricted liberty for a specified period of time either through detainment in an institution/home. This includes the penalties of 'Imprisonment', 'Control order' and 'Periodic detention'.</t>
    </r>
  </si>
  <si>
    <t>The hierarchy of Children's Court penalties are:</t>
  </si>
  <si>
    <t>(i) Control order - a fixed term or non-parole period of detention in a Juvenile Justice NSW facility</t>
  </si>
  <si>
    <t>(ii) Community Service Order</t>
  </si>
  <si>
    <t>(iii) Probation Order - probation orders with Juvenile Justice NSW supervision, probation orders with other supervision and probation without supervision</t>
  </si>
  <si>
    <t>(iv) Fine</t>
  </si>
  <si>
    <t>(v) Bond - includes bond, suspended control order and conditional discharge, with supervision and without supervision</t>
  </si>
  <si>
    <t>(vi) Dismissed with caution</t>
  </si>
  <si>
    <t>(vii) Other proven outcomes – includes dismissed after Youth Justice Conference, no action taken on a breach of court orders, nominal sentence (rising of the court), conviction with no other penalty, disqualified driver and compensation.</t>
  </si>
  <si>
    <r>
      <rPr>
        <b/>
        <i/>
        <sz val="10"/>
        <color indexed="8"/>
        <rFont val="Arial"/>
        <family val="2"/>
      </rPr>
      <t>Principal offence</t>
    </r>
    <r>
      <rPr>
        <b/>
        <sz val="10"/>
        <color indexed="8"/>
        <rFont val="Arial"/>
        <family val="2"/>
      </rPr>
      <t>:</t>
    </r>
    <r>
      <rPr>
        <sz val="10"/>
        <color indexed="8"/>
        <rFont val="Arial"/>
        <family val="2"/>
      </rPr>
      <t xml:space="preserve"> The principal offence is defined as the offence charged which received the most serious penalty according to the following rules: </t>
    </r>
  </si>
  <si>
    <t>(b) Where there are two or more offences which received the same penalty type, the offence which received the greatest quantum of that penalty type is the principal offence. Note that for this calculation if multiple counts of the same offence type received different penalties they are treated as separate offences.</t>
  </si>
  <si>
    <t>(c) If there was more than one offence with a custodial penalty, the offence with the longest total sentence is selected as the principal offence.</t>
  </si>
  <si>
    <t>(d) If there was more than one offence with a custodial penalty with the same quantum of total sentence, the offence with the longest non-parole period is selected as the principal offence.</t>
  </si>
  <si>
    <t>(e) If there was more than one offence which received the same quantum of the same penalty type, including the same quantum of total sentence and non-parole period, the offence with the highest Median Sentence Ranking (see the Bureau’s Crime and Justice Bulletin No.142 ‘Measuring Offence Seriousness’) is selected as the principal offence.</t>
  </si>
  <si>
    <t>(f) Where an offence received more than one penalty, a principal penalty for that offence is first calculated following the rules set out above. The determination of principal offence is then calculated on the principal penalty for each offence.</t>
  </si>
  <si>
    <t>(a) Where an offender is found guilty of more than one offence, the offence which received the most serious penalty type is the principal offence.</t>
  </si>
  <si>
    <t>Source: NSW Bureau of Crime Statistics and Research</t>
  </si>
  <si>
    <t>Finalised by trial</t>
  </si>
  <si>
    <t>Finalised by sentence</t>
  </si>
  <si>
    <t>Not guilty verdict in the higher courts by reason of mental illness/health</t>
  </si>
  <si>
    <t>Sentenced by the lower courts after a guilty plea</t>
  </si>
  <si>
    <t>Sentenced after a guilty plea following trial committal (HC)</t>
  </si>
  <si>
    <t>Sentenced after a guilty plea following sentence committal (HC)</t>
  </si>
  <si>
    <t>Proven offence - not further described</t>
  </si>
  <si>
    <t>Dismissed by the lower courts due to mental illness/health</t>
  </si>
  <si>
    <t>Otherwise disposed of (eg transferred to Drug Court, deceased)</t>
  </si>
  <si>
    <r>
      <rPr>
        <b/>
        <sz val="10"/>
        <rFont val="Arial"/>
        <family val="2"/>
      </rPr>
      <t xml:space="preserve">Otherwise disposed of (eg transferred to Drug Court, deceased): </t>
    </r>
    <r>
      <rPr>
        <sz val="10"/>
        <rFont val="Arial"/>
        <family val="2"/>
      </rPr>
      <t>Includes persons transferred to the Drug Court or referred to the Mental Health Review Tribunal from the Higher Court.</t>
    </r>
  </si>
  <si>
    <r>
      <rPr>
        <b/>
        <sz val="10"/>
        <rFont val="Arial"/>
        <family val="2"/>
      </rPr>
      <t xml:space="preserve">Court delay: </t>
    </r>
    <r>
      <rPr>
        <sz val="10"/>
        <rFont val="Arial"/>
        <family val="2"/>
      </rPr>
      <t>These tables show the time taken to dispose of a group of charges against a person by defended and undefended hearings by bail status at final appearance. It shows the median number of days taken at each stage of proceedings. For Higher Courts, the number and median delay for arrest to committal, committal to outcome, and outcome to sentence are provided. For the Local and Children's Courts, the number and median delay for arrest to first appearance and first appearance to finalisation (determination) is provided.  Note that medians cannot be added.</t>
    </r>
  </si>
  <si>
    <t>Charges and defendants charged in finalised court appearances by court level and type of offence.</t>
  </si>
  <si>
    <t>Defendants convicted in finalised court appearances by court level, type of principal offence and principal penalty (a).</t>
  </si>
  <si>
    <t>Charges and defendants charged with domestic violence or child sex offences in finalised court appearances by court level and type of offence.</t>
  </si>
  <si>
    <t>Defendants with proven domestic violence or child sex offences in finalised court appearances by court level, type of principal offence (a) and principal penalty.</t>
  </si>
  <si>
    <t>Type of offence (ANZSOC division and subdivision)</t>
  </si>
  <si>
    <t>For further information about these and related statistics, contact the NSW Bureau of Crime Statistics on 02 8346 1100, or email bcsr@justice.nsw.gov.au</t>
  </si>
  <si>
    <r>
      <rPr>
        <b/>
        <i/>
        <sz val="10"/>
        <rFont val="Arial"/>
        <family val="2"/>
      </rPr>
      <t>Non-custodial sentence:</t>
    </r>
    <r>
      <rPr>
        <b/>
        <sz val="10"/>
        <rFont val="Arial"/>
        <family val="2"/>
      </rPr>
      <t xml:space="preserve"> </t>
    </r>
    <r>
      <rPr>
        <sz val="10"/>
        <rFont val="Arial"/>
        <family val="2"/>
      </rPr>
      <t>Sentences imposed on a defendant that do not involve being held in custody. This category includes: suspended sentences, intensive corrections orders, community supervision or work orders, fines, and other non-custodial orders.</t>
    </r>
  </si>
  <si>
    <r>
      <rPr>
        <b/>
        <i/>
        <sz val="10"/>
        <rFont val="Arial"/>
        <family val="2"/>
      </rPr>
      <t>Offence type:</t>
    </r>
    <r>
      <rPr>
        <b/>
        <sz val="10"/>
        <rFont val="Arial"/>
        <family val="2"/>
      </rPr>
      <t xml:space="preserve"> </t>
    </r>
    <r>
      <rPr>
        <sz val="10"/>
        <rFont val="Arial"/>
        <family val="2"/>
      </rPr>
      <t>Offence groups are based on the Australian Bureau of Statistics Australian and New Zealand Standard Offence Classification (ANZSOC), 2011 (Third edition) (cat. no. 1234.0). The tables in this report show offences classified at ANZSOC division, subdivision and group levels. In this report, the ANZSOC group ‘Breach of bond - probation’ contains breaches of supervised bonds and as such is entitled ‘Breach of bond - supervised’. The ANZSOC group ‘Breach of bond - other’ contains breaches of unsupervised bonds so is called ‘Breach of bond - unsupervised’. 'Child sex offences' and 'Domestic violence offences' are not categories within ANZSOC. These offences are also counted in the appropriate ANZSOC categories. In addition, the ANZSOC group 'Exceed the prescribed content of alcohol or other substance limit' has been split into two categories 'Exceed the prescribed content of alcohol' and 'Exceed the prescribed content of illicit drugs'.</t>
    </r>
  </si>
  <si>
    <t>Warrant executed – Police custody</t>
  </si>
  <si>
    <r>
      <rPr>
        <b/>
        <sz val="10"/>
        <rFont val="Arial"/>
        <family val="2"/>
      </rPr>
      <t>NOTE:</t>
    </r>
    <r>
      <rPr>
        <sz val="10"/>
        <rFont val="Arial"/>
        <family val="2"/>
      </rPr>
      <t xml:space="preserve"> Data sourced from the NSW Bureau of Crime Statistics and Research</t>
    </r>
  </si>
  <si>
    <r>
      <t>The acknowledgement should take the form of '</t>
    </r>
    <r>
      <rPr>
        <b/>
        <sz val="10"/>
        <rFont val="Arial"/>
        <family val="2"/>
      </rPr>
      <t>Source: NSW Bureau of Crime Statistics and Research</t>
    </r>
    <r>
      <rPr>
        <sz val="10"/>
        <rFont val="Arial"/>
        <family val="2"/>
      </rPr>
      <t>'</t>
    </r>
  </si>
  <si>
    <r>
      <rPr>
        <b/>
        <sz val="10"/>
        <color rgb="FF000000"/>
        <rFont val="Arial(W1)"/>
        <family val="2"/>
      </rPr>
      <t>NOTE:</t>
    </r>
    <r>
      <rPr>
        <sz val="10"/>
        <color rgb="FF000000"/>
        <rFont val="Arial(W1)"/>
        <family val="2"/>
      </rPr>
      <t xml:space="preserve"> Data sourced from the NSW Bureau of Crime Statistics and Research</t>
    </r>
  </si>
  <si>
    <r>
      <t>The acknowledgement should take the form of '</t>
    </r>
    <r>
      <rPr>
        <b/>
        <sz val="10"/>
        <color rgb="FF000000"/>
        <rFont val="Arial(W1)"/>
        <family val="2"/>
      </rPr>
      <t>Source: NSW Bureau of Crime Statistics and Research</t>
    </r>
    <r>
      <rPr>
        <sz val="10"/>
        <color rgb="FF000000"/>
        <rFont val="Arial(W1)"/>
        <family val="2"/>
      </rPr>
      <t>'</t>
    </r>
  </si>
  <si>
    <r>
      <rPr>
        <b/>
        <sz val="10"/>
        <color rgb="FF000000"/>
        <rFont val="Arial"/>
        <family val="2"/>
      </rPr>
      <t>NOTE:</t>
    </r>
    <r>
      <rPr>
        <sz val="10"/>
        <color rgb="FF000000"/>
        <rFont val="Arial"/>
        <family val="2"/>
      </rPr>
      <t xml:space="preserve"> Data sourced from the NSW Bureau of Crime Statistics and Research</t>
    </r>
  </si>
  <si>
    <r>
      <t>The acknowledgement should take the form of '</t>
    </r>
    <r>
      <rPr>
        <b/>
        <sz val="10"/>
        <color rgb="FF000000"/>
        <rFont val="Arial"/>
        <family val="2"/>
      </rPr>
      <t>Source: NSW Bureau of Crime Statistics and Research</t>
    </r>
    <r>
      <rPr>
        <sz val="10"/>
        <color rgb="FF000000"/>
        <rFont val="Arial"/>
        <family val="2"/>
      </rPr>
      <t>'</t>
    </r>
  </si>
  <si>
    <r>
      <rPr>
        <b/>
        <sz val="10"/>
        <rFont val="Arial(W1)"/>
        <family val="2"/>
      </rPr>
      <t>NOTE:</t>
    </r>
    <r>
      <rPr>
        <sz val="10"/>
        <rFont val="Arial(W1)"/>
        <family val="2"/>
      </rPr>
      <t xml:space="preserve"> Data sourced from the NSW Bureau of Crime Statistics and Research</t>
    </r>
  </si>
  <si>
    <r>
      <t>The acknowledgement should take the form of '</t>
    </r>
    <r>
      <rPr>
        <b/>
        <sz val="10"/>
        <rFont val="Arial(W1)"/>
        <family val="2"/>
      </rPr>
      <t>Source: NSW Bureau of Crime Statistics and Research</t>
    </r>
    <r>
      <rPr>
        <sz val="10"/>
        <rFont val="Arial(W1)"/>
        <family val="2"/>
      </rPr>
      <t>'</t>
    </r>
  </si>
  <si>
    <t xml:space="preserve">Warrant executed – Police custody </t>
  </si>
  <si>
    <t>Defendants charged in finalised court appearances by outcome of appearance, court level and bail status (a).</t>
  </si>
  <si>
    <t>Apprehended Violence Orders (AVOs) granted in the Local Court by the person of interest's (POI's)(a) residential area and order type.</t>
  </si>
  <si>
    <t>Other (transferred to Drug Court, appellant deceased, etc)</t>
  </si>
  <si>
    <t>Bail status at finalisation (companies excluded)</t>
  </si>
  <si>
    <t>On bail (a)</t>
  </si>
  <si>
    <t>(a) Includes 'On bail' and 'Bail dispensed with'.</t>
  </si>
  <si>
    <t>Total (c)</t>
  </si>
  <si>
    <t>Bail refused (b)</t>
  </si>
  <si>
    <t>Bail refused (a)</t>
  </si>
  <si>
    <t>Pedestrian offences</t>
  </si>
  <si>
    <t>Number and median court delay (days) for defended hearings/trials, proceeded to sentence only and sentenced by the lower courts after a guilty plea in finalised court appearances by bail status and court level.</t>
  </si>
  <si>
    <t>Court delay (median days) (b)</t>
  </si>
  <si>
    <t>(b) These court delays are for defendants (excluding companies) who had at the finalisation of their court appearance, the bail status of 'Bail refused', 'Bail dispensed with' or 'On bail' and the outcome of their court appearances were 'proceeded to defended hearing/trial', 'proceeded to sentence only' or 'sentenced by the lower courts after a guilty plea'.</t>
  </si>
  <si>
    <r>
      <rPr>
        <i/>
        <sz val="10"/>
        <rFont val="Arial"/>
        <family val="2"/>
      </rPr>
      <t>Higher Courts</t>
    </r>
    <r>
      <rPr>
        <sz val="10"/>
        <rFont val="Arial"/>
        <family val="2"/>
      </rPr>
      <t>: The stages of proceedings are categories as follows:</t>
    </r>
  </si>
  <si>
    <r>
      <rPr>
        <i/>
        <sz val="10"/>
        <rFont val="Arial"/>
        <family val="2"/>
      </rPr>
      <t>Local and Children's Court</t>
    </r>
    <r>
      <rPr>
        <sz val="10"/>
        <rFont val="Arial"/>
        <family val="2"/>
      </rPr>
      <t>: The stages of proceedings are categories as follows:</t>
    </r>
  </si>
  <si>
    <r>
      <rPr>
        <b/>
        <sz val="10"/>
        <rFont val="Arial"/>
        <family val="2"/>
      </rPr>
      <t>Committal to outcome</t>
    </r>
    <r>
      <rPr>
        <sz val="10"/>
        <rFont val="Arial"/>
        <family val="2"/>
      </rPr>
      <t>: the time from date the matter was committed to latest date of determination of charges. Note that it is not possible to distinguish from the table in this report whether the accused altered his or her plea during the course of proceedings. Such a change of plea would be expected to alter the time taken to dispose of the matter.</t>
    </r>
  </si>
  <si>
    <r>
      <rPr>
        <b/>
        <sz val="10"/>
        <rFont val="Arial"/>
        <family val="2"/>
      </rPr>
      <t>Outcome to sentence</t>
    </r>
    <r>
      <rPr>
        <sz val="10"/>
        <rFont val="Arial"/>
        <family val="2"/>
      </rPr>
      <t xml:space="preserve">: the time from latest date of determination of charges (guilty plea or verdict) to the date of sentence. This category is applicable only to those accused persons who were found guilty. </t>
    </r>
  </si>
  <si>
    <r>
      <rPr>
        <b/>
        <sz val="10"/>
        <rFont val="Arial"/>
        <family val="2"/>
      </rPr>
      <t>Convicted</t>
    </r>
    <r>
      <rPr>
        <sz val="10"/>
        <rFont val="Arial"/>
        <family val="2"/>
      </rPr>
      <t>: Defendants who were proven guilty of at least one of the final charge(s) laid against them.</t>
    </r>
  </si>
  <si>
    <r>
      <rPr>
        <b/>
        <i/>
        <sz val="10"/>
        <rFont val="Arial"/>
        <family val="2"/>
      </rPr>
      <t>Not guilty verdict in the higher courts by reason of mental illness/health</t>
    </r>
    <r>
      <rPr>
        <sz val="10"/>
        <rFont val="Arial"/>
        <family val="2"/>
      </rPr>
      <t>: Under the Mental Health (Forensic Provisions) Act 1990, the Higher Courts can find a defendant not guilty on the grounds of mental illness. This outcome only applies to District and Supreme Courts.</t>
    </r>
  </si>
  <si>
    <r>
      <rPr>
        <b/>
        <i/>
        <sz val="10"/>
        <rFont val="Arial"/>
        <family val="2"/>
      </rPr>
      <t>Guilty of at least one charge</t>
    </r>
    <r>
      <rPr>
        <sz val="10"/>
        <rFont val="Arial"/>
        <family val="2"/>
      </rPr>
      <t>: The defendant pleaded not guilty, but was found guilty by the court of at least one of the offences charged.</t>
    </r>
  </si>
  <si>
    <r>
      <rPr>
        <b/>
        <i/>
        <sz val="10"/>
        <rFont val="Arial"/>
        <family val="2"/>
      </rPr>
      <t>Found not guilty but pleaded guilty to other charge/s</t>
    </r>
    <r>
      <rPr>
        <b/>
        <sz val="10"/>
        <rFont val="Arial"/>
        <family val="2"/>
      </rPr>
      <t>:</t>
    </r>
    <r>
      <rPr>
        <sz val="10"/>
        <rFont val="Arial"/>
        <family val="2"/>
      </rPr>
      <t xml:space="preserve"> Appearances in this category include persons for whom one or more charges were dismissed after a defended hearing, but who either (i) pleaded guilty to other charges or (ii) were convicted ex parte of other charges.</t>
    </r>
  </si>
  <si>
    <r>
      <rPr>
        <b/>
        <sz val="10"/>
        <rFont val="Arial"/>
        <family val="2"/>
      </rPr>
      <t>Proceeded to sentence only</t>
    </r>
    <r>
      <rPr>
        <sz val="10"/>
        <rFont val="Arial"/>
        <family val="2"/>
      </rPr>
      <t>:  Includes where the defendant pleaded guilty to at least one charge, and any other charges were dismissed or otherwise disposed of.</t>
    </r>
  </si>
  <si>
    <r>
      <rPr>
        <b/>
        <i/>
        <sz val="10"/>
        <rFont val="Arial"/>
        <family val="2"/>
      </rPr>
      <t>Sentenced by the lower courts after a guilty plea</t>
    </r>
    <r>
      <rPr>
        <sz val="10"/>
        <rFont val="Arial"/>
        <family val="2"/>
      </rPr>
      <t>: Persons present when finalised by the lower courts after entering a plea of guilty.</t>
    </r>
  </si>
  <si>
    <r>
      <rPr>
        <b/>
        <i/>
        <sz val="10"/>
        <rFont val="Arial"/>
        <family val="2"/>
      </rPr>
      <t>Sentenced after a guilty plea following trial committal (HC)</t>
    </r>
    <r>
      <rPr>
        <sz val="10"/>
        <rFont val="Arial"/>
        <family val="2"/>
      </rPr>
      <t>: Persons committed for trial who entered a guilty plea after committal, either before or during the trial. Persons who entered a guilty plea and were also found guilty/ acquitted of other charges at trial are excluded.</t>
    </r>
  </si>
  <si>
    <r>
      <rPr>
        <b/>
        <i/>
        <sz val="10"/>
        <rFont val="Arial"/>
        <family val="2"/>
      </rPr>
      <t>Sentenced after a guilty plea following sentence committal (HC)</t>
    </r>
    <r>
      <rPr>
        <sz val="10"/>
        <rFont val="Arial"/>
        <family val="2"/>
      </rPr>
      <t>: Persons committed to the higher court for sentence after entering a guilty plea in the lower court.</t>
    </r>
  </si>
  <si>
    <r>
      <rPr>
        <b/>
        <sz val="10"/>
        <rFont val="Arial"/>
        <family val="2"/>
      </rPr>
      <t>Proven offence - not further described</t>
    </r>
    <r>
      <rPr>
        <sz val="10"/>
        <rFont val="Arial"/>
        <family val="2"/>
      </rPr>
      <t>: Include persons who received a sentence but there was insufficient data to indicate whether they had proceeded to a defended hearing and a guilty finding was handed down or whether they were sentenced after entering a guilty plea.</t>
    </r>
  </si>
  <si>
    <r>
      <rPr>
        <b/>
        <sz val="10"/>
        <rFont val="Arial"/>
        <family val="2"/>
      </rPr>
      <t>Dismissed by the lower courts due to mental illness/health</t>
    </r>
    <r>
      <rPr>
        <sz val="10"/>
        <rFont val="Arial"/>
        <family val="2"/>
      </rPr>
      <t>: Includes charges dismissed under Section 32 of the Mental Health (Forensic Procedure) Act 1990. Where this occurs the Court can discharge a defendant who is suffering from a mental illness. The defendant may be conditionally discharged and may be called before the court for failing to comply with the order within six months of the order being imposed. Under Section 33 of the Act, a magistrate can order a mentally ill defendant to be detained in a hospital for an assessment, or discharge the defendant, either unconditionally or conditionally, into the care of a responsible person. This outcome only applies to the Local and Children's Court.</t>
    </r>
  </si>
  <si>
    <t>Breach of bond - supervision status unknown</t>
  </si>
  <si>
    <r>
      <rPr>
        <b/>
        <i/>
        <sz val="10"/>
        <rFont val="Arial"/>
        <family val="2"/>
      </rPr>
      <t>Age:</t>
    </r>
    <r>
      <rPr>
        <sz val="10"/>
        <rFont val="Arial"/>
        <family val="2"/>
      </rPr>
      <t xml:space="preserve"> A defendant's age is the time elapsed (in years) between a defendant's date of birth and the date of finalisation. Juveniles are aged 10 to 17 years at the time of finalisation; adults are aged 18 years and over at the time of finalisation.</t>
    </r>
  </si>
  <si>
    <r>
      <rPr>
        <b/>
        <i/>
        <sz val="10"/>
        <rFont val="Arial"/>
        <family val="2"/>
      </rPr>
      <t>Jurisdiction:</t>
    </r>
    <r>
      <rPr>
        <sz val="10"/>
        <rFont val="Arial"/>
        <family val="2"/>
      </rPr>
      <t xml:space="preserve"> This indicates the level of the court in which a defendant's case is heard. Court levels can be distinguished from one another on the basis of the extent of their legal powers. The court levels used to output data in this publication are Higher Court (District and Supreme Court), Local Court and Children's Court.</t>
    </r>
  </si>
  <si>
    <r>
      <rPr>
        <b/>
        <i/>
        <sz val="10"/>
        <rFont val="Arial"/>
        <family val="2"/>
      </rPr>
      <t>Indigenous status:</t>
    </r>
    <r>
      <rPr>
        <sz val="10"/>
        <rFont val="Arial"/>
        <family val="2"/>
      </rPr>
      <t xml:space="preserve"> Whether a defendant has or has not ever identified as being of Aboriginal and/or Torres Strait Islander (ATSI) origin. The status is determined by self-identification. This data is sourced from the latest version of BOCSAR's Reoffending Database (ROD) and applied to all years. ROD contains “ever-identified” ATSI which is set for any person who had identified as being of Aboriginal and/or Torres Strait Islander origin at any court appearance since 1994. </t>
    </r>
  </si>
  <si>
    <r>
      <rPr>
        <b/>
        <i/>
        <sz val="10"/>
        <color indexed="8"/>
        <rFont val="Arial"/>
        <family val="2"/>
      </rPr>
      <t xml:space="preserve">Persons of interest (POIs): </t>
    </r>
    <r>
      <rPr>
        <sz val="10"/>
        <color indexed="8"/>
        <rFont val="Arial"/>
        <family val="2"/>
      </rPr>
      <t>POIs are suspected offenders recorded by police in connection with a criminal incident. The POIs included in the Apprehended Violence Order table have all been proceeded against to court. POIs are not a count of unique offenders. Where an individual is involved in AVO incidents throughout the year they will appear as a POI multiple times. POIs are categorised as at the date they were legally proceeded against; not the date the incident occurred.</t>
    </r>
  </si>
  <si>
    <t>Other acts intended to cause injury (d)</t>
  </si>
  <si>
    <r>
      <rPr>
        <b/>
        <i/>
        <sz val="10"/>
        <rFont val="Arial"/>
        <family val="2"/>
      </rPr>
      <t>Defendants with a finalised charge:</t>
    </r>
    <r>
      <rPr>
        <sz val="10"/>
        <rFont val="Arial"/>
        <family val="2"/>
      </rPr>
      <t xml:space="preserve"> A defendant against whom one or more criminal charges have been laid and which are heard together as one court appearance. Data in JusticeLink are case-based, with each case containing one or more charges against a single individual. When different charges within the same case are finalised on either the same or different dates in the same jurisdiction these are counted by BOCSAR as one finalised court appearance and therefore reported as one person. An individual may also be involved in multiple JusticeLink cases. “Individuals” are not identified in JusticeLink; they are identified by BOCSAR using Central Names Index (a Police-assigned identifier) and name matching algorithms. Only when multiple cases for an individual are finalised on the same date in the same jurisdiction are they counted by BOCSAR as one finalised court appearance and so reported as one person.</t>
    </r>
  </si>
  <si>
    <r>
      <rPr>
        <b/>
        <i/>
        <sz val="10"/>
        <rFont val="Arial"/>
        <family val="2"/>
      </rPr>
      <t>Outcome of court appearance:</t>
    </r>
    <r>
      <rPr>
        <b/>
        <sz val="10"/>
        <rFont val="Arial"/>
        <family val="2"/>
      </rPr>
      <t xml:space="preserve"> </t>
    </r>
    <r>
      <rPr>
        <sz val="10"/>
        <rFont val="Arial"/>
        <family val="2"/>
      </rPr>
      <t xml:space="preserve">The way in which a defendant is completed as an item of business in a particular court level. A defendant is considered finalised when all charges against that defendant have been processed to completion within a court level. These are the possible outcomes - </t>
    </r>
  </si>
  <si>
    <t>Pre-reform Intensive Correction Order</t>
  </si>
  <si>
    <t>Pre-reform or Children's Community Service Order</t>
  </si>
  <si>
    <t>Conviction only</t>
  </si>
  <si>
    <t>Bond without conviction with supervision</t>
  </si>
  <si>
    <t>Bond without conviction without supervision</t>
  </si>
  <si>
    <t>Other</t>
  </si>
  <si>
    <t>Percentage of bail refused</t>
  </si>
  <si>
    <t>Imprisonment as a % of all penalties</t>
  </si>
  <si>
    <t>Juvenile control order as a % of all penalties</t>
  </si>
  <si>
    <t>Custodial alternatives</t>
  </si>
  <si>
    <t>Non-custodial community based orders</t>
  </si>
  <si>
    <t>Fines</t>
  </si>
  <si>
    <t>Conditional release without conviction</t>
  </si>
  <si>
    <t>Other (b)</t>
  </si>
  <si>
    <t>Change over the last 24 months</t>
  </si>
  <si>
    <t>Trend result and annual percentage change over the last 24 months</t>
  </si>
  <si>
    <t>Change over the last 60 months</t>
  </si>
  <si>
    <t>Trend result and average annual percentage change over the last 60 months</t>
  </si>
  <si>
    <t>Stable</t>
  </si>
  <si>
    <t>Up 3.1%</t>
  </si>
  <si>
    <t>Up 2.6%</t>
  </si>
  <si>
    <t>Up 3.0%</t>
  </si>
  <si>
    <t>Up 6.6%</t>
  </si>
  <si>
    <t>Mean (age)</t>
  </si>
  <si>
    <t>Up 3.5%</t>
  </si>
  <si>
    <t>Up 2.3%</t>
  </si>
  <si>
    <t>Up 11.3%</t>
  </si>
  <si>
    <t>Up 3.2%</t>
  </si>
  <si>
    <t>Up 6.4%</t>
  </si>
  <si>
    <t>Up 3.6%</t>
  </si>
  <si>
    <t>Up 5.5%</t>
  </si>
  <si>
    <t>nc</t>
  </si>
  <si>
    <t>Up 4.4%</t>
  </si>
  <si>
    <t>Up 4.7%</t>
  </si>
  <si>
    <t>Up 4.0%</t>
  </si>
  <si>
    <t>Up 1.1%</t>
  </si>
  <si>
    <t>Up 6.3%</t>
  </si>
  <si>
    <t>Up 5.9%</t>
  </si>
  <si>
    <t>Up 6.8%</t>
  </si>
  <si>
    <t>Up 6.7%</t>
  </si>
  <si>
    <t>Up 3.7%</t>
  </si>
  <si>
    <t>Up 1.3%</t>
  </si>
  <si>
    <t>Up 5.2%</t>
  </si>
  <si>
    <t>Up 8.5%</t>
  </si>
  <si>
    <t>Up 5.0%</t>
  </si>
  <si>
    <t>Up 2.4%</t>
  </si>
  <si>
    <t>Up 6.5%</t>
  </si>
  <si>
    <t>Up 7.6%</t>
  </si>
  <si>
    <t>Up 2.7%</t>
  </si>
  <si>
    <t>Up 4.9%</t>
  </si>
  <si>
    <t>Up 2.9%</t>
  </si>
  <si>
    <t>Up 5.1%</t>
  </si>
  <si>
    <t>Up 4.6%</t>
  </si>
  <si>
    <t>Down 2.9%</t>
  </si>
  <si>
    <t>Down 3.1%</t>
  </si>
  <si>
    <t>Table 5a</t>
  </si>
  <si>
    <t>5a</t>
  </si>
  <si>
    <t>Table 10a</t>
  </si>
  <si>
    <t>10a</t>
  </si>
  <si>
    <t>15a</t>
  </si>
  <si>
    <t>14a</t>
  </si>
  <si>
    <t>Table 14a</t>
  </si>
  <si>
    <t>Table 15a</t>
  </si>
  <si>
    <t>Up 8.4%</t>
  </si>
  <si>
    <t>Up 1.6%</t>
  </si>
  <si>
    <t>Up 2.2%</t>
  </si>
  <si>
    <t>Up 7.0%</t>
  </si>
  <si>
    <t>Intensive Correction Order</t>
  </si>
  <si>
    <t>Community Correction Order with supervision</t>
  </si>
  <si>
    <t>Community Correction Order without supervision</t>
  </si>
  <si>
    <t>Conditional Release Order with conviction, with supervision</t>
  </si>
  <si>
    <t>Conditional Release Order with conviction, without supervision</t>
  </si>
  <si>
    <t>Conditional Release Order without conviction, with supervision</t>
  </si>
  <si>
    <t>Conditional Release Order without conviction, without supervision</t>
  </si>
  <si>
    <t>Other penalties (b)</t>
  </si>
  <si>
    <t>-</t>
  </si>
  <si>
    <t>.</t>
  </si>
  <si>
    <t>Other (e)</t>
  </si>
  <si>
    <t>Intimidation/stalking</t>
  </si>
  <si>
    <t>(c) Nearly all of these are 'intimidation/stalking' charges.</t>
  </si>
  <si>
    <t>(b) Nearly all of these are 'intimidation/stalking' charges.</t>
  </si>
  <si>
    <t>(d) Nearly all of these are 'intimidation/stalking' charges.</t>
  </si>
  <si>
    <t>Other penalties (e)</t>
  </si>
  <si>
    <t>Arrest to finalisation (defended hearing)</t>
  </si>
  <si>
    <t>Conditional release without conviction **</t>
  </si>
  <si>
    <t>** Includes 'Conditional Release Order without conviction, with/without supervision' and 'Bond without conviction with/without supervision'.</t>
  </si>
  <si>
    <t>(a) 'Defendants charged' counts the number of defendants charged within that specified ANZSOC offence. ‘Defendants with a  proven charge’ counts only charges proven for that ANZSOC offence. A defendant who is charged with more than one offence within an offence group (for example, a defendant charged with both theft of a motor vehicle and theft from retail premises) is counted only once in the offence division total.</t>
  </si>
  <si>
    <t xml:space="preserve">      Accordingly, the sum of the offence division totals for defendants charged does not equal the total of defendants charged.</t>
  </si>
  <si>
    <t>Up 5.7%</t>
  </si>
  <si>
    <t>Up 7.5%</t>
  </si>
  <si>
    <t>Up 8.2%</t>
  </si>
  <si>
    <t>Up 9.5%</t>
  </si>
  <si>
    <t>Up 10.0%</t>
  </si>
  <si>
    <t>Up 1.9%</t>
  </si>
  <si>
    <t>Up 11.6%</t>
  </si>
  <si>
    <t>Down 3.2%</t>
  </si>
  <si>
    <t>Up 9.1%</t>
  </si>
  <si>
    <t>Up 14.0%</t>
  </si>
  <si>
    <t>Up 8.8%</t>
  </si>
  <si>
    <t>Up 1.5%</t>
  </si>
  <si>
    <t>Up 2.1%</t>
  </si>
  <si>
    <t>Down 2.0%</t>
  </si>
  <si>
    <t>Down 10.7%</t>
  </si>
  <si>
    <t>Penalty unknown</t>
  </si>
  <si>
    <t>Down 3.6%</t>
  </si>
  <si>
    <t>Up 1.8%</t>
  </si>
  <si>
    <t>Up 2.8%</t>
  </si>
  <si>
    <t>Up 4.2%</t>
  </si>
  <si>
    <t>Up 3.4%</t>
  </si>
  <si>
    <t>Up 4.1%</t>
  </si>
  <si>
    <t>Up 3.8%</t>
  </si>
  <si>
    <t>Up 12.3%</t>
  </si>
  <si>
    <t>Up 10.3%</t>
  </si>
  <si>
    <t>Up 7.1%</t>
  </si>
  <si>
    <t>Down 4.9%</t>
  </si>
  <si>
    <t>Down 22.3%</t>
  </si>
  <si>
    <t>Up 6.1%</t>
  </si>
  <si>
    <t>Down 3.4%</t>
  </si>
  <si>
    <t>Down 4.1%</t>
  </si>
  <si>
    <t>Down 6.3%</t>
  </si>
  <si>
    <t>Down 5.3%</t>
  </si>
  <si>
    <t>n.a.</t>
  </si>
  <si>
    <t>There are two major jurisdictions in the NSW Higher Courts: the Supreme Court, which hears cases in Sydney and on circuit in country centres, and the District Court, which sits at a number of metropolitan and country court houses. The Supreme Court deals with the most serious criminal matters. The District Court deals with all other matters on indictment and appeals against conviction or sentence arising from Local Court cases. The Supreme Court data in these tables excludes contempt of court proceedings referred from the civil jurisdiction for sentencing. The District Court data includes workplace health and safety prosecutions finalised in the District Court's summary jurisdiction.</t>
  </si>
  <si>
    <r>
      <rPr>
        <b/>
        <i/>
        <sz val="10"/>
        <color indexed="8"/>
        <rFont val="Arial"/>
        <family val="2"/>
      </rPr>
      <t xml:space="preserve">Apprehended Violence Orders (AVOs): </t>
    </r>
    <r>
      <rPr>
        <sz val="10"/>
        <color indexed="8"/>
        <rFont val="Arial"/>
        <family val="2"/>
      </rPr>
      <t>AVOs are legal orders which aim to protect individuals from violence, threats and harassment. There are two types of AVOs: domestic and personal AVOs (ADVOs and APVOs respectively). ADVOs are made by the court to protect individuals from violence, threats and harassment from a spouse, de facto partner, ex-partner, family member, carer or person living in the same household. APVOs are orders made by the court to protect individuals from violence, threats and harassment from anyone who they are not in a domestic or family relationship with. This publication only counts final orders issued by the courts, not interim or provisional orders. AVO data are sourced from the NSW Police Computerised Operational Policing System (COPS).</t>
    </r>
  </si>
  <si>
    <r>
      <rPr>
        <b/>
        <i/>
        <sz val="10"/>
        <rFont val="Arial"/>
        <family val="2"/>
      </rPr>
      <t>Bail status at finalisation:</t>
    </r>
    <r>
      <rPr>
        <i/>
        <sz val="10"/>
        <rFont val="Arial"/>
        <family val="2"/>
      </rPr>
      <t xml:space="preserve"> </t>
    </r>
    <r>
      <rPr>
        <sz val="10"/>
        <rFont val="Arial"/>
        <family val="2"/>
      </rPr>
      <t xml:space="preserve">Refers to the bail status of the defendant at their final court appearance. Those remanded in custody are separated into ‘bail refused’, ‘in custody for a prior offence’ or ‘Warrant executed – Police custody’. Corrective Services NSW and Juvenile Justice NSW custody data have been merged with court data to identify those persons who were ‘bail refused’, ‘in custody for a prior offence’ or ‘Warrant executed – Police custody’. Those not in these groups were ‘on bail’ or ‘bail dispensed with’. </t>
    </r>
  </si>
  <si>
    <t xml:space="preserve">In 2016 the bail category of ‘Warrant executed – Police custody’ was implemented. These are persons in Police custody prior to finalisation after having been arrested on a warrant.  Generally these persons are in police custody for less than 24 hours before their court matter is finalised.  Previously these persons were included in the ‘Bail refused’ category. This change affected Local and Children’s Court data only as any instance of an arrest warrant being executed in the District or Supreme courts is followed by a bail determination prior to the finalising appearance. This change has been made to BOCSAR's criminal court data back to 2010. Prior to 2010, the ‘Bail refused’ data includes both persons refused bail by the court and persons in Police custody prior to finalisation after having been arrested on a warrant. The ‘Bail refused’ data in these tables is not directly comparable with ‘Bail refused’ data released in previous years.
</t>
  </si>
  <si>
    <r>
      <rPr>
        <b/>
        <i/>
        <sz val="10"/>
        <color indexed="8"/>
        <rFont val="Arial"/>
        <family val="2"/>
      </rPr>
      <t>Charges:</t>
    </r>
    <r>
      <rPr>
        <sz val="10"/>
        <color indexed="8"/>
        <rFont val="Arial"/>
        <family val="2"/>
      </rPr>
      <t xml:space="preserve"> A charge refers to an instance of a particular type of offence being charged against a defendant. A finalised charge is one which has been fully determined by the court and for which no further court proceedings are required. </t>
    </r>
  </si>
  <si>
    <r>
      <rPr>
        <b/>
        <i/>
        <sz val="10"/>
        <color indexed="8"/>
        <rFont val="Arial"/>
        <family val="2"/>
      </rPr>
      <t xml:space="preserve">Child sex offences: </t>
    </r>
    <r>
      <rPr>
        <sz val="10"/>
        <color indexed="8"/>
        <rFont val="Arial"/>
        <family val="2"/>
      </rPr>
      <t>These are specific offences relating to offences against children under 16 years of age</t>
    </r>
    <r>
      <rPr>
        <b/>
        <i/>
        <sz val="10"/>
        <color indexed="8"/>
        <rFont val="Arial"/>
        <family val="2"/>
      </rPr>
      <t xml:space="preserve">. </t>
    </r>
    <r>
      <rPr>
        <sz val="10"/>
        <color indexed="8"/>
        <rFont val="Arial"/>
        <family val="2"/>
      </rPr>
      <t>Sexual offences against children is not a category within ANZSOC. These offences are also counted in the appropriate ANZSOC categories - sexual assault and non-assaultive sexual offences.</t>
    </r>
  </si>
  <si>
    <r>
      <rPr>
        <b/>
        <i/>
        <sz val="10"/>
        <color indexed="8"/>
        <rFont val="Arial"/>
        <family val="2"/>
      </rPr>
      <t>Charges proven:</t>
    </r>
    <r>
      <rPr>
        <sz val="10"/>
        <color indexed="8"/>
        <rFont val="Arial"/>
        <family val="2"/>
      </rPr>
      <t xml:space="preserve"> An outcome of criminal proceedings in which a court accepts that a charge is proven through a guilty plea entered by a defendant or the defendant is found guilty by the court. </t>
    </r>
  </si>
  <si>
    <r>
      <rPr>
        <b/>
        <i/>
        <sz val="10"/>
        <color indexed="8"/>
        <rFont val="Arial"/>
        <family val="2"/>
      </rPr>
      <t>Charges unproven:</t>
    </r>
    <r>
      <rPr>
        <sz val="10"/>
        <color indexed="8"/>
        <rFont val="Arial"/>
        <family val="2"/>
      </rPr>
      <t xml:space="preserve"> A determination by the court that a defendant is not guilty of the charge (or charges) on the grounds that the charge has not been proven. This includes: (a) dismissal of charge(s) by a magistrate on the grounds that the defendant is found not guilty, (b) a finding of not guilty by reason of mental illness or condition at the time the defendant committed the offence.</t>
    </r>
  </si>
  <si>
    <t xml:space="preserve">With the 2018 Criminal Court tables, domestic violence offences have been expanded to include murder/manslaughter offences committed on or after 10 March 2008 where a DV-specific lawpart has not been used by the prosecution but either (1) the criminal incident was flagged as DV-related by Police or (2) the ex officio indictment or judgement indicates that there was a domestic relationship between the accused and the victim. Consequently the domestic violence data in the tables cannot be compared with the domestic violence data in previous reports. Revised data back to 2008 is available on request. </t>
  </si>
  <si>
    <r>
      <rPr>
        <b/>
        <sz val="10"/>
        <rFont val="Arial"/>
        <family val="2"/>
      </rPr>
      <t>All charges withdrawn by prosecution</t>
    </r>
    <r>
      <rPr>
        <sz val="10"/>
        <rFont val="Arial"/>
        <family val="2"/>
      </rPr>
      <t>: This category includes finalisations where all charges were dismissed by the court, but there was not a defended hearing or trial. For instance, the prosecution may have not offered any evidence in respect to the charges, the Director of Public Prosecution may have elected to not proceeded to trial or the defendant died prior to finalisation.</t>
    </r>
  </si>
  <si>
    <r>
      <t>The</t>
    </r>
    <r>
      <rPr>
        <i/>
        <sz val="10"/>
        <rFont val="Arial"/>
        <family val="2"/>
      </rPr>
      <t xml:space="preserve"> Crimes (Sentencing Procedure) Act 1999, Children (Criminal Proceedings) Act 1987, Young Offenders Act 1997</t>
    </r>
    <r>
      <rPr>
        <sz val="10"/>
        <rFont val="Arial"/>
        <family val="2"/>
      </rPr>
      <t xml:space="preserve"> and </t>
    </r>
    <r>
      <rPr>
        <i/>
        <sz val="10"/>
        <rFont val="Arial"/>
        <family val="2"/>
      </rPr>
      <t xml:space="preserve">Commonwealth Crimes Act 1914 </t>
    </r>
    <r>
      <rPr>
        <sz val="10"/>
        <rFont val="Arial"/>
        <family val="2"/>
      </rPr>
      <t>cover the penalties which may be imposed in NSW criminal courts.</t>
    </r>
  </si>
  <si>
    <r>
      <rPr>
        <b/>
        <sz val="10"/>
        <color indexed="8"/>
        <rFont val="Arial"/>
        <family val="2"/>
      </rPr>
      <t xml:space="preserve">Imprisonment: </t>
    </r>
    <r>
      <rPr>
        <sz val="10"/>
        <color indexed="8"/>
        <rFont val="Arial"/>
        <family val="2"/>
      </rPr>
      <t>When sentencing an offender to imprisonment, the court sets a total term and may set a non-parole period. The non-parole period must not be less than three quarters of the total term unless there are special circumstances which the court must note. The court may decline to set a non-parole period, noting the reasons. For imprisonment sentences of six months or less, the court may not set a non-parole period. The mean durations shown in Table 1 include only the non-parole period where a non-parole period has been specified and the total term where no non-parole period has been set. Cumulative terms of imprisonment are excluded from these tables. Where a cumulative term was imposed, only the non-parole period duration for the principal offence is shown. Note that a maximum of two years imprisonment can be imposed in the Local Courts for any one offence but the Local Court may impose a cumulative term of up to five years.</t>
    </r>
  </si>
  <si>
    <r>
      <rPr>
        <b/>
        <sz val="10"/>
        <rFont val="Arial"/>
        <family val="2"/>
      </rPr>
      <t xml:space="preserve">Aggregate Sentences of Imprisonment: </t>
    </r>
    <r>
      <rPr>
        <sz val="10"/>
        <rFont val="Arial"/>
        <family val="2"/>
      </rPr>
      <t>From 14 March 2011, section 53A of the Crimes (Sentencing Procedure) Act 1999 has allowed the court to set an aggregate sentence of imprisonment in respect to two or more offences. The court must note the sentence that would have been imposed for each offence had separate sentences been imposed. This is referred to as the indicative sentence and should include a non-parole period for any standard non-parole period offences. The court may impose an aggregate sentence for some offences and separate imprisonment sentences for other offences. Where an aggregate sentence of imprisonment is imposed, the indicative sentences are used to determine the principal offence. Only the non-parole period duration for the principal offence is shown. When no indicative non-parole period has been specified, the ratio of the aggregate non-parole period to the aggregate total term is applied to the indicative total term (only when more than six months duration) to arrive at a non-parole period.</t>
    </r>
  </si>
  <si>
    <r>
      <rPr>
        <b/>
        <sz val="10"/>
        <color indexed="8"/>
        <rFont val="Arial"/>
        <family val="2"/>
      </rPr>
      <t>Custodial alternatives:</t>
    </r>
    <r>
      <rPr>
        <sz val="10"/>
        <color indexed="8"/>
        <rFont val="Arial"/>
        <family val="2"/>
      </rPr>
      <t xml:space="preserve"> Include Intensive Correction Orders, home detention and suspended sentences (pre-24 September 2018) and periodic detention (pre-October 2010)</t>
    </r>
  </si>
  <si>
    <r>
      <rPr>
        <b/>
        <sz val="10"/>
        <color indexed="8"/>
        <rFont val="Arial"/>
        <family val="2"/>
      </rPr>
      <t xml:space="preserve">Intensive correction order (ICO): </t>
    </r>
    <r>
      <rPr>
        <sz val="10"/>
        <color indexed="8"/>
        <rFont val="Arial"/>
        <family val="2"/>
      </rPr>
      <t xml:space="preserve">ICOs are served in the community for a period of up to two years. ICOs were reformed and expanded on 24 September 2018, replacing home detention and suspended sentences. An ICO is the most serious sentence that an offender can serve in the community. Supervision is mandatory and the court must impose at least one of the following conditions: home detention, community service work (up to 750 hours), GPS electronic monitoring, curfew, program treatment, alcohol/drug abstention, non-association or place restriction.
   </t>
    </r>
  </si>
  <si>
    <r>
      <rPr>
        <b/>
        <sz val="10"/>
        <rFont val="Arial"/>
        <family val="2"/>
      </rPr>
      <t xml:space="preserve">Non-custodial community based orders: </t>
    </r>
    <r>
      <rPr>
        <sz val="10"/>
        <rFont val="Arial"/>
        <family val="2"/>
      </rPr>
      <t>Include Community Correction Orders, Conditional Release Orders with conviction, Children's Community Service Orders, juvenile probation orders, adult Community Service Orders (pre-24 September 2018) and good behaviour bonds (pre-24 September 2018).</t>
    </r>
  </si>
  <si>
    <r>
      <rPr>
        <b/>
        <sz val="10"/>
        <rFont val="Arial"/>
        <family val="2"/>
      </rPr>
      <t>Community Correction Order (CCO) with/without supervision:</t>
    </r>
    <r>
      <rPr>
        <sz val="10"/>
        <rFont val="Arial"/>
        <family val="2"/>
      </rPr>
      <t xml:space="preserve"> On 24 September 2018, CCOs replaced Community Service Orders and good behaviour bonds. Courts can use CCOs to punish offenders for crimes that do not warrant imprisonment or an ICO, but are too serious to be dealt with by a fine or lower level penalty. CCOs are served in the community for up to three years and the court may impose one or more of the following conditions: supervision, community service work (up to 500 hours), curfew (&lt;12 hours daily), program treatment, alcohol/drug abstention, non-association or place restriction.</t>
    </r>
  </si>
  <si>
    <r>
      <rPr>
        <b/>
        <sz val="10"/>
        <rFont val="Arial"/>
        <family val="2"/>
      </rPr>
      <t>Pre-reform or Children's Community Service Order (CSO):</t>
    </r>
    <r>
      <rPr>
        <sz val="10"/>
        <rFont val="Arial"/>
        <family val="2"/>
      </rPr>
      <t xml:space="preserve"> Offenders are ordered to perform a specified number of hours of unpaid community service work. For juveniles the Children (Community Service Orders) Act 1987 allows for a maximum of 100 hours community service for an offence committed by a person under 16 years of age and a maximum of 250 hours for an offence committed by a person aged 16 years or older. Prior to 24 September 2018, an adult could be sentenced to a stand-alone CSO with a maximum of 500 hours of community service on any one occasion. From 24 September 2018, the new Community Corrections Order (CCO) and reformed Intensive Correction Order (ICO) may be imposed with a community service work condition. </t>
    </r>
  </si>
  <si>
    <r>
      <rPr>
        <b/>
        <sz val="10"/>
        <rFont val="Arial"/>
        <family val="2"/>
      </rPr>
      <t xml:space="preserve">Juvenile probation order: </t>
    </r>
    <r>
      <rPr>
        <sz val="10"/>
        <rFont val="Arial"/>
        <family val="2"/>
      </rPr>
      <t>The Children’s Court can impose an order for probation on a juvenile offender (a person under the age of 18 years) under the Children (Criminal Proceedings) Act 1987 (NSW) s33(1)(e), which allows a court to make an order releasing the juvenile on probation, on such conditions as the Court may determine, for up to two years.</t>
    </r>
  </si>
  <si>
    <r>
      <rPr>
        <b/>
        <sz val="10"/>
        <rFont val="Arial"/>
        <family val="2"/>
      </rPr>
      <t>Bond (with/without supervision)</t>
    </r>
    <r>
      <rPr>
        <sz val="10"/>
        <rFont val="Arial"/>
        <family val="2"/>
      </rPr>
      <t>: There are several different types of bonds which may be imposed. Generally they require the offender to be ‘of good behaviour’ for a certain length of time. Conditions may also be included, for example, reporting regularly to Community Corrections, attending alcohol counselling, residing in certain areas. From 24 September 2018, NSW bonds for adults were replaced by Community Correction Orders (CCO) and Conditional Release Orders (CRO) with conviction. Children's Court bonds and Commonwealth Crimes Act bonds continue to be reported in this category.</t>
    </r>
  </si>
  <si>
    <r>
      <rPr>
        <b/>
        <sz val="10"/>
        <rFont val="Arial"/>
        <family val="2"/>
      </rPr>
      <t>Conditional Release Order (CRO) with/without conviction:</t>
    </r>
    <r>
      <rPr>
        <sz val="10"/>
        <rFont val="Arial"/>
        <family val="2"/>
      </rPr>
      <t xml:space="preserve"> CROs are served in the community for up to two years. Courts can use CROs to deal with first time and less serious offences where the offender is unlikely to present a risk to the community. Courts may impose one or more of the following conditions: supervision, program treatment, alcohol/drug abstention, non-association or place restriction. CROs without conviction replaced S10 non-conviction bonds on 24 September 2018 and CROs with conviction, along with CCOs, replaced S9 good behaviour bonds.</t>
    </r>
  </si>
  <si>
    <r>
      <rPr>
        <b/>
        <sz val="10"/>
        <rFont val="Arial"/>
        <family val="2"/>
      </rPr>
      <t>Fine:</t>
    </r>
    <r>
      <rPr>
        <sz val="10"/>
        <rFont val="Arial"/>
        <family val="2"/>
      </rPr>
      <t xml:space="preserve"> A monetary penalty where the offender is required to pay a sum of money to the Crown.</t>
    </r>
  </si>
  <si>
    <r>
      <rPr>
        <b/>
        <sz val="10"/>
        <rFont val="Arial"/>
        <family val="2"/>
      </rPr>
      <t>Conviction only:</t>
    </r>
    <r>
      <rPr>
        <sz val="10"/>
        <rFont val="Arial"/>
        <family val="2"/>
      </rPr>
      <t xml:space="preserve"> Includes the following penalty types:
</t>
    </r>
  </si>
  <si>
    <t>Rising of the Court: This is a nominal penalty where the offender is held in custody until the court adjourns (also referred to as 'Nominal sentence').</t>
  </si>
  <si>
    <t>Conviction without penalty: Under Section 10A of the Crimes (Sentencing Procedure) Act 1999, the court may, where it finds a charge proved, record a conviction and dispose of the proceedings without imposing any other penalty.</t>
  </si>
  <si>
    <r>
      <rPr>
        <b/>
        <sz val="10"/>
        <rFont val="Arial"/>
        <family val="2"/>
      </rPr>
      <t xml:space="preserve">Bond without conviction (with/without supervision): </t>
    </r>
    <r>
      <rPr>
        <sz val="10"/>
        <rFont val="Arial"/>
        <family val="2"/>
      </rPr>
      <t>The court may discharge a person after a finding of guilt on condition that they enter a good behaviour bond for a term not exceeding two years (or three years for Commonwealth bonds). On 24 September 2018, the new Conditional Release Order (CRO) replaced good behaviour bonds under Section 10(1)(b) of the Crimes (Sentencing Procedure) Act 1999. Children's bonds without conviction and Commonwealth recognizance without conviction continue to be reported in this category.</t>
    </r>
  </si>
  <si>
    <r>
      <rPr>
        <b/>
        <sz val="10"/>
        <rFont val="Arial"/>
        <family val="2"/>
      </rPr>
      <t>No conviction recorded:</t>
    </r>
    <r>
      <rPr>
        <sz val="10"/>
        <rFont val="Arial"/>
        <family val="2"/>
      </rPr>
      <t xml:space="preserve"> Section 10(1)(a) of the Crimes (Sentencing Procedure) Act 1999 permits a court to find a charge proved but discharge the offender with no penalty.</t>
    </r>
  </si>
  <si>
    <r>
      <rPr>
        <b/>
        <sz val="10"/>
        <rFont val="Arial"/>
        <family val="2"/>
      </rPr>
      <t xml:space="preserve">Other penalties: </t>
    </r>
    <r>
      <rPr>
        <sz val="10"/>
        <rFont val="Arial"/>
        <family val="2"/>
      </rPr>
      <t>Includes Dismissed after Youth Justice Conference,  Juvenile offence proved, dismissed and No action taken on a breach of bond.</t>
    </r>
  </si>
  <si>
    <t>Penalties repealed by the 24 September 2018 sentence reforms:</t>
  </si>
  <si>
    <r>
      <rPr>
        <b/>
        <sz val="10"/>
        <rFont val="Arial"/>
        <family val="2"/>
      </rPr>
      <t xml:space="preserve">Suspended sentence: </t>
    </r>
    <r>
      <rPr>
        <sz val="10"/>
        <rFont val="Arial"/>
        <family val="2"/>
      </rPr>
      <t>Under the now repealed Section 12 of the</t>
    </r>
    <r>
      <rPr>
        <i/>
        <sz val="10"/>
        <rFont val="Arial"/>
        <family val="2"/>
      </rPr>
      <t xml:space="preserve"> Crimes (Sentencing Procedure) Act 1999</t>
    </r>
    <r>
      <rPr>
        <sz val="10"/>
        <rFont val="Arial"/>
        <family val="2"/>
      </rPr>
      <t>, a court was able to impose a sentence of imprisonment of up to two years duration and then suspend the sentence on the condition that the offender entered into a good behaviour bond. A suspended sentence could be imposed with or without supervision. On 24 September 2018, suspended sentences were one of the sentencing options replaced by a reformed Intensive Correction Order with mandatory supervision.</t>
    </r>
  </si>
  <si>
    <r>
      <rPr>
        <b/>
        <sz val="10"/>
        <rFont val="Arial"/>
        <family val="2"/>
      </rPr>
      <t>Home detention:</t>
    </r>
    <r>
      <rPr>
        <sz val="10"/>
        <rFont val="Arial"/>
        <family val="2"/>
      </rPr>
      <t xml:space="preserve"> Under the now repealed Section 6 of the </t>
    </r>
    <r>
      <rPr>
        <i/>
        <sz val="10"/>
        <rFont val="Arial"/>
        <family val="2"/>
      </rPr>
      <t>Crimes (Sentencing Procedure) Act 1999,</t>
    </r>
    <r>
      <rPr>
        <sz val="10"/>
        <rFont val="Arial"/>
        <family val="2"/>
      </rPr>
      <t xml:space="preserve"> home detention orders were an alternative means of serving sentences of full-time imprisonment of up to 18 months. The conditions of the order constrained the offender‘s liberty to an extent that approximated confinement in minimum security custody with access to day release programs. On 24 September 2018, home detention orders were abolished, replaced by Intensive Correction Orders which may include a home detention condition. </t>
    </r>
  </si>
  <si>
    <r>
      <rPr>
        <b/>
        <sz val="10"/>
        <rFont val="Arial"/>
        <family val="2"/>
      </rPr>
      <t>Community Service Order (CSO) under the NSW Crime (Sentencing Procedure) Act:</t>
    </r>
    <r>
      <rPr>
        <sz val="10"/>
        <rFont val="Arial"/>
        <family val="2"/>
      </rPr>
      <t xml:space="preserve"> Offenders were ordered to perform a specified number of hours of unpaid community service work with a maximum of 500 hours of community service imposed on any one occasion. From 24 September 2018, CSOs are no longer a stand-alone sentencing option under the NSW </t>
    </r>
    <r>
      <rPr>
        <i/>
        <sz val="10"/>
        <rFont val="Arial"/>
        <family val="2"/>
      </rPr>
      <t>Crime (Sentencing Procedure) Act 1999</t>
    </r>
    <r>
      <rPr>
        <sz val="10"/>
        <rFont val="Arial"/>
        <family val="2"/>
      </rPr>
      <t xml:space="preserve">.  The new Community Corrections Order (CCO) and reformed Intensive Correction Order (ICO) may be imposed with a community service work condition. </t>
    </r>
  </si>
  <si>
    <r>
      <rPr>
        <b/>
        <sz val="10"/>
        <rFont val="Arial"/>
        <family val="2"/>
      </rPr>
      <t xml:space="preserve">Non-conviction bond: </t>
    </r>
    <r>
      <rPr>
        <sz val="10"/>
        <rFont val="Arial"/>
        <family val="2"/>
      </rPr>
      <t>Section 10(1)(b) of the Crimes (Sentencing Procedure) Act 1999 permitted a court to discharge a person on condition that they enter into a good behaviour bond for a term not exceeding two years. On 24 September 2018, good behaviour bonds were replaced by a Conditional Release Orders (CRO) under section 10(1)(b).</t>
    </r>
  </si>
  <si>
    <r>
      <rPr>
        <b/>
        <i/>
        <sz val="10"/>
        <color indexed="8"/>
        <rFont val="Arial"/>
        <family val="2"/>
      </rPr>
      <t>Plea:</t>
    </r>
    <r>
      <rPr>
        <sz val="10"/>
        <color indexed="8"/>
        <rFont val="Arial"/>
        <family val="2"/>
      </rPr>
      <t xml:space="preserve"> The formal statement by, or on behalf of, the defendant in response to a criminal charge that has been laid in a court. The nature of this response indicates whether or not the defendant intends to contest that charge.</t>
    </r>
  </si>
  <si>
    <r>
      <rPr>
        <b/>
        <sz val="11"/>
        <color indexed="8"/>
        <rFont val="Calibri"/>
        <family val="2"/>
      </rPr>
      <t>NOTE:</t>
    </r>
    <r>
      <rPr>
        <sz val="11"/>
        <color indexed="8"/>
        <rFont val="Calibri"/>
        <family val="2"/>
      </rPr>
      <t xml:space="preserve"> Data sourced from the NSW Bureau of Crime Statistics and Research</t>
    </r>
  </si>
  <si>
    <t>Must be acknowledged in any document (electronic or otherwise) containing that data.</t>
  </si>
  <si>
    <r>
      <t>The acknowledgement should take the form of '</t>
    </r>
    <r>
      <rPr>
        <b/>
        <sz val="11"/>
        <color indexed="8"/>
        <rFont val="Calibri"/>
        <family val="2"/>
      </rPr>
      <t>Source: NSW Bureau of Crime Statistics and Research</t>
    </r>
    <r>
      <rPr>
        <sz val="11"/>
        <color indexed="8"/>
        <rFont val="Calibri"/>
        <family val="2"/>
      </rPr>
      <t>'</t>
    </r>
  </si>
  <si>
    <t>(a) ‘Bail refused’ excludes persons in Police custody prior to finalisation after having been arrested on a warrant. See Explanatory Notes for more details.</t>
  </si>
  <si>
    <t>Custodial alternatives include Intensive Correction Orders, Home detention and Suspended sentences.</t>
  </si>
  <si>
    <t>Defendants convicted in finalised court appearances by court level, type of principal offence and detailed principal penalty (a).</t>
  </si>
  <si>
    <t>Defendants with proven domestic violence or child sex offences in finalised court appearances by court level, type of principal offence (a) and detailed principal penalty.</t>
  </si>
  <si>
    <t>Indigenous defendants convicted in finalised court appearances by type of principal offence and type of detailed principal penalty (a).</t>
  </si>
  <si>
    <t>Indigenous defendants with proven domestic violence or child sex offences in finalised court appearances by type of principal offence (a) and detailed principal penalty.</t>
  </si>
  <si>
    <t>(a) The principal offence is the offence which received the most serious penalty. See the Explanatory Notes for more details.</t>
  </si>
  <si>
    <t>On 24 September 2018, sentence reforms were implemented in NSW. Under the reforms:
  * Intensive Correction Orders were reformed and expanded
  * Suspended sentences and Home Detention penalties were abolished
  * Community Correction Orders replaced Community Service Orders and Good behaviour bonds
  * Conditional Release Orders replaced non-conviction bonds
Consequently the penalty data in these tables cannot be compared with that in previous reports.
Detailed penalty data is presented for 2018 only in Tables 5a, 10a, 14a and 15a. Broader penalty groupings are presented for years 2014 to 2018 in Tables 5, 10, 14 and 15.</t>
  </si>
  <si>
    <t>Link to the latest recorded crime report.</t>
  </si>
  <si>
    <r>
      <rPr>
        <b/>
        <i/>
        <sz val="10"/>
        <rFont val="Arial"/>
        <family val="2"/>
      </rPr>
      <t>Statistical Area:</t>
    </r>
    <r>
      <rPr>
        <sz val="10"/>
        <rFont val="Arial"/>
        <family val="2"/>
      </rPr>
      <t xml:space="preserve"> This refers to the residential Statistical Area (SA) of the Person of Interest (POI) in the AVO matter.  Please see the maps in the Appendix of our latest recorded crime report (link below) for information on the location of each SA as well as lists of the Local Government Areas (LGAs using 2016 boundaries) within each of the SAs. Note that LGA boundaries change from time to time.</t>
    </r>
  </si>
  <si>
    <r>
      <rPr>
        <b/>
        <i/>
        <sz val="9"/>
        <color rgb="FF000000"/>
        <rFont val="Arial"/>
        <family val="2"/>
      </rPr>
      <t>Statistical Area:</t>
    </r>
    <r>
      <rPr>
        <sz val="9"/>
        <color rgb="FF000000"/>
        <rFont val="Arial"/>
        <family val="2"/>
      </rPr>
      <t xml:space="preserve"> This refers to the residential Statistical Area (SA) of the Person of Interest (POI) in the AVO matter.  Please see the maps in the Appendix of our latest recorded crime report (link below) for information on the location of each SA as well as lists of the Local Government Areas (LGAs using 2016 boundaries) within each of the SAs. Note that LGA boundaries change from time to time.</t>
    </r>
  </si>
  <si>
    <t>(d) 'Defendants charged' counts the number of defendants charged within that specified ANZSOC offence. ‘Defendants with a  proven charge’ counts only charges proven for that ANZSOC offence. A defendant who is charged with more than one offence within an offence group (for example, a defendant charged with both sexual assault and non-assaultive sexual offences) is counted only once in the offence division total. Accordingly, the sum of the offence division totals for defendants charged does not equal the total of defendants charged.</t>
  </si>
  <si>
    <t>New South Wales Criminal Courts Statistics June 2019</t>
  </si>
  <si>
    <t>Down 22.9%</t>
  </si>
  <si>
    <t>Up 3.3%</t>
  </si>
  <si>
    <t>Up 8.9%</t>
  </si>
  <si>
    <t>Up 10.9%</t>
  </si>
  <si>
    <t>Up 4.5%</t>
  </si>
  <si>
    <t>Down 7.4%</t>
  </si>
  <si>
    <t>Down 10.2%</t>
  </si>
  <si>
    <t>Down 2.6%</t>
  </si>
  <si>
    <t>Down 3.9%</t>
  </si>
  <si>
    <t>Up 12.5%</t>
  </si>
  <si>
    <t>Down 23.0%</t>
  </si>
  <si>
    <t>Up 7.8%</t>
  </si>
  <si>
    <t>Up 9.4%</t>
  </si>
  <si>
    <t>Up 8.0%</t>
  </si>
  <si>
    <t>Up 11.1%</t>
  </si>
  <si>
    <t>Up 13.7%</t>
  </si>
  <si>
    <t>Down 16.7%</t>
  </si>
  <si>
    <t>Down 11.8%</t>
  </si>
  <si>
    <t>Up 10.1%</t>
  </si>
  <si>
    <t>Up 10.2%</t>
  </si>
  <si>
    <t>Down 1.9%</t>
  </si>
  <si>
    <t>Down 5.9%</t>
  </si>
  <si>
    <t>Down 9.1%</t>
  </si>
  <si>
    <t>Down 7.5%</t>
  </si>
  <si>
    <t>Down 5.1%</t>
  </si>
  <si>
    <r>
      <rPr>
        <b/>
        <sz val="10"/>
        <rFont val="Arial"/>
        <family val="2"/>
      </rPr>
      <t>Note:</t>
    </r>
    <r>
      <rPr>
        <sz val="10"/>
        <rFont val="Arial"/>
        <family val="2"/>
      </rPr>
      <t xml:space="preserve"> This table excludes 7,933 companies - 1,603 in the period July 2014 - June 2015; 1,509 in the period July 2015 - June 2016; 1,443 in the period July 2016 - June 2017; 1,907 in the period July 2017 - June 2018 and 1,471 in the period July 2018 - June 2019.</t>
    </r>
  </si>
  <si>
    <t>(b) For the period July 2014 - June 2015, other penalties includes - 540 Dismissed after Youth Justice Conference, 802 Juvenile offence proved, dismissed and 2,358 No action taken on a breach of bond.</t>
  </si>
  <si>
    <t>For the period July 2015 - June 2016, other penalties includes - 497 Dismissed after Youth Justice Conference, 870 Juvenile offence proved, dismissed and 2,386 No action taken on a breach of bond.</t>
  </si>
  <si>
    <t>For the period July 2016 - June 2017, other penalties includes - 545 Dismissed after Youth Justice Conference, 777 Juvenile offence proved, dismissed and 2,552 No action taken on a breach of bond.</t>
  </si>
  <si>
    <t>For the period July 2017 - June 2018, other penalties includes - 508 Dismissed after Youth Justice Conference, 781 Juvenile offence proved, dismissed and 2,531 No action taken on a breach of bond.</t>
  </si>
  <si>
    <r>
      <rPr>
        <b/>
        <sz val="10"/>
        <color indexed="8"/>
        <rFont val="Arial"/>
        <family val="2"/>
      </rPr>
      <t>Note:</t>
    </r>
    <r>
      <rPr>
        <sz val="10"/>
        <color indexed="8"/>
        <rFont val="Arial"/>
        <family val="2"/>
      </rPr>
      <t xml:space="preserve"> This table excludes 7,933 companies - 1,603 in the period July 2014 - June 2015; 1,509 in the period July 2015 - June 2016; 1,443 in the period July 2016 - June 2017; 1,907 in the period July 2017 - June 2018 and 1,471 in the period July 2018 - June 2019.</t>
    </r>
  </si>
  <si>
    <t>(e) For the period July 2014 - June 2015, other penalties includes - 68 Dismissed after Youth Justice Conference and 114 Juvenile offence proved, dismissed.</t>
  </si>
  <si>
    <t>(e) For the period July 2018 - June 2019, other penalties includes - 72 Dismissed after Youth Justice Conference and 160 Juvenile offence proved, dismissed.</t>
  </si>
  <si>
    <t>Down 4.2%</t>
  </si>
  <si>
    <t>Up 1.4%</t>
  </si>
  <si>
    <t>Up 20.0%</t>
  </si>
  <si>
    <t>Down 9.0%</t>
  </si>
  <si>
    <t>Down 12.0%</t>
  </si>
  <si>
    <t>Up 5.8%</t>
  </si>
  <si>
    <t>Up 14.5%</t>
  </si>
  <si>
    <t>Up 6.0%</t>
  </si>
  <si>
    <t>Down 60.5%</t>
  </si>
  <si>
    <t>Up 10.4%</t>
  </si>
  <si>
    <t>Up 13.5%</t>
  </si>
  <si>
    <t>Up 37.0%</t>
  </si>
  <si>
    <t>Up 15.7%</t>
  </si>
  <si>
    <t>Down 9.4%</t>
  </si>
  <si>
    <t>Up 18.3%</t>
  </si>
  <si>
    <t>Up 61.9%</t>
  </si>
  <si>
    <t>Down 9.9%</t>
  </si>
  <si>
    <t>Up 7.4%</t>
  </si>
  <si>
    <t>Up 5.6%</t>
  </si>
  <si>
    <t>Down 33.3%</t>
  </si>
  <si>
    <t>Down 17.5%</t>
  </si>
  <si>
    <t>(b) For the period July 2014 - June 2015, other penalties includes - 225 Dismissed after Youth Justice Conference, 361 Juvenile offence proved, dismissed and 918 No action taken on a breach of bond.</t>
  </si>
  <si>
    <t>For the period July 2015 - June 2016, other penalties includes - 192 Dismissed after Youth Justice Conference, 373 Juvenile offence proved, dismissed and 865 No action taken on a breach of bond.</t>
  </si>
  <si>
    <t>For the period July 2016 - June 2017, other penalties includes - 238 Dismissed after Youth Justice Conference, 328 Juvenile offence proved, dismissed and 953 No action taken on a breach of bond.</t>
  </si>
  <si>
    <t>For the period July 2015 - June 2016, other penalties includes - 46 Dismissed after Youth Justice Conference and 145 Juvenile offence proved, dismissed.</t>
  </si>
  <si>
    <t>For the period July 2016 - June 2017, other penalties includes - 71 Dismissed after Youth Justice Conference and 124 Juvenile offence proved, dismissed.</t>
  </si>
  <si>
    <t>For the period July 2017 - June 2018, other penalties includes - 57 Dismissed after Youth Justice Conference and 124 Juvenile offence proved, dismissed.</t>
  </si>
  <si>
    <t>For the period July 2018 - June 2019, other penalties includes - 72 Dismissed after Youth Justice Conference and 160 Juvenile offence proved, dismissed.</t>
  </si>
  <si>
    <t>(e) For the period July 2014 - June 2015, other penalties includes - 22 Dismissed after Youth Justice Conference and 45 Juvenile offence proved, dismissed.</t>
  </si>
  <si>
    <t>For the period July 2015 - June 2016, other penalties includes - 12 Dismissed after Youth Justice Conference and 56 Juvenile offence proved, dismissed.</t>
  </si>
  <si>
    <t>For the period July 2016 - June 2017, other penalties includes - 22 Dismissed after Youth Justice Conference and 48 Juvenile offence proved, dismissed.</t>
  </si>
  <si>
    <t>For the period July 2017 - June 2018, other penalties includes - 23 Dismissed after Youth Justice Conference and 44 Juvenile offence proved, dismissed.</t>
  </si>
  <si>
    <t>For the period July 2018 - June 2019, other penalties includes - 28 Dismissed after Youth Justice Conference and 42 Juvenile offence proved, dismissed.</t>
  </si>
  <si>
    <t>(b) 'Domestic violence offences' is not a category within ANZSOC. These offences are also counted in the appropriate ANZSOC categories. See the Explanatory Notes for more details.</t>
  </si>
  <si>
    <t>(a) 'Domestic violence offences' is not a category within ANZSOC. These offences are also counted in the appropriate ANZSOC categories. See the Explanatory Notes for more details.</t>
  </si>
  <si>
    <t>(c) 'Child sex offences' is not a category within ANZSOC. These offences are also counted in the appropriate ANZSOC categories - sexual assault and non-assaultive sexual offences.</t>
  </si>
  <si>
    <t>(d) 'Child sex offences' is not a category within ANZSOC. These offences are also counted in the appropriate ANZSOC categories - sexual assault and non-assaultive sexual offences.</t>
  </si>
  <si>
    <r>
      <rPr>
        <b/>
        <i/>
        <sz val="10"/>
        <color indexed="8"/>
        <rFont val="Arial"/>
        <family val="2"/>
      </rPr>
      <t xml:space="preserve">Domestic violence offences: </t>
    </r>
    <r>
      <rPr>
        <sz val="10"/>
        <color indexed="8"/>
        <rFont val="Arial"/>
        <family val="2"/>
      </rPr>
      <t>Are those offences specifically created in the Crimes (Domestic and Personal Violence) Act 2007 (available since March 2008) that represent the domestic violence version of an existing offence. These offences are not a category within ANZSOC. These offences are counted in the appropriate ANZSOC categories.
Offences are identified as domestic violence offences by the prosecution, through the use of a DV-specific lawpart code in charging, or by the court ordering that an offence be recorded as a domestic violence offence.</t>
    </r>
  </si>
  <si>
    <t>In December 2016, the definition of "domestic violence offences" (s.11) was expanded to include offences other than personal violence offences and the definition of "domestic relationship" (s.5) was expanded to include persons who have both had a domestic relationship with a third person. In December 2018, a special provision (section 5A) was added in regard to carers and their dependants.</t>
  </si>
  <si>
    <r>
      <rPr>
        <b/>
        <i/>
        <sz val="9"/>
        <rFont val="Arial"/>
        <family val="2"/>
      </rPr>
      <t>Not guilty of all charge</t>
    </r>
    <r>
      <rPr>
        <sz val="9"/>
        <rFont val="Arial"/>
        <family val="2"/>
      </rPr>
      <t>s: Appearances in this category involved the defendant being found not guilty of any offence following a defended hearing. Such appearances may have included some charges being dismissed without hearing.</t>
    </r>
  </si>
  <si>
    <t>New South Wales Criminal Courts Statistics November 2019</t>
  </si>
  <si>
    <t>Up 4.8%</t>
  </si>
  <si>
    <t>Down 2.4%</t>
  </si>
  <si>
    <t>Up 10.8%</t>
  </si>
  <si>
    <t>Up 16.6%</t>
  </si>
  <si>
    <t>Up 11.8%</t>
  </si>
  <si>
    <t>Down 5.5%</t>
  </si>
  <si>
    <t>Up 6.9%</t>
  </si>
  <si>
    <t>Up 11.2%</t>
  </si>
  <si>
    <t>Up 13.3%</t>
  </si>
  <si>
    <t>Up 12.0%</t>
  </si>
  <si>
    <t>Up 18.0%</t>
  </si>
  <si>
    <t>Up 2.0%</t>
  </si>
  <si>
    <t>Up 9.8%</t>
  </si>
  <si>
    <t>Up 5.3%</t>
  </si>
  <si>
    <t>Down 7.7%</t>
  </si>
  <si>
    <t>Down 17.6%</t>
  </si>
  <si>
    <t>Up 7.7%</t>
  </si>
  <si>
    <t>Down 2.2%</t>
  </si>
  <si>
    <t>Down 3.3%</t>
  </si>
  <si>
    <t>Down 7.0%</t>
  </si>
  <si>
    <t>Up 21.2%</t>
  </si>
  <si>
    <t>Up 27.5%</t>
  </si>
  <si>
    <t>Down 2.7%</t>
  </si>
  <si>
    <t>Down 1.4%</t>
  </si>
  <si>
    <t>Down 12.3%</t>
  </si>
  <si>
    <t>Down 4.3%</t>
  </si>
  <si>
    <t>Up 7.3%</t>
  </si>
  <si>
    <t>Down 7.3%</t>
  </si>
  <si>
    <t>Down 9.6%</t>
  </si>
  <si>
    <t>Down 6.8%</t>
  </si>
  <si>
    <t>Down 29.4%</t>
  </si>
  <si>
    <t>Down 16.4%</t>
  </si>
  <si>
    <t>For the period July 2018 - June 2019, other penalties includes - 563 Dismissed after Youth Justice Conference, 911 Juvenile offence proved, dismissed and 2,134 No action taken on a breach of bond.</t>
  </si>
  <si>
    <t>(b) For the period July 2018 - June 2019, other penalties includes - 563 Dismissed after Youth Justice Conference, 911 Juvenile offence proved, dismissed and 2,134 No action taken on a breach of bond.</t>
  </si>
  <si>
    <t>Down 9.7%</t>
  </si>
  <si>
    <t>Down 4.5%</t>
  </si>
  <si>
    <t>Down 11.4%</t>
  </si>
  <si>
    <t>Up 4.3%</t>
  </si>
  <si>
    <t>Down 9.8%</t>
  </si>
  <si>
    <t>Down 20.9%</t>
  </si>
  <si>
    <t>Down 7.8%</t>
  </si>
  <si>
    <t>Down 5.4%</t>
  </si>
  <si>
    <t>Down 15.4%</t>
  </si>
  <si>
    <t>Down 11.9%</t>
  </si>
  <si>
    <t>Down 5.0%</t>
  </si>
  <si>
    <t>Up 15.3%</t>
  </si>
  <si>
    <t>Down 8.6%</t>
  </si>
  <si>
    <t>Down 6.2%</t>
  </si>
  <si>
    <t>Down 44.4%</t>
  </si>
  <si>
    <t>Down 21.5%</t>
  </si>
  <si>
    <t>For the period July 2017 - June 2018, other penalties includes - 239 Dismissed after Youth Justice Conference, 345 Juvenile offence proved, dismissed and 914 No action taken on a breach of bond.</t>
  </si>
  <si>
    <t>For the period July 2018 - June 2019, other penalties includes - 230 Dismissed after Youth Justice Conference, 360 Juvenile offence proved, dismissed and 734 No action taken on a breach of bond.</t>
  </si>
  <si>
    <t>(b) For the period July 2018 - June 2019, other penalties includes - 230 Dismissed after Youth Justice Conference, 360 Juvenile offence proved, dismissed and 734 No action taken on a breach of bond.</t>
  </si>
  <si>
    <t xml:space="preserve">(b) Specialised population data that was prepared and provided to BOCSAR by the Australian Bureau of Statistics was used in these rate calculations. For 12 month periods which are not a calendar year (e.g. a financial year), population is based on the later calendar year within range of the reference. </t>
  </si>
  <si>
    <t>Type of principal offence (ANZSOC division, subdivision and group)</t>
  </si>
  <si>
    <t>Type of offence (ANZSOC division, subdivision and group)</t>
  </si>
  <si>
    <r>
      <rPr>
        <b/>
        <sz val="10"/>
        <rFont val="Arial"/>
        <family val="2"/>
      </rPr>
      <t>Arrest to finalisation</t>
    </r>
    <r>
      <rPr>
        <sz val="10"/>
        <color rgb="FF000000"/>
        <rFont val="Arial"/>
        <family val="2"/>
      </rPr>
      <t>: the time from the date on which the offender was arrested for the offence to the latest date on which all charges laid against a defendant within one court appearance are regarded as formally completed by the court.</t>
    </r>
  </si>
  <si>
    <t>n.a. - reliable data is not currently available</t>
  </si>
  <si>
    <r>
      <rPr>
        <b/>
        <sz val="10"/>
        <rFont val="Arial"/>
        <family val="2"/>
      </rPr>
      <t>Arrest to committal</t>
    </r>
    <r>
      <rPr>
        <sz val="10"/>
        <rFont val="Arial"/>
        <family val="2"/>
      </rPr>
      <t>: the time from the date on which the offender was arrested for the offence to the date the matter was committed to the Higher Courts. Note that Arrest to Committal is not presented for the Supreme Court jurisdiction as arrest date is currently populated for only a subset of these finalisations in the Bureau's data collection and so this measure is not representative.</t>
    </r>
  </si>
  <si>
    <r>
      <rPr>
        <b/>
        <sz val="10"/>
        <rFont val="Arial"/>
        <family val="2"/>
      </rPr>
      <t>Arrest to finalisation</t>
    </r>
    <r>
      <rPr>
        <sz val="10"/>
        <color rgb="FF000000"/>
        <rFont val="Arial"/>
        <family val="2"/>
      </rPr>
      <t>: the time from the date on which the offender was arrested for the offence to the date the matter was finalised in the Higher Court. Note that Arrest to Finalisation is not presented for the Supreme Court jurisdiction as arrest date is currently populated for only a subset of these finalisations in the Bureau's data collection and so this measure is not representative.</t>
    </r>
  </si>
  <si>
    <r>
      <rPr>
        <b/>
        <sz val="10"/>
        <rFont val="Arial"/>
        <family val="2"/>
      </rPr>
      <t>First appearance to determination:</t>
    </r>
    <r>
      <rPr>
        <sz val="10"/>
        <rFont val="Arial"/>
        <family val="2"/>
      </rPr>
      <t xml:space="preserve"> the time from the date of first appearance in court to the latest date on which all charges laid against a defendant within one court appearance are regarded as formally completed by the court. </t>
    </r>
  </si>
  <si>
    <r>
      <rPr>
        <b/>
        <i/>
        <sz val="10"/>
        <color indexed="8"/>
        <rFont val="Arial"/>
        <family val="2"/>
      </rPr>
      <t>Rate per 100,000 population:</t>
    </r>
    <r>
      <rPr>
        <sz val="10"/>
        <color indexed="8"/>
        <rFont val="Arial"/>
        <family val="2"/>
      </rPr>
      <t xml:space="preserve"> For rate calculations, specialised population data were prepared and provided to BOCSAR by the Australian Bureau of Statistics.  For 12 month periods which are not a calendar year (e.g. a financial year), population is based on the later calendar year within range of the reference. </t>
    </r>
  </si>
  <si>
    <t>(b) ‘Bail refused’ excludes persons in Police custody prior to finalisation after having been arrested on a warrant. See Explanatory Notes for more details.</t>
  </si>
  <si>
    <t>Sentenced to community supervision*</t>
  </si>
  <si>
    <t>* Sentenced to community supervision includes these orders where imposed with supervision as a condition: custodial alternatives (eg Intensive Correction Order, suspended sentence), Non-custodial community based orders (eg Community Correction Order, Good Behaviour Bond, juvenile probatiion, Conditional Release with conviction) and Conditional release without conviction.</t>
  </si>
  <si>
    <t>Up 35.9%</t>
  </si>
  <si>
    <t>Sentenced to community supervision as a % of all penalties</t>
  </si>
  <si>
    <t>Up 36.3%</t>
  </si>
  <si>
    <t>Up 46.0%</t>
  </si>
  <si>
    <t>Up 17.0%</t>
  </si>
  <si>
    <t>Up 38.5%</t>
  </si>
  <si>
    <t>Up 39.0%</t>
  </si>
  <si>
    <t>Up 39.5%</t>
  </si>
  <si>
    <t>Up 8.7%</t>
  </si>
  <si>
    <t>Down 3.0%</t>
  </si>
  <si>
    <t>Up 34.2%</t>
  </si>
  <si>
    <t>Up 10.6%</t>
  </si>
  <si>
    <t>Up 33.5%</t>
  </si>
  <si>
    <t>Up 11.0%</t>
  </si>
  <si>
    <t>Up 41.5%</t>
  </si>
  <si>
    <t>Up 13.6%</t>
  </si>
  <si>
    <t>Up 39.1%</t>
  </si>
  <si>
    <t>Down 4.7%</t>
  </si>
  <si>
    <t>(b) Excludes defendants 'In custody for a prior offence'.</t>
  </si>
  <si>
    <t>(c) Excludes defendants 'In custody for a prior offence'.</t>
  </si>
  <si>
    <t>Non-custodial community based orders include Community Correction Orders, Conditional Release Orders with conviction, Good behaviour bonds and juvenile probation.</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</si>
</sst>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43" formatCode="_-* #,##0.00_-;\-* #,##0.00_-;_-* &quot;-&quot;??_-;_-@_-"/>
    <numFmt numFmtId="164" formatCode="###########0"/>
    <numFmt numFmtId="165" formatCode="##,###,##0"/>
    <numFmt numFmtId="166" formatCode="#################################################################################0"/>
    <numFmt numFmtId="167" formatCode="#####################################################0"/>
    <numFmt numFmtId="168" formatCode="#,##0.0"/>
    <numFmt numFmtId="169" formatCode="0.0"/>
  </numFmts>
  <fonts count="78">
    <font>
      <sz val="8"/>
      <color rgb="FF000000"/>
      <name val="Courier New"/>
    </font>
    <font>
      <sz val="11"/>
      <color theme="1"/>
      <name val="Arial"/>
      <family val="2"/>
    </font>
    <font>
      <sz val="11"/>
      <color theme="1"/>
      <name val="Arial"/>
      <family val="2"/>
    </font>
    <font>
      <sz val="11"/>
      <color theme="1"/>
      <name val="Courier New"/>
      <family val="2"/>
      <scheme val="minor"/>
    </font>
    <font>
      <sz val="11"/>
      <color theme="1"/>
      <name val="Courier New"/>
      <family val="2"/>
      <scheme val="minor"/>
    </font>
    <font>
      <sz val="11"/>
      <color theme="1"/>
      <name val="Arial"/>
      <family val="2"/>
    </font>
    <font>
      <sz val="11"/>
      <color theme="1"/>
      <name val="Arial"/>
      <family val="2"/>
    </font>
    <font>
      <sz val="11"/>
      <color theme="1"/>
      <name val="Arial"/>
      <family val="2"/>
    </font>
    <font>
      <b/>
      <sz val="10"/>
      <color rgb="FF000000"/>
      <name val="Arial"/>
      <family val="2"/>
    </font>
    <font>
      <sz val="10"/>
      <color rgb="FF000000"/>
      <name val="Courier New"/>
      <family val="3"/>
    </font>
    <font>
      <sz val="10"/>
      <color rgb="FF000000"/>
      <name val="Arial"/>
      <family val="2"/>
    </font>
    <font>
      <sz val="10"/>
      <color rgb="FF000000"/>
      <name val="Calibri"/>
      <family val="2"/>
    </font>
    <font>
      <b/>
      <sz val="10"/>
      <color indexed="8"/>
      <name val="Arial"/>
      <family val="2"/>
    </font>
    <font>
      <sz val="10"/>
      <color indexed="8"/>
      <name val="Courier New"/>
      <family val="3"/>
    </font>
    <font>
      <sz val="10"/>
      <color indexed="8"/>
      <name val="Arial"/>
      <family val="2"/>
    </font>
    <font>
      <sz val="11"/>
      <color theme="1"/>
      <name val="Courier New"/>
      <family val="2"/>
      <scheme val="minor"/>
    </font>
    <font>
      <sz val="10"/>
      <name val="Arial"/>
      <family val="2"/>
    </font>
    <font>
      <u/>
      <sz val="10"/>
      <color theme="10"/>
      <name val="Arial"/>
      <family val="2"/>
    </font>
    <font>
      <b/>
      <i/>
      <sz val="10"/>
      <color rgb="FF000000"/>
      <name val="Arial"/>
      <family val="2"/>
    </font>
    <font>
      <i/>
      <sz val="10"/>
      <color indexed="8"/>
      <name val="Arial"/>
      <family val="2"/>
    </font>
    <font>
      <b/>
      <i/>
      <sz val="10"/>
      <color indexed="8"/>
      <name val="Arial"/>
      <family val="2"/>
    </font>
    <font>
      <b/>
      <sz val="12"/>
      <color rgb="FF000000"/>
      <name val="Arial"/>
      <family val="2"/>
    </font>
    <font>
      <b/>
      <sz val="12"/>
      <color indexed="8"/>
      <name val="Arial"/>
      <family val="2"/>
    </font>
    <font>
      <sz val="9"/>
      <color indexed="8"/>
      <name val="Arial"/>
      <family val="2"/>
    </font>
    <font>
      <sz val="9"/>
      <color indexed="8"/>
      <name val="Courier New"/>
      <family val="3"/>
    </font>
    <font>
      <b/>
      <i/>
      <sz val="9.5"/>
      <color rgb="FF000000"/>
      <name val="Arial"/>
      <family val="2"/>
    </font>
    <font>
      <sz val="8"/>
      <color indexed="8"/>
      <name val="Arial"/>
      <family val="2"/>
    </font>
    <font>
      <sz val="8"/>
      <color rgb="FF000000"/>
      <name val="Courier New"/>
      <family val="3"/>
    </font>
    <font>
      <b/>
      <sz val="10"/>
      <name val="Arial"/>
      <family val="2"/>
    </font>
    <font>
      <i/>
      <sz val="10"/>
      <name val="Arial"/>
      <family val="2"/>
    </font>
    <font>
      <sz val="10"/>
      <name val="Courier New"/>
      <family val="3"/>
    </font>
    <font>
      <b/>
      <sz val="12"/>
      <name val="Arial"/>
      <family val="2"/>
    </font>
    <font>
      <b/>
      <i/>
      <sz val="10"/>
      <name val="Arial"/>
      <family val="2"/>
    </font>
    <font>
      <sz val="10"/>
      <name val="Calibri"/>
      <family val="2"/>
    </font>
    <font>
      <sz val="10"/>
      <color theme="1"/>
      <name val="Arial"/>
      <family val="2"/>
    </font>
    <font>
      <sz val="10"/>
      <color rgb="FFFF0000"/>
      <name val="Arial"/>
      <family val="2"/>
    </font>
    <font>
      <sz val="8"/>
      <color theme="1"/>
      <name val="Arial"/>
      <family val="2"/>
    </font>
    <font>
      <u/>
      <sz val="11"/>
      <color theme="10"/>
      <name val="Courier New"/>
      <family val="2"/>
      <scheme val="minor"/>
    </font>
    <font>
      <sz val="10"/>
      <color theme="1"/>
      <name val="Courier New"/>
      <family val="2"/>
      <scheme val="minor"/>
    </font>
    <font>
      <b/>
      <i/>
      <sz val="10"/>
      <color theme="1"/>
      <name val="Courier New"/>
      <family val="2"/>
      <scheme val="minor"/>
    </font>
    <font>
      <b/>
      <i/>
      <sz val="10"/>
      <color theme="1"/>
      <name val="Arial"/>
      <family val="2"/>
    </font>
    <font>
      <u/>
      <sz val="10"/>
      <color theme="10"/>
      <name val="Courier New"/>
      <family val="2"/>
      <scheme val="minor"/>
    </font>
    <font>
      <u/>
      <sz val="8"/>
      <color theme="10"/>
      <name val="Arial"/>
      <family val="2"/>
    </font>
    <font>
      <sz val="10"/>
      <color rgb="FFFF0000"/>
      <name val="Courier New"/>
      <family val="3"/>
    </font>
    <font>
      <sz val="8"/>
      <color rgb="FFFF0000"/>
      <name val="Courier New"/>
      <family val="3"/>
    </font>
    <font>
      <sz val="11"/>
      <color rgb="FF000000"/>
      <name val="Arial"/>
      <family val="2"/>
    </font>
    <font>
      <sz val="10"/>
      <color theme="0"/>
      <name val="Arial"/>
      <family val="2"/>
    </font>
    <font>
      <b/>
      <i/>
      <u/>
      <sz val="10"/>
      <color theme="1"/>
      <name val="Courier New"/>
      <family val="2"/>
      <scheme val="minor"/>
    </font>
    <font>
      <sz val="10"/>
      <color rgb="FFFF0000"/>
      <name val="Courier New"/>
      <family val="2"/>
      <scheme val="minor"/>
    </font>
    <font>
      <sz val="10"/>
      <name val="Courier New"/>
      <family val="2"/>
      <scheme val="minor"/>
    </font>
    <font>
      <sz val="10"/>
      <color rgb="FF000000"/>
      <name val="Courier New"/>
      <family val="2"/>
      <scheme val="minor"/>
    </font>
    <font>
      <b/>
      <i/>
      <sz val="10"/>
      <name val="Courier New"/>
      <family val="2"/>
      <scheme val="minor"/>
    </font>
    <font>
      <b/>
      <sz val="10"/>
      <color indexed="8"/>
      <name val="Courier New"/>
      <family val="2"/>
      <scheme val="minor"/>
    </font>
    <font>
      <b/>
      <i/>
      <u/>
      <sz val="10"/>
      <color theme="1"/>
      <name val="Arial"/>
      <family val="2"/>
    </font>
    <font>
      <sz val="10"/>
      <name val="Arial, Albany AMT, Helvetica"/>
    </font>
    <font>
      <i/>
      <sz val="10"/>
      <name val="Courier New"/>
      <family val="3"/>
    </font>
    <font>
      <i/>
      <sz val="10"/>
      <color rgb="FF000000"/>
      <name val="Arial"/>
      <family val="2"/>
    </font>
    <font>
      <sz val="10"/>
      <name val="Arial(W1)"/>
      <family val="2"/>
    </font>
    <font>
      <sz val="10"/>
      <color rgb="FF000000"/>
      <name val="Arial(W1)"/>
      <family val="2"/>
    </font>
    <font>
      <b/>
      <sz val="10"/>
      <color rgb="FF000000"/>
      <name val="Arial(W1)"/>
      <family val="2"/>
    </font>
    <font>
      <sz val="10"/>
      <color indexed="8"/>
      <name val="Arial(W1)"/>
      <family val="2"/>
    </font>
    <font>
      <b/>
      <sz val="10"/>
      <name val="Arial(W1)"/>
      <family val="2"/>
    </font>
    <font>
      <i/>
      <sz val="10"/>
      <color rgb="FF000000"/>
      <name val="Courier New"/>
      <family val="3"/>
    </font>
    <font>
      <sz val="11"/>
      <name val="Calibri"/>
      <family val="2"/>
    </font>
    <font>
      <b/>
      <sz val="11"/>
      <name val="Calibri"/>
      <family val="2"/>
    </font>
    <font>
      <sz val="10"/>
      <color rgb="FF333333"/>
      <name val="Arial"/>
      <family val="2"/>
    </font>
    <font>
      <sz val="8"/>
      <color theme="0"/>
      <name val="Arial"/>
      <family val="2"/>
    </font>
    <font>
      <b/>
      <sz val="11"/>
      <color indexed="8"/>
      <name val="Calibri"/>
      <family val="2"/>
    </font>
    <font>
      <sz val="11"/>
      <color indexed="8"/>
      <name val="Calibri"/>
      <family val="2"/>
    </font>
    <font>
      <u/>
      <sz val="9"/>
      <color theme="10"/>
      <name val="Arial"/>
      <family val="2"/>
    </font>
    <font>
      <sz val="9"/>
      <color rgb="FF000000"/>
      <name val="Arial"/>
      <family val="2"/>
    </font>
    <font>
      <b/>
      <i/>
      <sz val="9"/>
      <color rgb="FF000000"/>
      <name val="Arial"/>
      <family val="2"/>
    </font>
    <font>
      <sz val="9"/>
      <name val="Arial"/>
      <family val="2"/>
    </font>
    <font>
      <sz val="11"/>
      <name val="Courier New"/>
      <family val="2"/>
      <scheme val="minor"/>
    </font>
    <font>
      <sz val="11"/>
      <name val="Arial"/>
      <family val="2"/>
    </font>
    <font>
      <b/>
      <sz val="10"/>
      <color rgb="FFFF0000"/>
      <name val="Arial"/>
      <family val="2"/>
    </font>
    <font>
      <b/>
      <i/>
      <sz val="9"/>
      <name val="Arial"/>
      <family val="2"/>
    </font>
    <font>
      <sz val="10"/>
      <color rgb="FF112277"/>
      <name val="Arial"/>
      <family val="2"/>
    </font>
  </fonts>
  <fills count="8">
    <fill>
      <patternFill patternType="none"/>
    </fill>
    <fill>
      <patternFill patternType="gray125"/>
    </fill>
    <fill>
      <patternFill patternType="solid">
        <fgColor theme="8" tint="0.79998168889431442"/>
        <bgColor indexed="64"/>
      </patternFill>
    </fill>
    <fill>
      <patternFill patternType="solid">
        <fgColor rgb="FFFAFBFE"/>
        <bgColor indexed="64"/>
      </patternFill>
    </fill>
    <fill>
      <patternFill patternType="solid">
        <fgColor theme="0" tint="-0.14999847407452621"/>
        <bgColor indexed="64"/>
      </patternFill>
    </fill>
    <fill>
      <patternFill patternType="solid">
        <fgColor rgb="FFFFFFFF"/>
        <bgColor indexed="64"/>
      </patternFill>
    </fill>
    <fill>
      <patternFill patternType="solid">
        <fgColor rgb="FFF5F6BA"/>
        <bgColor indexed="64"/>
      </patternFill>
    </fill>
    <fill>
      <patternFill patternType="solid">
        <fgColor rgb="FFFFCC99"/>
        <bgColor indexed="64"/>
      </patternFill>
    </fill>
  </fills>
  <borders count="17">
    <border>
      <left/>
      <right/>
      <top/>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style="thin">
        <color indexed="64"/>
      </left>
      <right/>
      <top style="thin">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thin">
        <color indexed="64"/>
      </bottom>
      <diagonal/>
    </border>
    <border>
      <left/>
      <right style="thin">
        <color rgb="FFC1C1C1"/>
      </right>
      <top/>
      <bottom style="thin">
        <color rgb="FFC1C1C1"/>
      </bottom>
      <diagonal/>
    </border>
  </borders>
  <cellStyleXfs count="61">
    <xf numFmtId="0" fontId="0" fillId="0" borderId="0"/>
    <xf numFmtId="0" fontId="15" fillId="0" borderId="0"/>
    <xf numFmtId="43" fontId="16" fillId="0" borderId="0" applyFont="0" applyFill="0" applyBorder="0" applyAlignment="0" applyProtection="0"/>
    <xf numFmtId="0" fontId="17" fillId="0" borderId="0" applyNumberFormat="0" applyFill="0" applyBorder="0" applyAlignment="0" applyProtection="0"/>
    <xf numFmtId="0" fontId="16" fillId="0" borderId="0"/>
    <xf numFmtId="0" fontId="15" fillId="0" borderId="0"/>
    <xf numFmtId="0" fontId="16" fillId="0" borderId="0"/>
    <xf numFmtId="0" fontId="16" fillId="0" borderId="0"/>
    <xf numFmtId="0" fontId="15" fillId="0" borderId="0"/>
    <xf numFmtId="0" fontId="15" fillId="0" borderId="0"/>
    <xf numFmtId="0" fontId="16" fillId="0" borderId="0"/>
    <xf numFmtId="0" fontId="16" fillId="0" borderId="0"/>
    <xf numFmtId="0" fontId="7" fillId="0" borderId="0"/>
    <xf numFmtId="9" fontId="16" fillId="0" borderId="0" applyFill="0" applyBorder="0" applyAlignment="0" applyProtection="0"/>
    <xf numFmtId="9" fontId="16" fillId="0" borderId="0" applyFill="0" applyBorder="0" applyAlignment="0" applyProtection="0"/>
    <xf numFmtId="9" fontId="16" fillId="0" borderId="0" applyFill="0" applyBorder="0" applyAlignment="0" applyProtection="0"/>
    <xf numFmtId="0" fontId="27" fillId="0" borderId="0"/>
    <xf numFmtId="0" fontId="6" fillId="0" borderId="0"/>
    <xf numFmtId="0" fontId="15" fillId="0" borderId="0"/>
    <xf numFmtId="0" fontId="15" fillId="0" borderId="0"/>
    <xf numFmtId="0" fontId="15" fillId="0" borderId="0"/>
    <xf numFmtId="0" fontId="15" fillId="0" borderId="0"/>
    <xf numFmtId="0" fontId="37" fillId="0" borderId="0" applyNumberFormat="0" applyFill="0" applyBorder="0" applyAlignment="0" applyProtection="0"/>
    <xf numFmtId="0" fontId="4" fillId="0" borderId="0"/>
    <xf numFmtId="0" fontId="4" fillId="0" borderId="0"/>
    <xf numFmtId="0" fontId="4" fillId="0" borderId="0"/>
    <xf numFmtId="0" fontId="4" fillId="0" borderId="0"/>
    <xf numFmtId="0" fontId="5" fillId="0" borderId="0"/>
    <xf numFmtId="0" fontId="5" fillId="0" borderId="0"/>
    <xf numFmtId="0" fontId="4" fillId="0" borderId="0"/>
    <xf numFmtId="0" fontId="4" fillId="0" borderId="0"/>
    <xf numFmtId="0" fontId="4" fillId="0" borderId="0"/>
    <xf numFmtId="0" fontId="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1" fillId="0" borderId="0"/>
  </cellStyleXfs>
  <cellXfs count="528">
    <xf numFmtId="0" fontId="0" fillId="0" borderId="0" xfId="0" applyFont="1" applyFill="1" applyBorder="1" applyAlignment="1">
      <alignment horizontal="left"/>
    </xf>
    <xf numFmtId="0" fontId="9" fillId="0" borderId="0" xfId="0" applyFont="1" applyFill="1" applyBorder="1" applyAlignment="1"/>
    <xf numFmtId="0" fontId="9" fillId="0" borderId="0" xfId="0" applyFont="1" applyFill="1" applyBorder="1" applyAlignment="1">
      <alignment horizontal="left"/>
    </xf>
    <xf numFmtId="0" fontId="13" fillId="0" borderId="0" xfId="0" applyFont="1" applyFill="1" applyBorder="1" applyAlignment="1">
      <alignment horizontal="left"/>
    </xf>
    <xf numFmtId="168" fontId="14" fillId="0" borderId="0" xfId="0" applyNumberFormat="1" applyFont="1" applyFill="1" applyBorder="1" applyAlignment="1">
      <alignment horizontal="right"/>
    </xf>
    <xf numFmtId="0" fontId="8" fillId="0" borderId="0" xfId="0" applyFont="1" applyFill="1" applyBorder="1" applyAlignment="1">
      <alignment horizontal="left"/>
    </xf>
    <xf numFmtId="49" fontId="8" fillId="0" borderId="0" xfId="0" applyNumberFormat="1" applyFont="1" applyFill="1" applyBorder="1" applyAlignment="1">
      <alignment horizontal="left"/>
    </xf>
    <xf numFmtId="0" fontId="13" fillId="0" borderId="0" xfId="0" applyFont="1" applyFill="1" applyBorder="1" applyAlignment="1"/>
    <xf numFmtId="49" fontId="12" fillId="0" borderId="0" xfId="0" applyNumberFormat="1" applyFont="1" applyFill="1" applyBorder="1" applyAlignment="1">
      <alignment horizontal="left"/>
    </xf>
    <xf numFmtId="49" fontId="13" fillId="0" borderId="0" xfId="0" applyNumberFormat="1" applyFont="1" applyFill="1" applyBorder="1" applyAlignment="1">
      <alignment horizontal="left"/>
    </xf>
    <xf numFmtId="49" fontId="14" fillId="0" borderId="0" xfId="0" applyNumberFormat="1" applyFont="1" applyFill="1" applyBorder="1" applyAlignment="1">
      <alignment vertical="center"/>
    </xf>
    <xf numFmtId="49" fontId="14" fillId="0" borderId="0" xfId="0" applyNumberFormat="1" applyFont="1" applyFill="1" applyBorder="1" applyAlignment="1"/>
    <xf numFmtId="49" fontId="14" fillId="0" borderId="0" xfId="0" applyNumberFormat="1" applyFont="1" applyFill="1" applyBorder="1" applyAlignment="1">
      <alignment horizontal="left"/>
    </xf>
    <xf numFmtId="0" fontId="14" fillId="0" borderId="0" xfId="0" applyFont="1" applyFill="1" applyBorder="1" applyAlignment="1"/>
    <xf numFmtId="3" fontId="14" fillId="0" borderId="0" xfId="0" applyNumberFormat="1" applyFont="1" applyFill="1" applyBorder="1" applyAlignment="1">
      <alignment horizontal="right"/>
    </xf>
    <xf numFmtId="3" fontId="14" fillId="0" borderId="4" xfId="0" applyNumberFormat="1" applyFont="1" applyFill="1" applyBorder="1" applyAlignment="1">
      <alignment horizontal="right"/>
    </xf>
    <xf numFmtId="168" fontId="14" fillId="0" borderId="7" xfId="0" applyNumberFormat="1" applyFont="1" applyFill="1" applyBorder="1" applyAlignment="1">
      <alignment horizontal="right"/>
    </xf>
    <xf numFmtId="3" fontId="14" fillId="0" borderId="5" xfId="0" applyNumberFormat="1" applyFont="1" applyFill="1" applyBorder="1" applyAlignment="1">
      <alignment horizontal="right"/>
    </xf>
    <xf numFmtId="3" fontId="14" fillId="0" borderId="2" xfId="0" applyNumberFormat="1" applyFont="1" applyFill="1" applyBorder="1" applyAlignment="1">
      <alignment horizontal="right"/>
    </xf>
    <xf numFmtId="168" fontId="14" fillId="0" borderId="8" xfId="0" applyNumberFormat="1" applyFont="1" applyFill="1" applyBorder="1" applyAlignment="1">
      <alignment horizontal="right"/>
    </xf>
    <xf numFmtId="49" fontId="14" fillId="0" borderId="10" xfId="0" applyNumberFormat="1" applyFont="1" applyFill="1" applyBorder="1" applyAlignment="1">
      <alignment horizontal="center" wrapText="1"/>
    </xf>
    <xf numFmtId="49" fontId="14" fillId="0" borderId="3" xfId="0" applyNumberFormat="1" applyFont="1" applyFill="1" applyBorder="1" applyAlignment="1">
      <alignment horizontal="center" wrapText="1"/>
    </xf>
    <xf numFmtId="3" fontId="14" fillId="0" borderId="6" xfId="0" applyNumberFormat="1" applyFont="1" applyFill="1" applyBorder="1" applyAlignment="1">
      <alignment horizontal="right"/>
    </xf>
    <xf numFmtId="3" fontId="14" fillId="0" borderId="1" xfId="0" applyNumberFormat="1" applyFont="1" applyFill="1" applyBorder="1" applyAlignment="1">
      <alignment horizontal="right"/>
    </xf>
    <xf numFmtId="168" fontId="14" fillId="0" borderId="9" xfId="0" applyNumberFormat="1" applyFont="1" applyFill="1" applyBorder="1" applyAlignment="1">
      <alignment horizontal="right"/>
    </xf>
    <xf numFmtId="3" fontId="14" fillId="0" borderId="7" xfId="0" applyNumberFormat="1" applyFont="1" applyFill="1" applyBorder="1" applyAlignment="1">
      <alignment horizontal="right"/>
    </xf>
    <xf numFmtId="3" fontId="14" fillId="0" borderId="8" xfId="0" applyNumberFormat="1" applyFont="1" applyFill="1" applyBorder="1" applyAlignment="1">
      <alignment horizontal="right"/>
    </xf>
    <xf numFmtId="49" fontId="14" fillId="0" borderId="6" xfId="0" applyNumberFormat="1" applyFont="1" applyFill="1" applyBorder="1" applyAlignment="1">
      <alignment vertical="center"/>
    </xf>
    <xf numFmtId="49" fontId="14" fillId="0" borderId="1" xfId="0" applyNumberFormat="1" applyFont="1" applyFill="1" applyBorder="1" applyAlignment="1">
      <alignment vertical="center"/>
    </xf>
    <xf numFmtId="49" fontId="14" fillId="0" borderId="9" xfId="0" applyNumberFormat="1" applyFont="1" applyFill="1" applyBorder="1" applyAlignment="1">
      <alignment vertical="center"/>
    </xf>
    <xf numFmtId="49" fontId="14" fillId="0" borderId="4" xfId="0" applyNumberFormat="1" applyFont="1" applyFill="1" applyBorder="1" applyAlignment="1">
      <alignment vertical="center"/>
    </xf>
    <xf numFmtId="49" fontId="14" fillId="0" borderId="7" xfId="0" applyNumberFormat="1" applyFont="1" applyFill="1" applyBorder="1" applyAlignment="1">
      <alignment vertical="center"/>
    </xf>
    <xf numFmtId="49" fontId="14" fillId="0" borderId="2" xfId="0" applyNumberFormat="1" applyFont="1" applyFill="1" applyBorder="1" applyAlignment="1">
      <alignment vertical="center"/>
    </xf>
    <xf numFmtId="49" fontId="14" fillId="0" borderId="8" xfId="0" applyNumberFormat="1" applyFont="1" applyFill="1" applyBorder="1" applyAlignment="1">
      <alignment vertical="center"/>
    </xf>
    <xf numFmtId="49" fontId="14" fillId="0" borderId="2" xfId="0" applyNumberFormat="1" applyFont="1" applyFill="1" applyBorder="1" applyAlignment="1">
      <alignment horizontal="left"/>
    </xf>
    <xf numFmtId="49" fontId="14" fillId="0" borderId="4" xfId="0" applyNumberFormat="1" applyFont="1" applyFill="1" applyBorder="1" applyAlignment="1"/>
    <xf numFmtId="49" fontId="14" fillId="0" borderId="5" xfId="0" applyNumberFormat="1" applyFont="1" applyFill="1" applyBorder="1" applyAlignment="1"/>
    <xf numFmtId="49" fontId="14" fillId="0" borderId="4" xfId="0" applyNumberFormat="1" applyFont="1" applyFill="1" applyBorder="1" applyAlignment="1">
      <alignment horizontal="left"/>
    </xf>
    <xf numFmtId="49" fontId="14" fillId="0" borderId="10" xfId="0" applyNumberFormat="1" applyFont="1" applyFill="1" applyBorder="1" applyAlignment="1">
      <alignment horizontal="left"/>
    </xf>
    <xf numFmtId="49" fontId="14" fillId="0" borderId="3" xfId="0" applyNumberFormat="1" applyFont="1" applyFill="1" applyBorder="1" applyAlignment="1">
      <alignment horizontal="left"/>
    </xf>
    <xf numFmtId="49" fontId="14" fillId="0" borderId="11" xfId="0" applyNumberFormat="1" applyFont="1" applyFill="1" applyBorder="1" applyAlignment="1">
      <alignment horizontal="left"/>
    </xf>
    <xf numFmtId="49" fontId="13" fillId="0" borderId="0" xfId="0" applyNumberFormat="1" applyFont="1" applyFill="1" applyBorder="1" applyAlignment="1"/>
    <xf numFmtId="49" fontId="14" fillId="0" borderId="6" xfId="0" applyNumberFormat="1" applyFont="1" applyFill="1" applyBorder="1" applyAlignment="1">
      <alignment horizontal="left"/>
    </xf>
    <xf numFmtId="49" fontId="14" fillId="0" borderId="5" xfId="0" applyNumberFormat="1" applyFont="1" applyFill="1" applyBorder="1" applyAlignment="1">
      <alignment horizontal="left"/>
    </xf>
    <xf numFmtId="0" fontId="12" fillId="0" borderId="0" xfId="0" applyFont="1" applyFill="1" applyBorder="1" applyAlignment="1">
      <alignment horizontal="left"/>
    </xf>
    <xf numFmtId="0" fontId="14" fillId="0" borderId="0" xfId="0" applyFont="1" applyFill="1" applyBorder="1" applyAlignment="1">
      <alignment vertical="center"/>
    </xf>
    <xf numFmtId="0" fontId="14" fillId="0" borderId="0" xfId="0" applyFont="1" applyFill="1" applyBorder="1" applyAlignment="1">
      <alignment horizontal="left"/>
    </xf>
    <xf numFmtId="49" fontId="14" fillId="0" borderId="2" xfId="0" applyNumberFormat="1" applyFont="1" applyFill="1" applyBorder="1" applyAlignment="1">
      <alignment horizontal="center" vertical="center" textRotation="90" wrapText="1"/>
    </xf>
    <xf numFmtId="49" fontId="12" fillId="0" borderId="2" xfId="0" applyNumberFormat="1" applyFont="1" applyFill="1" applyBorder="1" applyAlignment="1">
      <alignment horizontal="left"/>
    </xf>
    <xf numFmtId="0" fontId="13" fillId="0" borderId="2" xfId="0" applyFont="1" applyFill="1" applyBorder="1" applyAlignment="1">
      <alignment horizontal="left"/>
    </xf>
    <xf numFmtId="0" fontId="14" fillId="0" borderId="2" xfId="0" applyFont="1" applyFill="1" applyBorder="1" applyAlignment="1">
      <alignment vertical="center"/>
    </xf>
    <xf numFmtId="0" fontId="13" fillId="0" borderId="6" xfId="0" applyFont="1" applyFill="1" applyBorder="1" applyAlignment="1">
      <alignment horizontal="left"/>
    </xf>
    <xf numFmtId="0" fontId="14" fillId="0" borderId="1" xfId="0" applyFont="1" applyFill="1" applyBorder="1" applyAlignment="1">
      <alignment vertical="center"/>
    </xf>
    <xf numFmtId="0" fontId="14" fillId="0" borderId="9" xfId="0" applyFont="1" applyFill="1" applyBorder="1" applyAlignment="1">
      <alignment vertical="center"/>
    </xf>
    <xf numFmtId="0" fontId="14" fillId="0" borderId="4" xfId="0" applyFont="1" applyFill="1" applyBorder="1" applyAlignment="1">
      <alignment vertical="center"/>
    </xf>
    <xf numFmtId="0" fontId="14" fillId="0" borderId="7" xfId="0" applyFont="1" applyFill="1" applyBorder="1" applyAlignment="1">
      <alignment vertical="center"/>
    </xf>
    <xf numFmtId="0" fontId="20" fillId="0" borderId="5" xfId="0" applyFont="1" applyFill="1" applyBorder="1" applyAlignment="1">
      <alignment horizontal="left"/>
    </xf>
    <xf numFmtId="0" fontId="14" fillId="0" borderId="8" xfId="0" applyFont="1" applyFill="1" applyBorder="1" applyAlignment="1">
      <alignment vertical="center"/>
    </xf>
    <xf numFmtId="49" fontId="14" fillId="0" borderId="10" xfId="0" applyNumberFormat="1" applyFont="1" applyFill="1" applyBorder="1" applyAlignment="1">
      <alignment horizontal="center" textRotation="90"/>
    </xf>
    <xf numFmtId="49" fontId="14" fillId="0" borderId="3" xfId="0" applyNumberFormat="1" applyFont="1" applyFill="1" applyBorder="1" applyAlignment="1">
      <alignment horizontal="center" textRotation="90" wrapText="1"/>
    </xf>
    <xf numFmtId="49" fontId="14" fillId="0" borderId="3" xfId="0" applyNumberFormat="1" applyFont="1" applyFill="1" applyBorder="1" applyAlignment="1">
      <alignment horizontal="center" textRotation="90"/>
    </xf>
    <xf numFmtId="49" fontId="12" fillId="0" borderId="11" xfId="0" applyNumberFormat="1" applyFont="1" applyFill="1" applyBorder="1" applyAlignment="1">
      <alignment horizontal="center" textRotation="90"/>
    </xf>
    <xf numFmtId="49" fontId="14" fillId="0" borderId="0" xfId="0" applyNumberFormat="1" applyFont="1" applyFill="1" applyBorder="1" applyAlignment="1">
      <alignment horizontal="left" wrapText="1"/>
    </xf>
    <xf numFmtId="3" fontId="14" fillId="0" borderId="3" xfId="0" applyNumberFormat="1" applyFont="1" applyFill="1" applyBorder="1" applyAlignment="1">
      <alignment horizontal="right"/>
    </xf>
    <xf numFmtId="168" fontId="14" fillId="0" borderId="3" xfId="0" applyNumberFormat="1" applyFont="1" applyFill="1" applyBorder="1" applyAlignment="1">
      <alignment horizontal="right"/>
    </xf>
    <xf numFmtId="49" fontId="13" fillId="0" borderId="2" xfId="0" applyNumberFormat="1" applyFont="1" applyFill="1" applyBorder="1" applyAlignment="1">
      <alignment horizontal="left"/>
    </xf>
    <xf numFmtId="168" fontId="14" fillId="0" borderId="1" xfId="0" applyNumberFormat="1" applyFont="1" applyFill="1" applyBorder="1" applyAlignment="1">
      <alignment horizontal="right"/>
    </xf>
    <xf numFmtId="3" fontId="14" fillId="0" borderId="10" xfId="0" applyNumberFormat="1" applyFont="1" applyFill="1" applyBorder="1" applyAlignment="1">
      <alignment horizontal="right"/>
    </xf>
    <xf numFmtId="168" fontId="14" fillId="0" borderId="11" xfId="0" applyNumberFormat="1" applyFont="1" applyFill="1" applyBorder="1" applyAlignment="1">
      <alignment horizontal="right"/>
    </xf>
    <xf numFmtId="0" fontId="13" fillId="0" borderId="12" xfId="0" applyFont="1" applyFill="1" applyBorder="1" applyAlignment="1">
      <alignment horizontal="left"/>
    </xf>
    <xf numFmtId="49" fontId="20" fillId="0" borderId="14" xfId="0" applyNumberFormat="1" applyFont="1" applyFill="1" applyBorder="1" applyAlignment="1">
      <alignment horizontal="left"/>
    </xf>
    <xf numFmtId="49" fontId="20" fillId="0" borderId="13" xfId="0" applyNumberFormat="1" applyFont="1" applyFill="1" applyBorder="1" applyAlignment="1">
      <alignment horizontal="left" wrapText="1"/>
    </xf>
    <xf numFmtId="49" fontId="19" fillId="0" borderId="10" xfId="0" applyNumberFormat="1" applyFont="1" applyFill="1" applyBorder="1" applyAlignment="1">
      <alignment horizontal="center"/>
    </xf>
    <xf numFmtId="49" fontId="19" fillId="0" borderId="3" xfId="0" applyNumberFormat="1" applyFont="1" applyFill="1" applyBorder="1" applyAlignment="1">
      <alignment horizontal="center" wrapText="1"/>
    </xf>
    <xf numFmtId="49" fontId="19" fillId="0" borderId="3" xfId="0" applyNumberFormat="1" applyFont="1" applyFill="1" applyBorder="1" applyAlignment="1">
      <alignment horizontal="center"/>
    </xf>
    <xf numFmtId="49" fontId="19" fillId="0" borderId="11" xfId="0" applyNumberFormat="1" applyFont="1" applyFill="1" applyBorder="1" applyAlignment="1">
      <alignment horizontal="center" wrapText="1"/>
    </xf>
    <xf numFmtId="49" fontId="23" fillId="0" borderId="0" xfId="0" applyNumberFormat="1" applyFont="1" applyFill="1" applyBorder="1" applyAlignment="1">
      <alignment horizontal="left"/>
    </xf>
    <xf numFmtId="0" fontId="24" fillId="0" borderId="0" xfId="0" applyFont="1" applyFill="1" applyBorder="1" applyAlignment="1"/>
    <xf numFmtId="0" fontId="14" fillId="0" borderId="2" xfId="0" applyFont="1" applyFill="1" applyBorder="1" applyAlignment="1">
      <alignment horizontal="center"/>
    </xf>
    <xf numFmtId="0" fontId="14" fillId="0" borderId="8" xfId="0" applyFont="1" applyFill="1" applyBorder="1" applyAlignment="1">
      <alignment horizontal="center"/>
    </xf>
    <xf numFmtId="0" fontId="14" fillId="0" borderId="5" xfId="0" applyFont="1" applyFill="1" applyBorder="1" applyAlignment="1">
      <alignment horizontal="center"/>
    </xf>
    <xf numFmtId="168" fontId="14" fillId="0" borderId="2" xfId="0" applyNumberFormat="1" applyFont="1" applyFill="1" applyBorder="1" applyAlignment="1">
      <alignment horizontal="right"/>
    </xf>
    <xf numFmtId="49" fontId="12" fillId="0" borderId="4" xfId="0" applyNumberFormat="1" applyFont="1" applyFill="1" applyBorder="1" applyAlignment="1">
      <alignment horizontal="left"/>
    </xf>
    <xf numFmtId="49" fontId="12" fillId="0" borderId="8" xfId="0" applyNumberFormat="1" applyFont="1" applyFill="1" applyBorder="1" applyAlignment="1">
      <alignment horizontal="left"/>
    </xf>
    <xf numFmtId="3" fontId="14" fillId="0" borderId="11" xfId="0" applyNumberFormat="1" applyFont="1" applyFill="1" applyBorder="1" applyAlignment="1">
      <alignment horizontal="right"/>
    </xf>
    <xf numFmtId="0" fontId="14" fillId="0" borderId="4" xfId="0" applyFont="1" applyFill="1" applyBorder="1" applyAlignment="1">
      <alignment horizontal="left" vertical="center"/>
    </xf>
    <xf numFmtId="49" fontId="14" fillId="0" borderId="5" xfId="0" applyNumberFormat="1" applyFont="1" applyFill="1" applyBorder="1" applyAlignment="1">
      <alignment horizontal="center"/>
    </xf>
    <xf numFmtId="49" fontId="14" fillId="0" borderId="2" xfId="0" applyNumberFormat="1" applyFont="1" applyFill="1" applyBorder="1" applyAlignment="1">
      <alignment horizontal="center"/>
    </xf>
    <xf numFmtId="49" fontId="14" fillId="0" borderId="8" xfId="0" applyNumberFormat="1" applyFont="1" applyFill="1" applyBorder="1" applyAlignment="1">
      <alignment horizontal="center"/>
    </xf>
    <xf numFmtId="49" fontId="14" fillId="0" borderId="6" xfId="0" applyNumberFormat="1" applyFont="1" applyFill="1" applyBorder="1" applyAlignment="1"/>
    <xf numFmtId="49" fontId="26" fillId="0" borderId="0" xfId="0" applyNumberFormat="1" applyFont="1" applyFill="1" applyBorder="1" applyAlignment="1">
      <alignment horizontal="left"/>
    </xf>
    <xf numFmtId="0" fontId="14" fillId="0" borderId="6" xfId="0" applyFont="1" applyFill="1" applyBorder="1" applyAlignment="1">
      <alignment horizontal="left"/>
    </xf>
    <xf numFmtId="0" fontId="14" fillId="0" borderId="9" xfId="0" applyFont="1" applyFill="1" applyBorder="1" applyAlignment="1">
      <alignment horizontal="left"/>
    </xf>
    <xf numFmtId="0" fontId="14" fillId="0" borderId="8" xfId="0" applyFont="1" applyFill="1" applyBorder="1" applyAlignment="1">
      <alignment horizontal="left"/>
    </xf>
    <xf numFmtId="166" fontId="14" fillId="0" borderId="6" xfId="0" applyNumberFormat="1" applyFont="1" applyFill="1" applyBorder="1" applyAlignment="1">
      <alignment horizontal="left"/>
    </xf>
    <xf numFmtId="167" fontId="14" fillId="0" borderId="9" xfId="0" applyNumberFormat="1" applyFont="1" applyFill="1" applyBorder="1" applyAlignment="1">
      <alignment horizontal="left"/>
    </xf>
    <xf numFmtId="0" fontId="14" fillId="0" borderId="4" xfId="0" applyFont="1" applyFill="1" applyBorder="1" applyAlignment="1">
      <alignment horizontal="left"/>
    </xf>
    <xf numFmtId="167" fontId="14" fillId="0" borderId="7" xfId="0" applyNumberFormat="1" applyFont="1" applyFill="1" applyBorder="1" applyAlignment="1">
      <alignment horizontal="left"/>
    </xf>
    <xf numFmtId="0" fontId="14" fillId="0" borderId="7" xfId="0" applyFont="1" applyFill="1" applyBorder="1" applyAlignment="1">
      <alignment horizontal="left"/>
    </xf>
    <xf numFmtId="166" fontId="14" fillId="0" borderId="4" xfId="0" applyNumberFormat="1" applyFont="1" applyFill="1" applyBorder="1" applyAlignment="1">
      <alignment horizontal="left"/>
    </xf>
    <xf numFmtId="167" fontId="14" fillId="0" borderId="8" xfId="0" applyNumberFormat="1" applyFont="1" applyFill="1" applyBorder="1" applyAlignment="1">
      <alignment horizontal="left"/>
    </xf>
    <xf numFmtId="168" fontId="14" fillId="0" borderId="6" xfId="0" applyNumberFormat="1" applyFont="1" applyFill="1" applyBorder="1" applyAlignment="1">
      <alignment horizontal="right"/>
    </xf>
    <xf numFmtId="168" fontId="14" fillId="0" borderId="4" xfId="0" applyNumberFormat="1" applyFont="1" applyFill="1" applyBorder="1" applyAlignment="1">
      <alignment horizontal="right"/>
    </xf>
    <xf numFmtId="168" fontId="14" fillId="0" borderId="5" xfId="0" applyNumberFormat="1" applyFont="1" applyFill="1" applyBorder="1" applyAlignment="1">
      <alignment horizontal="right"/>
    </xf>
    <xf numFmtId="0" fontId="14" fillId="0" borderId="5" xfId="0" applyFont="1" applyFill="1" applyBorder="1" applyAlignment="1">
      <alignment horizontal="left"/>
    </xf>
    <xf numFmtId="0" fontId="16" fillId="0" borderId="0" xfId="19" applyFont="1" applyBorder="1"/>
    <xf numFmtId="49" fontId="28" fillId="0" borderId="0" xfId="0" applyNumberFormat="1" applyFont="1" applyFill="1" applyBorder="1" applyAlignment="1">
      <alignment horizontal="left"/>
    </xf>
    <xf numFmtId="3" fontId="16" fillId="0" borderId="0" xfId="0" applyNumberFormat="1" applyFont="1" applyFill="1" applyBorder="1" applyAlignment="1">
      <alignment horizontal="right"/>
    </xf>
    <xf numFmtId="0" fontId="30" fillId="0" borderId="0" xfId="0" applyFont="1" applyFill="1" applyBorder="1" applyAlignment="1">
      <alignment horizontal="left"/>
    </xf>
    <xf numFmtId="49" fontId="30" fillId="0" borderId="0" xfId="0" applyNumberFormat="1" applyFont="1" applyFill="1" applyBorder="1" applyAlignment="1">
      <alignment horizontal="left"/>
    </xf>
    <xf numFmtId="49" fontId="28" fillId="0" borderId="0" xfId="0" applyNumberFormat="1" applyFont="1" applyFill="1" applyBorder="1" applyAlignment="1"/>
    <xf numFmtId="49" fontId="30" fillId="0" borderId="0" xfId="0" applyNumberFormat="1" applyFont="1" applyFill="1" applyBorder="1" applyAlignment="1"/>
    <xf numFmtId="0" fontId="16" fillId="0" borderId="0" xfId="0" applyFont="1" applyFill="1" applyBorder="1" applyAlignment="1">
      <alignment horizontal="left" wrapText="1"/>
    </xf>
    <xf numFmtId="0" fontId="30" fillId="0" borderId="1" xfId="0" applyFont="1" applyFill="1" applyBorder="1" applyAlignment="1">
      <alignment horizontal="left"/>
    </xf>
    <xf numFmtId="49" fontId="28" fillId="0" borderId="3" xfId="0" applyNumberFormat="1" applyFont="1" applyFill="1" applyBorder="1" applyAlignment="1">
      <alignment horizontal="left"/>
    </xf>
    <xf numFmtId="3" fontId="16" fillId="0" borderId="3" xfId="0" applyNumberFormat="1" applyFont="1" applyFill="1" applyBorder="1" applyAlignment="1">
      <alignment horizontal="right"/>
    </xf>
    <xf numFmtId="49" fontId="14" fillId="0" borderId="4" xfId="0" applyNumberFormat="1" applyFont="1" applyFill="1" applyBorder="1" applyAlignment="1">
      <alignment wrapText="1"/>
    </xf>
    <xf numFmtId="49" fontId="20" fillId="0" borderId="8" xfId="0" applyNumberFormat="1" applyFont="1" applyFill="1" applyBorder="1" applyAlignment="1">
      <alignment horizontal="left"/>
    </xf>
    <xf numFmtId="49" fontId="28" fillId="0" borderId="5" xfId="0" applyNumberFormat="1" applyFont="1" applyFill="1" applyBorder="1" applyAlignment="1">
      <alignment horizontal="left"/>
    </xf>
    <xf numFmtId="0" fontId="28" fillId="0" borderId="0" xfId="4" applyFont="1" applyAlignment="1">
      <alignment horizontal="left"/>
    </xf>
    <xf numFmtId="0" fontId="30" fillId="0" borderId="0" xfId="16" applyFont="1" applyFill="1" applyBorder="1" applyAlignment="1">
      <alignment horizontal="left"/>
    </xf>
    <xf numFmtId="0" fontId="30" fillId="0" borderId="0" xfId="16" applyFont="1" applyFill="1" applyBorder="1" applyAlignment="1"/>
    <xf numFmtId="49" fontId="31" fillId="0" borderId="3" xfId="16" applyNumberFormat="1" applyFont="1" applyFill="1" applyBorder="1" applyAlignment="1">
      <alignment horizontal="left"/>
    </xf>
    <xf numFmtId="1" fontId="16" fillId="0" borderId="3" xfId="16" applyNumberFormat="1" applyFont="1" applyFill="1" applyBorder="1" applyAlignment="1">
      <alignment horizontal="center"/>
    </xf>
    <xf numFmtId="49" fontId="30" fillId="0" borderId="0" xfId="16" applyNumberFormat="1" applyFont="1" applyFill="1" applyBorder="1" applyAlignment="1">
      <alignment horizontal="left"/>
    </xf>
    <xf numFmtId="49" fontId="32" fillId="0" borderId="0" xfId="16" applyNumberFormat="1" applyFont="1" applyFill="1" applyBorder="1" applyAlignment="1">
      <alignment horizontal="left"/>
    </xf>
    <xf numFmtId="49" fontId="16" fillId="0" borderId="0" xfId="16" applyNumberFormat="1" applyFont="1" applyFill="1" applyBorder="1" applyAlignment="1">
      <alignment horizontal="left"/>
    </xf>
    <xf numFmtId="3" fontId="16" fillId="0" borderId="0" xfId="16" applyNumberFormat="1" applyFont="1" applyFill="1" applyBorder="1" applyAlignment="1">
      <alignment horizontal="right"/>
    </xf>
    <xf numFmtId="49" fontId="29" fillId="0" borderId="0" xfId="16" applyNumberFormat="1" applyFont="1" applyFill="1" applyBorder="1" applyAlignment="1">
      <alignment horizontal="left"/>
    </xf>
    <xf numFmtId="3" fontId="29" fillId="0" borderId="0" xfId="16" applyNumberFormat="1" applyFont="1" applyFill="1" applyBorder="1" applyAlignment="1">
      <alignment horizontal="right"/>
    </xf>
    <xf numFmtId="169" fontId="29" fillId="0" borderId="0" xfId="16" applyNumberFormat="1" applyFont="1" applyFill="1" applyBorder="1" applyAlignment="1">
      <alignment horizontal="right"/>
    </xf>
    <xf numFmtId="165" fontId="30" fillId="0" borderId="0" xfId="16" applyNumberFormat="1" applyFont="1" applyFill="1" applyBorder="1" applyAlignment="1">
      <alignment horizontal="left"/>
    </xf>
    <xf numFmtId="164" fontId="16" fillId="0" borderId="0" xfId="16" applyNumberFormat="1" applyFont="1" applyFill="1" applyBorder="1" applyAlignment="1">
      <alignment horizontal="center"/>
    </xf>
    <xf numFmtId="49" fontId="29" fillId="2" borderId="3" xfId="16" applyNumberFormat="1" applyFont="1" applyFill="1" applyBorder="1" applyAlignment="1">
      <alignment horizontal="left"/>
    </xf>
    <xf numFmtId="165" fontId="16" fillId="0" borderId="0" xfId="16" applyNumberFormat="1" applyFont="1" applyFill="1" applyBorder="1" applyAlignment="1">
      <alignment horizontal="right"/>
    </xf>
    <xf numFmtId="0" fontId="16" fillId="0" borderId="0" xfId="16" applyFont="1" applyFill="1" applyBorder="1" applyAlignment="1">
      <alignment horizontal="center" vertical="center"/>
    </xf>
    <xf numFmtId="168" fontId="16" fillId="0" borderId="0" xfId="16" applyNumberFormat="1" applyFont="1" applyFill="1" applyBorder="1" applyAlignment="1">
      <alignment horizontal="right"/>
    </xf>
    <xf numFmtId="49" fontId="28" fillId="0" borderId="0" xfId="16" applyNumberFormat="1" applyFont="1" applyFill="1" applyBorder="1" applyAlignment="1">
      <alignment horizontal="left" wrapText="1"/>
    </xf>
    <xf numFmtId="0" fontId="28" fillId="0" borderId="0" xfId="16" applyFont="1" applyFill="1" applyBorder="1" applyAlignment="1">
      <alignment horizontal="left"/>
    </xf>
    <xf numFmtId="0" fontId="28" fillId="0" borderId="0" xfId="16" applyFont="1" applyFill="1" applyBorder="1" applyAlignment="1">
      <alignment horizontal="left" wrapText="1"/>
    </xf>
    <xf numFmtId="3" fontId="30" fillId="0" borderId="0" xfId="16" applyNumberFormat="1" applyFont="1" applyFill="1" applyBorder="1" applyAlignment="1">
      <alignment horizontal="left"/>
    </xf>
    <xf numFmtId="0" fontId="16" fillId="0" borderId="0" xfId="16" applyFont="1" applyFill="1" applyBorder="1" applyAlignment="1">
      <alignment horizontal="left"/>
    </xf>
    <xf numFmtId="0" fontId="33" fillId="0" borderId="0" xfId="16" applyFont="1" applyFill="1" applyBorder="1" applyAlignment="1"/>
    <xf numFmtId="49" fontId="31" fillId="0" borderId="3" xfId="0" applyNumberFormat="1" applyFont="1" applyFill="1" applyBorder="1" applyAlignment="1"/>
    <xf numFmtId="0" fontId="30" fillId="0" borderId="2" xfId="0" applyFont="1" applyFill="1" applyBorder="1" applyAlignment="1">
      <alignment horizontal="left"/>
    </xf>
    <xf numFmtId="1" fontId="16" fillId="0" borderId="2" xfId="0" applyNumberFormat="1" applyFont="1" applyFill="1" applyBorder="1" applyAlignment="1">
      <alignment horizontal="center"/>
    </xf>
    <xf numFmtId="49" fontId="30" fillId="0" borderId="1" xfId="0" applyNumberFormat="1" applyFont="1" applyFill="1" applyBorder="1" applyAlignment="1">
      <alignment horizontal="left"/>
    </xf>
    <xf numFmtId="3" fontId="29" fillId="0" borderId="0" xfId="0" applyNumberFormat="1" applyFont="1" applyFill="1" applyBorder="1" applyAlignment="1">
      <alignment horizontal="right"/>
    </xf>
    <xf numFmtId="0" fontId="10" fillId="0" borderId="0" xfId="0" applyFont="1" applyFill="1" applyBorder="1" applyAlignment="1">
      <alignment horizontal="left" indent="1"/>
    </xf>
    <xf numFmtId="0" fontId="31" fillId="0" borderId="0" xfId="5" applyFont="1" applyAlignment="1">
      <alignment horizontal="left"/>
    </xf>
    <xf numFmtId="0" fontId="34" fillId="0" borderId="0" xfId="5" applyFont="1"/>
    <xf numFmtId="0" fontId="35" fillId="0" borderId="0" xfId="5" applyFont="1"/>
    <xf numFmtId="0" fontId="15" fillId="0" borderId="0" xfId="5"/>
    <xf numFmtId="0" fontId="5" fillId="0" borderId="0" xfId="5" applyFont="1"/>
    <xf numFmtId="0" fontId="36" fillId="0" borderId="0" xfId="5" applyFont="1" applyAlignment="1"/>
    <xf numFmtId="0" fontId="36" fillId="0" borderId="0" xfId="5" applyFont="1"/>
    <xf numFmtId="0" fontId="16" fillId="0" borderId="0" xfId="4" applyFont="1" applyAlignment="1">
      <alignment horizontal="left"/>
    </xf>
    <xf numFmtId="0" fontId="38" fillId="0" borderId="0" xfId="5" applyFont="1"/>
    <xf numFmtId="0" fontId="16" fillId="0" borderId="0" xfId="4" applyFont="1" applyFill="1" applyAlignment="1">
      <alignment horizontal="left"/>
    </xf>
    <xf numFmtId="0" fontId="39" fillId="0" borderId="0" xfId="5" applyFont="1"/>
    <xf numFmtId="0" fontId="18" fillId="0" borderId="0" xfId="5" applyFont="1" applyAlignment="1">
      <alignment vertical="top" wrapText="1"/>
    </xf>
    <xf numFmtId="0" fontId="40" fillId="0" borderId="0" xfId="5" applyFont="1" applyAlignment="1">
      <alignment vertical="top" wrapText="1"/>
    </xf>
    <xf numFmtId="0" fontId="41" fillId="0" borderId="0" xfId="22" applyFont="1" applyAlignment="1">
      <alignment horizontal="right"/>
    </xf>
    <xf numFmtId="0" fontId="41" fillId="0" borderId="0" xfId="22" applyFont="1" applyAlignment="1">
      <alignment horizontal="left" vertical="top" wrapText="1"/>
    </xf>
    <xf numFmtId="0" fontId="34" fillId="0" borderId="0" xfId="5" applyFont="1" applyAlignment="1">
      <alignment horizontal="left" vertical="top" wrapText="1"/>
    </xf>
    <xf numFmtId="0" fontId="34" fillId="0" borderId="0" xfId="5" applyFont="1" applyAlignment="1">
      <alignment horizontal="left" vertical="top"/>
    </xf>
    <xf numFmtId="0" fontId="42" fillId="0" borderId="0" xfId="22" applyFont="1" applyFill="1" applyBorder="1" applyAlignment="1">
      <alignment horizontal="left"/>
    </xf>
    <xf numFmtId="49" fontId="31" fillId="0" borderId="0" xfId="16" applyNumberFormat="1" applyFont="1" applyFill="1" applyBorder="1" applyAlignment="1">
      <alignment horizontal="left"/>
    </xf>
    <xf numFmtId="1" fontId="16" fillId="0" borderId="0" xfId="16" applyNumberFormat="1" applyFont="1" applyFill="1" applyBorder="1" applyAlignment="1">
      <alignment horizontal="center"/>
    </xf>
    <xf numFmtId="0" fontId="16" fillId="0" borderId="0" xfId="16" applyFont="1" applyFill="1" applyBorder="1" applyAlignment="1">
      <alignment horizontal="center"/>
    </xf>
    <xf numFmtId="49" fontId="28" fillId="0" borderId="3" xfId="16" applyNumberFormat="1" applyFont="1" applyFill="1" applyBorder="1" applyAlignment="1">
      <alignment horizontal="left"/>
    </xf>
    <xf numFmtId="0" fontId="13" fillId="0" borderId="0" xfId="0" applyFont="1" applyFill="1" applyBorder="1" applyAlignment="1">
      <alignment horizontal="left"/>
    </xf>
    <xf numFmtId="49" fontId="12" fillId="0" borderId="15" xfId="0" applyNumberFormat="1" applyFont="1" applyFill="1" applyBorder="1" applyAlignment="1">
      <alignment horizontal="left"/>
    </xf>
    <xf numFmtId="49" fontId="20" fillId="0" borderId="3" xfId="0" applyNumberFormat="1" applyFont="1" applyFill="1" applyBorder="1" applyAlignment="1">
      <alignment horizontal="left"/>
    </xf>
    <xf numFmtId="49" fontId="14" fillId="0" borderId="10" xfId="0" applyNumberFormat="1" applyFont="1" applyFill="1" applyBorder="1" applyAlignment="1"/>
    <xf numFmtId="0" fontId="30" fillId="0" borderId="0" xfId="0" applyFont="1" applyFill="1" applyBorder="1" applyAlignment="1">
      <alignment horizontal="left"/>
    </xf>
    <xf numFmtId="0" fontId="44" fillId="0" borderId="0" xfId="0" applyFont="1" applyFill="1" applyBorder="1" applyAlignment="1">
      <alignment horizontal="left"/>
    </xf>
    <xf numFmtId="0" fontId="0" fillId="0" borderId="0" xfId="0" applyFont="1" applyFill="1" applyBorder="1" applyAlignment="1">
      <alignment horizontal="left"/>
    </xf>
    <xf numFmtId="0" fontId="13" fillId="0" borderId="0" xfId="0" applyFont="1" applyFill="1" applyBorder="1" applyAlignment="1">
      <alignment horizontal="left"/>
    </xf>
    <xf numFmtId="0" fontId="12" fillId="0" borderId="0" xfId="0" applyFont="1" applyFill="1" applyBorder="1" applyAlignment="1"/>
    <xf numFmtId="49" fontId="12" fillId="0" borderId="0" xfId="0" applyNumberFormat="1" applyFont="1" applyFill="1" applyBorder="1" applyAlignment="1">
      <alignment horizontal="left"/>
    </xf>
    <xf numFmtId="49" fontId="14" fillId="0" borderId="0" xfId="0" applyNumberFormat="1" applyFont="1" applyFill="1" applyBorder="1" applyAlignment="1">
      <alignment horizontal="left"/>
    </xf>
    <xf numFmtId="3" fontId="14" fillId="0" borderId="0" xfId="0" applyNumberFormat="1" applyFont="1" applyFill="1" applyBorder="1" applyAlignment="1">
      <alignment horizontal="right"/>
    </xf>
    <xf numFmtId="3" fontId="14" fillId="0" borderId="4" xfId="0" applyNumberFormat="1" applyFont="1" applyFill="1" applyBorder="1" applyAlignment="1">
      <alignment horizontal="right"/>
    </xf>
    <xf numFmtId="3" fontId="14" fillId="0" borderId="5" xfId="0" applyNumberFormat="1" applyFont="1" applyFill="1" applyBorder="1" applyAlignment="1">
      <alignment horizontal="right"/>
    </xf>
    <xf numFmtId="3" fontId="14" fillId="0" borderId="2" xfId="0" applyNumberFormat="1" applyFont="1" applyFill="1" applyBorder="1" applyAlignment="1">
      <alignment horizontal="right"/>
    </xf>
    <xf numFmtId="49" fontId="14" fillId="0" borderId="10" xfId="0" applyNumberFormat="1" applyFont="1" applyFill="1" applyBorder="1" applyAlignment="1">
      <alignment horizontal="center" wrapText="1"/>
    </xf>
    <xf numFmtId="49" fontId="14" fillId="0" borderId="3" xfId="0" applyNumberFormat="1" applyFont="1" applyFill="1" applyBorder="1" applyAlignment="1">
      <alignment horizontal="center" wrapText="1"/>
    </xf>
    <xf numFmtId="3" fontId="14" fillId="0" borderId="6" xfId="0" applyNumberFormat="1" applyFont="1" applyFill="1" applyBorder="1" applyAlignment="1">
      <alignment horizontal="right"/>
    </xf>
    <xf numFmtId="3" fontId="14" fillId="0" borderId="1" xfId="0" applyNumberFormat="1" applyFont="1" applyFill="1" applyBorder="1" applyAlignment="1">
      <alignment horizontal="right"/>
    </xf>
    <xf numFmtId="3" fontId="14" fillId="0" borderId="7" xfId="0" applyNumberFormat="1" applyFont="1" applyFill="1" applyBorder="1" applyAlignment="1">
      <alignment horizontal="right"/>
    </xf>
    <xf numFmtId="3" fontId="14" fillId="0" borderId="8" xfId="0" applyNumberFormat="1" applyFont="1" applyFill="1" applyBorder="1" applyAlignment="1">
      <alignment horizontal="right"/>
    </xf>
    <xf numFmtId="49" fontId="14" fillId="0" borderId="0" xfId="0" quotePrefix="1" applyNumberFormat="1" applyFont="1" applyFill="1" applyBorder="1" applyAlignment="1"/>
    <xf numFmtId="49" fontId="11" fillId="0" borderId="0" xfId="0" applyNumberFormat="1" applyFont="1" applyFill="1" applyBorder="1" applyAlignment="1">
      <alignment horizontal="left"/>
    </xf>
    <xf numFmtId="3" fontId="14" fillId="0" borderId="3" xfId="0" applyNumberFormat="1" applyFont="1" applyFill="1" applyBorder="1" applyAlignment="1">
      <alignment horizontal="right"/>
    </xf>
    <xf numFmtId="3" fontId="14" fillId="0" borderId="10" xfId="0" applyNumberFormat="1" applyFont="1" applyFill="1" applyBorder="1" applyAlignment="1">
      <alignment horizontal="right"/>
    </xf>
    <xf numFmtId="3" fontId="14" fillId="0" borderId="11" xfId="0" applyNumberFormat="1" applyFont="1" applyFill="1" applyBorder="1" applyAlignment="1">
      <alignment horizontal="right"/>
    </xf>
    <xf numFmtId="49" fontId="14" fillId="0" borderId="3" xfId="0" applyNumberFormat="1" applyFont="1" applyFill="1" applyBorder="1" applyAlignment="1"/>
    <xf numFmtId="49" fontId="28" fillId="0" borderId="0" xfId="0" applyNumberFormat="1" applyFont="1" applyFill="1" applyBorder="1" applyAlignment="1">
      <alignment horizontal="left"/>
    </xf>
    <xf numFmtId="49" fontId="28" fillId="0" borderId="0" xfId="16" applyNumberFormat="1" applyFont="1" applyFill="1" applyBorder="1" applyAlignment="1">
      <alignment horizontal="left"/>
    </xf>
    <xf numFmtId="49" fontId="16" fillId="0" borderId="0" xfId="16" applyNumberFormat="1" applyFont="1" applyFill="1" applyBorder="1" applyAlignment="1">
      <alignment horizontal="left"/>
    </xf>
    <xf numFmtId="49" fontId="16" fillId="0" borderId="0" xfId="16" applyNumberFormat="1" applyFont="1" applyFill="1" applyBorder="1" applyAlignment="1">
      <alignment horizontal="left" indent="1"/>
    </xf>
    <xf numFmtId="0" fontId="42" fillId="0" borderId="0" xfId="22" applyFont="1" applyFill="1" applyBorder="1" applyAlignment="1">
      <alignment horizontal="left"/>
    </xf>
    <xf numFmtId="0" fontId="17" fillId="0" borderId="0" xfId="22" applyFont="1" applyFill="1" applyBorder="1" applyAlignment="1">
      <alignment horizontal="left"/>
    </xf>
    <xf numFmtId="0" fontId="10" fillId="0" borderId="0" xfId="0" applyFont="1" applyFill="1" applyBorder="1" applyAlignment="1">
      <alignment horizontal="left"/>
    </xf>
    <xf numFmtId="0" fontId="35" fillId="0" borderId="0" xfId="0" applyFont="1" applyFill="1" applyBorder="1" applyAlignment="1">
      <alignment horizontal="left"/>
    </xf>
    <xf numFmtId="49" fontId="14" fillId="4" borderId="11" xfId="0" applyNumberFormat="1" applyFont="1" applyFill="1" applyBorder="1" applyAlignment="1">
      <alignment horizontal="center" wrapText="1"/>
    </xf>
    <xf numFmtId="168" fontId="14" fillId="4" borderId="9" xfId="0" applyNumberFormat="1" applyFont="1" applyFill="1" applyBorder="1" applyAlignment="1">
      <alignment horizontal="right"/>
    </xf>
    <xf numFmtId="168" fontId="14" fillId="4" borderId="7" xfId="0" applyNumberFormat="1" applyFont="1" applyFill="1" applyBorder="1" applyAlignment="1">
      <alignment horizontal="right"/>
    </xf>
    <xf numFmtId="168" fontId="14" fillId="4" borderId="8" xfId="0" applyNumberFormat="1" applyFont="1" applyFill="1" applyBorder="1" applyAlignment="1">
      <alignment horizontal="right"/>
    </xf>
    <xf numFmtId="168" fontId="14" fillId="4" borderId="11" xfId="0" applyNumberFormat="1" applyFont="1" applyFill="1" applyBorder="1" applyAlignment="1">
      <alignment horizontal="right"/>
    </xf>
    <xf numFmtId="49" fontId="19" fillId="0" borderId="6" xfId="0" applyNumberFormat="1" applyFont="1" applyFill="1" applyBorder="1" applyAlignment="1">
      <alignment horizontal="center"/>
    </xf>
    <xf numFmtId="49" fontId="19" fillId="0" borderId="1" xfId="0" applyNumberFormat="1" applyFont="1" applyFill="1" applyBorder="1" applyAlignment="1">
      <alignment horizontal="center" wrapText="1"/>
    </xf>
    <xf numFmtId="49" fontId="19" fillId="0" borderId="1" xfId="0" applyNumberFormat="1" applyFont="1" applyFill="1" applyBorder="1" applyAlignment="1">
      <alignment horizontal="center"/>
    </xf>
    <xf numFmtId="49" fontId="19" fillId="0" borderId="9" xfId="0" applyNumberFormat="1" applyFont="1" applyFill="1" applyBorder="1" applyAlignment="1">
      <alignment horizontal="center" wrapText="1"/>
    </xf>
    <xf numFmtId="49" fontId="14" fillId="0" borderId="14" xfId="0" applyNumberFormat="1" applyFont="1" applyFill="1" applyBorder="1" applyAlignment="1">
      <alignment horizontal="left" indent="1"/>
    </xf>
    <xf numFmtId="49" fontId="21" fillId="0" borderId="0" xfId="0" applyNumberFormat="1" applyFont="1" applyFill="1" applyBorder="1" applyAlignment="1">
      <alignment horizontal="left"/>
    </xf>
    <xf numFmtId="1" fontId="10" fillId="0" borderId="0" xfId="0" applyNumberFormat="1" applyFont="1" applyFill="1" applyBorder="1" applyAlignment="1">
      <alignment horizontal="center"/>
    </xf>
    <xf numFmtId="3" fontId="10" fillId="0" borderId="0" xfId="0" applyNumberFormat="1" applyFont="1" applyFill="1" applyBorder="1" applyAlignment="1">
      <alignment horizontal="right"/>
    </xf>
    <xf numFmtId="0" fontId="43" fillId="0" borderId="0" xfId="0" applyFont="1" applyFill="1" applyBorder="1" applyAlignment="1">
      <alignment horizontal="left"/>
    </xf>
    <xf numFmtId="0" fontId="43" fillId="0" borderId="0" xfId="0" applyFont="1" applyFill="1" applyBorder="1" applyAlignment="1"/>
    <xf numFmtId="0" fontId="18" fillId="0" borderId="0" xfId="5" applyFont="1" applyAlignment="1">
      <alignment vertical="top"/>
    </xf>
    <xf numFmtId="0" fontId="40" fillId="0" borderId="0" xfId="5" applyFont="1" applyAlignment="1">
      <alignment vertical="top"/>
    </xf>
    <xf numFmtId="3" fontId="45" fillId="0" borderId="0" xfId="59" applyNumberFormat="1" applyFont="1" applyAlignment="1">
      <alignment horizontal="right"/>
    </xf>
    <xf numFmtId="3" fontId="10" fillId="0" borderId="0" xfId="59" applyNumberFormat="1" applyFont="1" applyAlignment="1">
      <alignment horizontal="right"/>
    </xf>
    <xf numFmtId="49" fontId="32" fillId="0" borderId="2" xfId="16" applyNumberFormat="1" applyFont="1" applyFill="1" applyBorder="1" applyAlignment="1">
      <alignment horizontal="left"/>
    </xf>
    <xf numFmtId="0" fontId="10" fillId="0" borderId="2" xfId="0" applyFont="1" applyFill="1" applyBorder="1" applyAlignment="1">
      <alignment horizontal="center"/>
    </xf>
    <xf numFmtId="49" fontId="10" fillId="0" borderId="0" xfId="0" applyNumberFormat="1" applyFont="1" applyFill="1" applyBorder="1" applyAlignment="1">
      <alignment horizontal="left"/>
    </xf>
    <xf numFmtId="168" fontId="10" fillId="0" borderId="0" xfId="0" applyNumberFormat="1" applyFont="1" applyFill="1" applyBorder="1" applyAlignment="1">
      <alignment horizontal="right"/>
    </xf>
    <xf numFmtId="49" fontId="10" fillId="0" borderId="2" xfId="0" applyNumberFormat="1" applyFont="1" applyFill="1" applyBorder="1" applyAlignment="1">
      <alignment horizontal="left"/>
    </xf>
    <xf numFmtId="49" fontId="16" fillId="0" borderId="2" xfId="16" applyNumberFormat="1" applyFont="1" applyFill="1" applyBorder="1" applyAlignment="1">
      <alignment horizontal="left" indent="1"/>
    </xf>
    <xf numFmtId="3" fontId="10" fillId="0" borderId="2" xfId="0" applyNumberFormat="1" applyFont="1" applyFill="1" applyBorder="1" applyAlignment="1">
      <alignment horizontal="right"/>
    </xf>
    <xf numFmtId="168" fontId="10" fillId="0" borderId="2" xfId="0" applyNumberFormat="1" applyFont="1" applyFill="1" applyBorder="1" applyAlignment="1">
      <alignment horizontal="right"/>
    </xf>
    <xf numFmtId="0" fontId="18" fillId="0" borderId="2" xfId="0" applyFont="1" applyFill="1" applyBorder="1" applyAlignment="1">
      <alignment horizontal="left"/>
    </xf>
    <xf numFmtId="49" fontId="20" fillId="0" borderId="14" xfId="0" applyNumberFormat="1" applyFont="1" applyFill="1" applyBorder="1" applyAlignment="1">
      <alignment horizontal="left" wrapText="1"/>
    </xf>
    <xf numFmtId="49" fontId="25" fillId="0" borderId="6" xfId="0" applyNumberFormat="1" applyFont="1" applyFill="1" applyBorder="1" applyAlignment="1">
      <alignment horizontal="left"/>
    </xf>
    <xf numFmtId="49" fontId="25" fillId="0" borderId="4" xfId="0" applyNumberFormat="1" applyFont="1" applyFill="1" applyBorder="1" applyAlignment="1">
      <alignment horizontal="left"/>
    </xf>
    <xf numFmtId="49" fontId="20" fillId="0" borderId="10" xfId="0" applyNumberFormat="1" applyFont="1" applyFill="1" applyBorder="1" applyAlignment="1">
      <alignment horizontal="left"/>
    </xf>
    <xf numFmtId="49" fontId="12" fillId="0" borderId="10" xfId="0" applyNumberFormat="1" applyFont="1" applyFill="1" applyBorder="1" applyAlignment="1">
      <alignment horizontal="left"/>
    </xf>
    <xf numFmtId="49" fontId="20" fillId="0" borderId="5" xfId="0" applyNumberFormat="1" applyFont="1" applyFill="1" applyBorder="1" applyAlignment="1">
      <alignment horizontal="left"/>
    </xf>
    <xf numFmtId="49" fontId="25" fillId="0" borderId="5" xfId="0" applyNumberFormat="1" applyFont="1" applyFill="1" applyBorder="1" applyAlignment="1">
      <alignment horizontal="left"/>
    </xf>
    <xf numFmtId="49" fontId="12" fillId="0" borderId="3" xfId="0" applyNumberFormat="1" applyFont="1" applyFill="1" applyBorder="1" applyAlignment="1">
      <alignment horizontal="left"/>
    </xf>
    <xf numFmtId="49" fontId="14" fillId="0" borderId="7" xfId="0" applyNumberFormat="1" applyFont="1" applyFill="1" applyBorder="1" applyAlignment="1">
      <alignment horizontal="left"/>
    </xf>
    <xf numFmtId="49" fontId="20" fillId="0" borderId="2" xfId="0" applyNumberFormat="1" applyFont="1" applyFill="1" applyBorder="1" applyAlignment="1">
      <alignment horizontal="left"/>
    </xf>
    <xf numFmtId="49" fontId="12" fillId="0" borderId="5" xfId="0" applyNumberFormat="1" applyFont="1" applyFill="1" applyBorder="1" applyAlignment="1">
      <alignment horizontal="left"/>
    </xf>
    <xf numFmtId="49" fontId="25" fillId="0" borderId="1" xfId="0" applyNumberFormat="1" applyFont="1" applyFill="1" applyBorder="1" applyAlignment="1">
      <alignment horizontal="left"/>
    </xf>
    <xf numFmtId="49" fontId="25" fillId="0" borderId="0" xfId="0" applyNumberFormat="1" applyFont="1" applyFill="1" applyBorder="1" applyAlignment="1">
      <alignment horizontal="left"/>
    </xf>
    <xf numFmtId="49" fontId="25" fillId="0" borderId="2" xfId="0" applyNumberFormat="1" applyFont="1" applyFill="1" applyBorder="1" applyAlignment="1">
      <alignment horizontal="left"/>
    </xf>
    <xf numFmtId="49" fontId="12" fillId="0" borderId="10" xfId="0" applyNumberFormat="1" applyFont="1" applyFill="1" applyBorder="1" applyAlignment="1"/>
    <xf numFmtId="49" fontId="12" fillId="0" borderId="3" xfId="0" applyNumberFormat="1" applyFont="1" applyFill="1" applyBorder="1" applyAlignment="1"/>
    <xf numFmtId="49" fontId="14" fillId="0" borderId="10" xfId="0" applyNumberFormat="1" applyFont="1" applyFill="1" applyBorder="1" applyAlignment="1">
      <alignment horizontal="center" wrapText="1"/>
    </xf>
    <xf numFmtId="49" fontId="14" fillId="0" borderId="3" xfId="0" applyNumberFormat="1" applyFont="1" applyFill="1" applyBorder="1" applyAlignment="1">
      <alignment horizontal="center" wrapText="1"/>
    </xf>
    <xf numFmtId="0" fontId="14" fillId="0" borderId="6" xfId="0" applyFont="1" applyFill="1" applyBorder="1" applyAlignment="1">
      <alignment vertical="center"/>
    </xf>
    <xf numFmtId="49" fontId="14" fillId="0" borderId="8" xfId="0" applyNumberFormat="1" applyFont="1" applyFill="1" applyBorder="1" applyAlignment="1">
      <alignment horizontal="center" textRotation="90" wrapText="1"/>
    </xf>
    <xf numFmtId="49" fontId="29" fillId="0" borderId="2" xfId="16" applyNumberFormat="1" applyFont="1" applyFill="1" applyBorder="1" applyAlignment="1">
      <alignment horizontal="left"/>
    </xf>
    <xf numFmtId="0" fontId="28" fillId="0" borderId="0" xfId="4" applyFont="1" applyFill="1" applyAlignment="1">
      <alignment horizontal="left"/>
    </xf>
    <xf numFmtId="0" fontId="28" fillId="0" borderId="0" xfId="16" applyNumberFormat="1" applyFont="1" applyFill="1" applyBorder="1" applyAlignment="1">
      <alignment horizontal="left"/>
    </xf>
    <xf numFmtId="168" fontId="29" fillId="0" borderId="2" xfId="0" applyNumberFormat="1" applyFont="1" applyFill="1" applyBorder="1" applyAlignment="1">
      <alignment horizontal="right"/>
    </xf>
    <xf numFmtId="0" fontId="28" fillId="0" borderId="0" xfId="0" applyNumberFormat="1" applyFont="1" applyFill="1" applyBorder="1" applyAlignment="1">
      <alignment horizontal="left"/>
    </xf>
    <xf numFmtId="0" fontId="12" fillId="0" borderId="0" xfId="0" applyNumberFormat="1" applyFont="1" applyFill="1" applyBorder="1" applyAlignment="1">
      <alignment horizontal="left"/>
    </xf>
    <xf numFmtId="49" fontId="14" fillId="0" borderId="1" xfId="0" applyNumberFormat="1" applyFont="1" applyFill="1" applyBorder="1" applyAlignment="1">
      <alignment horizontal="left"/>
    </xf>
    <xf numFmtId="1" fontId="16" fillId="0" borderId="10" xfId="16" applyNumberFormat="1" applyFont="1" applyFill="1" applyBorder="1" applyAlignment="1">
      <alignment horizontal="center"/>
    </xf>
    <xf numFmtId="1" fontId="16" fillId="0" borderId="11" xfId="16" applyNumberFormat="1" applyFont="1" applyFill="1" applyBorder="1" applyAlignment="1">
      <alignment horizontal="center"/>
    </xf>
    <xf numFmtId="49" fontId="14" fillId="0" borderId="5" xfId="0" applyNumberFormat="1" applyFont="1" applyFill="1" applyBorder="1" applyAlignment="1">
      <alignment horizontal="center" vertical="center" textRotation="90" wrapText="1"/>
    </xf>
    <xf numFmtId="49" fontId="12" fillId="0" borderId="8" xfId="0" applyNumberFormat="1" applyFont="1" applyFill="1" applyBorder="1" applyAlignment="1">
      <alignment horizontal="center" vertical="center" textRotation="90"/>
    </xf>
    <xf numFmtId="3" fontId="16" fillId="0" borderId="4" xfId="0" applyNumberFormat="1" applyFont="1" applyFill="1" applyBorder="1" applyAlignment="1">
      <alignment horizontal="right"/>
    </xf>
    <xf numFmtId="3" fontId="16" fillId="0" borderId="7" xfId="0" applyNumberFormat="1" applyFont="1" applyFill="1" applyBorder="1" applyAlignment="1">
      <alignment horizontal="right"/>
    </xf>
    <xf numFmtId="3" fontId="16" fillId="0" borderId="10" xfId="0" applyNumberFormat="1" applyFont="1" applyFill="1" applyBorder="1" applyAlignment="1">
      <alignment horizontal="right"/>
    </xf>
    <xf numFmtId="3" fontId="16" fillId="0" borderId="11" xfId="0" applyNumberFormat="1" applyFont="1" applyFill="1" applyBorder="1" applyAlignment="1">
      <alignment horizontal="right"/>
    </xf>
    <xf numFmtId="3" fontId="29" fillId="0" borderId="4" xfId="0" applyNumberFormat="1" applyFont="1" applyFill="1" applyBorder="1" applyAlignment="1">
      <alignment horizontal="right"/>
    </xf>
    <xf numFmtId="3" fontId="29" fillId="0" borderId="7" xfId="0" applyNumberFormat="1" applyFont="1" applyFill="1" applyBorder="1" applyAlignment="1">
      <alignment horizontal="right"/>
    </xf>
    <xf numFmtId="168" fontId="29" fillId="0" borderId="5" xfId="0" applyNumberFormat="1" applyFont="1" applyFill="1" applyBorder="1" applyAlignment="1">
      <alignment horizontal="right"/>
    </xf>
    <xf numFmtId="168" fontId="29" fillId="0" borderId="8" xfId="0" applyNumberFormat="1" applyFont="1" applyFill="1" applyBorder="1" applyAlignment="1">
      <alignment horizontal="right"/>
    </xf>
    <xf numFmtId="0" fontId="10" fillId="0" borderId="5" xfId="0" applyFont="1" applyFill="1" applyBorder="1" applyAlignment="1">
      <alignment horizontal="center"/>
    </xf>
    <xf numFmtId="3" fontId="10" fillId="0" borderId="4" xfId="0" applyNumberFormat="1" applyFont="1" applyFill="1" applyBorder="1" applyAlignment="1">
      <alignment horizontal="right"/>
    </xf>
    <xf numFmtId="168" fontId="10" fillId="0" borderId="7" xfId="0" applyNumberFormat="1" applyFont="1" applyFill="1" applyBorder="1" applyAlignment="1">
      <alignment horizontal="right"/>
    </xf>
    <xf numFmtId="3" fontId="10" fillId="0" borderId="5" xfId="0" applyNumberFormat="1" applyFont="1" applyFill="1" applyBorder="1" applyAlignment="1">
      <alignment horizontal="right"/>
    </xf>
    <xf numFmtId="168" fontId="10" fillId="0" borderId="8" xfId="0" applyNumberFormat="1" applyFont="1" applyFill="1" applyBorder="1" applyAlignment="1">
      <alignment horizontal="right"/>
    </xf>
    <xf numFmtId="168" fontId="10" fillId="0" borderId="4" xfId="0" applyNumberFormat="1" applyFont="1" applyFill="1" applyBorder="1" applyAlignment="1">
      <alignment horizontal="right"/>
    </xf>
    <xf numFmtId="168" fontId="10" fillId="0" borderId="5" xfId="0" applyNumberFormat="1" applyFont="1" applyFill="1" applyBorder="1" applyAlignment="1">
      <alignment horizontal="right"/>
    </xf>
    <xf numFmtId="49" fontId="14" fillId="0" borderId="11" xfId="0" applyNumberFormat="1" applyFont="1" applyFill="1" applyBorder="1" applyAlignment="1">
      <alignment horizontal="center" textRotation="90" wrapText="1"/>
    </xf>
    <xf numFmtId="0" fontId="10" fillId="0" borderId="10" xfId="0" applyFont="1" applyFill="1" applyBorder="1" applyAlignment="1">
      <alignment horizontal="center" wrapText="1"/>
    </xf>
    <xf numFmtId="0" fontId="10" fillId="0" borderId="11" xfId="0" applyFont="1" applyFill="1" applyBorder="1" applyAlignment="1">
      <alignment horizontal="center" wrapText="1"/>
    </xf>
    <xf numFmtId="0" fontId="10" fillId="0" borderId="3" xfId="0" applyFont="1" applyFill="1" applyBorder="1" applyAlignment="1">
      <alignment horizontal="center" wrapText="1"/>
    </xf>
    <xf numFmtId="49" fontId="32" fillId="0" borderId="8" xfId="16" applyNumberFormat="1" applyFont="1" applyFill="1" applyBorder="1" applyAlignment="1">
      <alignment horizontal="left"/>
    </xf>
    <xf numFmtId="49" fontId="16" fillId="0" borderId="9" xfId="16" applyNumberFormat="1" applyFont="1" applyFill="1" applyBorder="1" applyAlignment="1">
      <alignment horizontal="left"/>
    </xf>
    <xf numFmtId="49" fontId="16" fillId="0" borderId="7" xfId="16" applyNumberFormat="1" applyFont="1" applyFill="1" applyBorder="1" applyAlignment="1">
      <alignment horizontal="left" indent="1"/>
    </xf>
    <xf numFmtId="49" fontId="16" fillId="0" borderId="7" xfId="16" applyNumberFormat="1" applyFont="1" applyFill="1" applyBorder="1" applyAlignment="1">
      <alignment horizontal="left"/>
    </xf>
    <xf numFmtId="49" fontId="28" fillId="0" borderId="11" xfId="16" applyNumberFormat="1" applyFont="1" applyFill="1" applyBorder="1" applyAlignment="1">
      <alignment horizontal="left"/>
    </xf>
    <xf numFmtId="49" fontId="29" fillId="0" borderId="7" xfId="16" applyNumberFormat="1" applyFont="1" applyFill="1" applyBorder="1" applyAlignment="1">
      <alignment horizontal="left"/>
    </xf>
    <xf numFmtId="49" fontId="29" fillId="0" borderId="8" xfId="16" applyNumberFormat="1" applyFont="1" applyFill="1" applyBorder="1" applyAlignment="1">
      <alignment horizontal="left"/>
    </xf>
    <xf numFmtId="0" fontId="13" fillId="0" borderId="9" xfId="0" applyFont="1" applyFill="1" applyBorder="1" applyAlignment="1">
      <alignment horizontal="left"/>
    </xf>
    <xf numFmtId="3" fontId="10" fillId="0" borderId="12" xfId="0" applyNumberFormat="1" applyFont="1" applyFill="1" applyBorder="1" applyAlignment="1">
      <alignment horizontal="right"/>
    </xf>
    <xf numFmtId="3" fontId="10" fillId="0" borderId="14" xfId="0" applyNumberFormat="1" applyFont="1" applyFill="1" applyBorder="1" applyAlignment="1">
      <alignment horizontal="right"/>
    </xf>
    <xf numFmtId="0" fontId="10" fillId="0" borderId="0" xfId="0" applyFont="1" applyFill="1" applyBorder="1" applyAlignment="1">
      <alignment horizontal="left" vertical="top" indent="1"/>
    </xf>
    <xf numFmtId="49" fontId="12" fillId="0" borderId="3" xfId="0" applyNumberFormat="1" applyFont="1" applyFill="1" applyBorder="1" applyAlignment="1">
      <alignment horizontal="center" textRotation="90"/>
    </xf>
    <xf numFmtId="1" fontId="16" fillId="0" borderId="3" xfId="16" applyNumberFormat="1" applyFont="1" applyFill="1" applyBorder="1" applyAlignment="1">
      <alignment horizontal="center"/>
    </xf>
    <xf numFmtId="1" fontId="16" fillId="0" borderId="11" xfId="16" applyNumberFormat="1" applyFont="1" applyFill="1" applyBorder="1" applyAlignment="1">
      <alignment horizontal="center"/>
    </xf>
    <xf numFmtId="49" fontId="14" fillId="0" borderId="14" xfId="0" applyNumberFormat="1" applyFont="1" applyFill="1" applyBorder="1" applyAlignment="1">
      <alignment horizontal="left" wrapText="1"/>
    </xf>
    <xf numFmtId="49" fontId="10" fillId="0" borderId="0" xfId="0" applyNumberFormat="1" applyFont="1" applyFill="1" applyBorder="1" applyAlignment="1">
      <alignment horizontal="left" indent="1"/>
    </xf>
    <xf numFmtId="49" fontId="10" fillId="0" borderId="2" xfId="0" applyNumberFormat="1" applyFont="1" applyFill="1" applyBorder="1" applyAlignment="1">
      <alignment horizontal="left" indent="1"/>
    </xf>
    <xf numFmtId="3" fontId="16" fillId="0" borderId="2" xfId="0" applyNumberFormat="1" applyFont="1" applyFill="1" applyBorder="1" applyAlignment="1">
      <alignment horizontal="right"/>
    </xf>
    <xf numFmtId="49" fontId="14" fillId="0" borderId="10" xfId="0" applyNumberFormat="1" applyFont="1" applyFill="1" applyBorder="1" applyAlignment="1">
      <alignment horizontal="center" wrapText="1"/>
    </xf>
    <xf numFmtId="49" fontId="14" fillId="0" borderId="3" xfId="0" applyNumberFormat="1" applyFont="1" applyFill="1" applyBorder="1" applyAlignment="1">
      <alignment horizontal="center" wrapText="1"/>
    </xf>
    <xf numFmtId="49" fontId="14" fillId="0" borderId="2" xfId="0" applyNumberFormat="1" applyFont="1" applyFill="1" applyBorder="1" applyAlignment="1"/>
    <xf numFmtId="3" fontId="16" fillId="0" borderId="5" xfId="0" applyNumberFormat="1" applyFont="1" applyFill="1" applyBorder="1" applyAlignment="1">
      <alignment horizontal="right"/>
    </xf>
    <xf numFmtId="3" fontId="16" fillId="0" borderId="8" xfId="0" applyNumberFormat="1" applyFont="1" applyFill="1" applyBorder="1" applyAlignment="1">
      <alignment horizontal="right"/>
    </xf>
    <xf numFmtId="3" fontId="16" fillId="0" borderId="1" xfId="0" applyNumberFormat="1" applyFont="1" applyFill="1" applyBorder="1" applyAlignment="1">
      <alignment horizontal="right"/>
    </xf>
    <xf numFmtId="3" fontId="16" fillId="0" borderId="6" xfId="0" applyNumberFormat="1" applyFont="1" applyFill="1" applyBorder="1" applyAlignment="1">
      <alignment horizontal="right"/>
    </xf>
    <xf numFmtId="3" fontId="16" fillId="0" borderId="9" xfId="0" applyNumberFormat="1" applyFont="1" applyFill="1" applyBorder="1" applyAlignment="1">
      <alignment horizontal="right"/>
    </xf>
    <xf numFmtId="49" fontId="12" fillId="0" borderId="1" xfId="0" applyNumberFormat="1" applyFont="1" applyFill="1" applyBorder="1" applyAlignment="1">
      <alignment horizontal="left"/>
    </xf>
    <xf numFmtId="49" fontId="14" fillId="0" borderId="4" xfId="0" applyNumberFormat="1" applyFont="1" applyFill="1" applyBorder="1" applyAlignment="1">
      <alignment horizontal="left" wrapText="1"/>
    </xf>
    <xf numFmtId="3" fontId="14" fillId="0" borderId="9" xfId="0" applyNumberFormat="1" applyFont="1" applyFill="1" applyBorder="1" applyAlignment="1">
      <alignment horizontal="right"/>
    </xf>
    <xf numFmtId="0" fontId="16" fillId="0" borderId="0" xfId="4" applyFont="1" applyAlignment="1"/>
    <xf numFmtId="0" fontId="38" fillId="0" borderId="0" xfId="5" applyFont="1" applyAlignment="1"/>
    <xf numFmtId="0" fontId="15" fillId="0" borderId="0" xfId="5" applyAlignment="1"/>
    <xf numFmtId="0" fontId="16" fillId="0" borderId="0" xfId="5" applyFont="1" applyAlignment="1"/>
    <xf numFmtId="0" fontId="16" fillId="0" borderId="0" xfId="5" applyFont="1" applyBorder="1" applyAlignment="1"/>
    <xf numFmtId="49" fontId="14" fillId="0" borderId="10" xfId="0" applyNumberFormat="1" applyFont="1" applyFill="1" applyBorder="1" applyAlignment="1">
      <alignment horizontal="center" wrapText="1"/>
    </xf>
    <xf numFmtId="49" fontId="14" fillId="0" borderId="3" xfId="0" applyNumberFormat="1" applyFont="1" applyFill="1" applyBorder="1" applyAlignment="1">
      <alignment horizontal="center" wrapText="1"/>
    </xf>
    <xf numFmtId="49" fontId="16" fillId="0" borderId="0" xfId="16" applyNumberFormat="1" applyFont="1" applyFill="1" applyBorder="1" applyAlignment="1">
      <alignment horizontal="left" indent="2"/>
    </xf>
    <xf numFmtId="49" fontId="16" fillId="0" borderId="0" xfId="0" quotePrefix="1" applyNumberFormat="1" applyFont="1" applyFill="1" applyBorder="1" applyAlignment="1">
      <alignment horizontal="left"/>
    </xf>
    <xf numFmtId="1" fontId="16" fillId="0" borderId="3" xfId="16" applyNumberFormat="1" applyFont="1" applyFill="1" applyBorder="1" applyAlignment="1">
      <alignment horizontal="center"/>
    </xf>
    <xf numFmtId="49" fontId="14" fillId="0" borderId="10" xfId="0" applyNumberFormat="1" applyFont="1" applyFill="1" applyBorder="1" applyAlignment="1">
      <alignment horizontal="center" wrapText="1"/>
    </xf>
    <xf numFmtId="49" fontId="14" fillId="0" borderId="3" xfId="0" applyNumberFormat="1" applyFont="1" applyFill="1" applyBorder="1" applyAlignment="1">
      <alignment horizontal="center" wrapText="1"/>
    </xf>
    <xf numFmtId="1" fontId="16" fillId="0" borderId="3" xfId="16" applyNumberFormat="1" applyFont="1" applyFill="1" applyBorder="1" applyAlignment="1">
      <alignment horizontal="center"/>
    </xf>
    <xf numFmtId="49" fontId="14" fillId="0" borderId="10" xfId="0" applyNumberFormat="1" applyFont="1" applyFill="1" applyBorder="1" applyAlignment="1">
      <alignment horizontal="center" wrapText="1"/>
    </xf>
    <xf numFmtId="49" fontId="14" fillId="0" borderId="3" xfId="0" applyNumberFormat="1" applyFont="1" applyFill="1" applyBorder="1" applyAlignment="1">
      <alignment horizontal="center" wrapText="1"/>
    </xf>
    <xf numFmtId="0" fontId="34" fillId="0" borderId="2" xfId="0" applyFont="1" applyBorder="1"/>
    <xf numFmtId="0" fontId="34" fillId="0" borderId="0" xfId="0" applyFont="1" applyBorder="1"/>
    <xf numFmtId="0" fontId="34" fillId="0" borderId="3" xfId="0" applyFont="1" applyBorder="1"/>
    <xf numFmtId="49" fontId="31" fillId="0" borderId="2" xfId="16" applyNumberFormat="1" applyFont="1" applyFill="1" applyBorder="1" applyAlignment="1">
      <alignment horizontal="left"/>
    </xf>
    <xf numFmtId="49" fontId="31" fillId="0" borderId="2" xfId="0" applyNumberFormat="1" applyFont="1" applyFill="1" applyBorder="1" applyAlignment="1"/>
    <xf numFmtId="49" fontId="14" fillId="0" borderId="8" xfId="0" applyNumberFormat="1" applyFont="1" applyFill="1" applyBorder="1" applyAlignment="1">
      <alignment horizontal="left"/>
    </xf>
    <xf numFmtId="49" fontId="14" fillId="0" borderId="1" xfId="0" applyNumberFormat="1" applyFont="1" applyFill="1" applyBorder="1" applyAlignment="1"/>
    <xf numFmtId="0" fontId="54" fillId="5" borderId="16" xfId="0" applyNumberFormat="1" applyFont="1" applyFill="1" applyBorder="1" applyAlignment="1" applyProtection="1">
      <alignment horizontal="left"/>
    </xf>
    <xf numFmtId="49" fontId="21" fillId="0" borderId="3" xfId="0" applyNumberFormat="1" applyFont="1" applyFill="1" applyBorder="1" applyAlignment="1">
      <alignment horizontal="left"/>
    </xf>
    <xf numFmtId="168" fontId="29" fillId="0" borderId="0" xfId="16" applyNumberFormat="1" applyFont="1" applyFill="1" applyBorder="1" applyAlignment="1">
      <alignment horizontal="right"/>
    </xf>
    <xf numFmtId="168" fontId="29" fillId="2" borderId="3" xfId="16" applyNumberFormat="1" applyFont="1" applyFill="1" applyBorder="1" applyAlignment="1">
      <alignment horizontal="right"/>
    </xf>
    <xf numFmtId="0" fontId="55" fillId="0" borderId="0" xfId="16" applyFont="1" applyFill="1" applyBorder="1" applyAlignment="1">
      <alignment horizontal="left"/>
    </xf>
    <xf numFmtId="168" fontId="56" fillId="0" borderId="0" xfId="59" applyNumberFormat="1" applyFont="1" applyAlignment="1">
      <alignment horizontal="right"/>
    </xf>
    <xf numFmtId="0" fontId="16" fillId="0" borderId="0" xfId="16" applyFont="1" applyFill="1" applyBorder="1" applyAlignment="1"/>
    <xf numFmtId="0" fontId="57" fillId="0" borderId="0" xfId="16" applyFont="1" applyFill="1" applyBorder="1" applyAlignment="1"/>
    <xf numFmtId="0" fontId="58" fillId="0" borderId="0" xfId="0" applyFont="1" applyFill="1" applyBorder="1" applyAlignment="1"/>
    <xf numFmtId="0" fontId="60" fillId="0" borderId="0" xfId="0" applyFont="1" applyFill="1" applyBorder="1" applyAlignment="1">
      <alignment horizontal="left"/>
    </xf>
    <xf numFmtId="0" fontId="10" fillId="0" borderId="0" xfId="0" applyFont="1" applyFill="1" applyBorder="1" applyAlignment="1"/>
    <xf numFmtId="0" fontId="57" fillId="0" borderId="0" xfId="0" applyFont="1" applyFill="1" applyBorder="1" applyAlignment="1"/>
    <xf numFmtId="0" fontId="57" fillId="0" borderId="0" xfId="16" applyFont="1" applyFill="1" applyBorder="1" applyAlignment="1">
      <alignment horizontal="left"/>
    </xf>
    <xf numFmtId="0" fontId="57" fillId="0" borderId="0" xfId="0" applyFont="1" applyFill="1" applyBorder="1" applyAlignment="1">
      <alignment horizontal="left"/>
    </xf>
    <xf numFmtId="49" fontId="58" fillId="0" borderId="0" xfId="0" applyNumberFormat="1" applyFont="1" applyFill="1" applyBorder="1" applyAlignment="1">
      <alignment horizontal="left"/>
    </xf>
    <xf numFmtId="0" fontId="62" fillId="0" borderId="0" xfId="0" applyFont="1" applyFill="1" applyBorder="1" applyAlignment="1">
      <alignment horizontal="left"/>
    </xf>
    <xf numFmtId="49" fontId="23" fillId="0" borderId="0" xfId="0" applyNumberFormat="1" applyFont="1" applyFill="1" applyBorder="1" applyAlignment="1"/>
    <xf numFmtId="0" fontId="22" fillId="0" borderId="10" xfId="0" applyFont="1" applyFill="1" applyBorder="1" applyAlignment="1"/>
    <xf numFmtId="0" fontId="22" fillId="0" borderId="3" xfId="0" applyFont="1" applyFill="1" applyBorder="1" applyAlignment="1"/>
    <xf numFmtId="0" fontId="22" fillId="0" borderId="11" xfId="0" applyFont="1" applyFill="1" applyBorder="1" applyAlignment="1"/>
    <xf numFmtId="0" fontId="12" fillId="0" borderId="3" xfId="0" applyFont="1" applyFill="1" applyBorder="1" applyAlignment="1"/>
    <xf numFmtId="0" fontId="10" fillId="0" borderId="2" xfId="0" applyFont="1" applyFill="1" applyBorder="1" applyAlignment="1">
      <alignment horizontal="center" wrapText="1"/>
    </xf>
    <xf numFmtId="0" fontId="10" fillId="0" borderId="2" xfId="0" applyFont="1" applyFill="1" applyBorder="1" applyAlignment="1">
      <alignment horizontal="left"/>
    </xf>
    <xf numFmtId="49" fontId="23" fillId="0" borderId="0" xfId="0" applyNumberFormat="1" applyFont="1" applyFill="1" applyBorder="1" applyAlignment="1">
      <alignment vertical="center"/>
    </xf>
    <xf numFmtId="0" fontId="10" fillId="3" borderId="0" xfId="0" applyFont="1" applyFill="1" applyBorder="1" applyAlignment="1">
      <alignment horizontal="left"/>
    </xf>
    <xf numFmtId="0" fontId="46" fillId="0" borderId="0" xfId="56" applyFont="1" applyAlignment="1">
      <alignment horizontal="left"/>
    </xf>
    <xf numFmtId="3" fontId="10" fillId="0" borderId="3" xfId="0" applyNumberFormat="1" applyFont="1" applyFill="1" applyBorder="1" applyAlignment="1">
      <alignment horizontal="right"/>
    </xf>
    <xf numFmtId="168" fontId="10" fillId="0" borderId="10" xfId="0" applyNumberFormat="1" applyFont="1" applyFill="1" applyBorder="1" applyAlignment="1">
      <alignment horizontal="right"/>
    </xf>
    <xf numFmtId="168" fontId="10" fillId="0" borderId="3" xfId="0" applyNumberFormat="1" applyFont="1" applyFill="1" applyBorder="1" applyAlignment="1">
      <alignment horizontal="right"/>
    </xf>
    <xf numFmtId="168" fontId="10" fillId="0" borderId="11" xfId="0" applyNumberFormat="1" applyFont="1" applyFill="1" applyBorder="1" applyAlignment="1">
      <alignment horizontal="right"/>
    </xf>
    <xf numFmtId="3" fontId="10" fillId="0" borderId="10" xfId="0" applyNumberFormat="1" applyFont="1" applyFill="1" applyBorder="1" applyAlignment="1">
      <alignment horizontal="right"/>
    </xf>
    <xf numFmtId="49" fontId="14" fillId="0" borderId="5" xfId="0" applyNumberFormat="1" applyFont="1" applyFill="1" applyBorder="1" applyAlignment="1">
      <alignment horizontal="left" wrapText="1"/>
    </xf>
    <xf numFmtId="1" fontId="16" fillId="0" borderId="0" xfId="16" applyNumberFormat="1" applyFont="1" applyFill="1" applyBorder="1" applyAlignment="1">
      <alignment horizontal="right"/>
    </xf>
    <xf numFmtId="49" fontId="31" fillId="0" borderId="1" xfId="16" applyNumberFormat="1" applyFont="1" applyFill="1" applyBorder="1" applyAlignment="1">
      <alignment horizontal="left"/>
    </xf>
    <xf numFmtId="49" fontId="31" fillId="0" borderId="1" xfId="0" applyNumberFormat="1" applyFont="1" applyFill="1" applyBorder="1" applyAlignment="1"/>
    <xf numFmtId="49" fontId="16" fillId="0" borderId="0" xfId="0" applyNumberFormat="1" applyFont="1" applyFill="1" applyBorder="1" applyAlignment="1">
      <alignment horizontal="left"/>
    </xf>
    <xf numFmtId="49" fontId="31" fillId="0" borderId="0" xfId="0" applyNumberFormat="1" applyFont="1" applyFill="1" applyBorder="1" applyAlignment="1"/>
    <xf numFmtId="0" fontId="53" fillId="0" borderId="0" xfId="56" applyFont="1" applyFill="1" applyAlignment="1">
      <alignment horizontal="left" vertical="top"/>
    </xf>
    <xf numFmtId="0" fontId="48" fillId="0" borderId="0" xfId="56" applyFont="1" applyFill="1" applyAlignment="1">
      <alignment vertical="top"/>
    </xf>
    <xf numFmtId="0" fontId="38" fillId="0" borderId="0" xfId="56" applyFont="1" applyFill="1" applyAlignment="1">
      <alignment vertical="top"/>
    </xf>
    <xf numFmtId="49" fontId="49" fillId="0" borderId="0" xfId="16" applyNumberFormat="1" applyFont="1" applyFill="1" applyBorder="1" applyAlignment="1">
      <alignment horizontal="left" vertical="top"/>
    </xf>
    <xf numFmtId="49" fontId="28" fillId="0" borderId="0" xfId="16" applyNumberFormat="1" applyFont="1" applyFill="1" applyBorder="1" applyAlignment="1">
      <alignment horizontal="left" vertical="top"/>
    </xf>
    <xf numFmtId="0" fontId="10" fillId="0" borderId="0" xfId="56" applyFont="1" applyAlignment="1">
      <alignment vertical="top"/>
    </xf>
    <xf numFmtId="0" fontId="53" fillId="0" borderId="0" xfId="56" applyFont="1" applyFill="1" applyAlignment="1">
      <alignment vertical="top"/>
    </xf>
    <xf numFmtId="0" fontId="47" fillId="0" borderId="0" xfId="56" applyFont="1" applyFill="1" applyAlignment="1">
      <alignment vertical="top"/>
    </xf>
    <xf numFmtId="0" fontId="38" fillId="0" borderId="0" xfId="56" applyFont="1" applyAlignment="1">
      <alignment vertical="top"/>
    </xf>
    <xf numFmtId="49" fontId="50" fillId="0" borderId="0" xfId="56" applyNumberFormat="1" applyFont="1" applyFill="1" applyBorder="1" applyAlignment="1">
      <alignment horizontal="left" vertical="top"/>
    </xf>
    <xf numFmtId="49" fontId="51" fillId="0" borderId="0" xfId="16" applyNumberFormat="1" applyFont="1" applyFill="1" applyBorder="1" applyAlignment="1">
      <alignment horizontal="left" vertical="top"/>
    </xf>
    <xf numFmtId="0" fontId="49" fillId="0" borderId="0" xfId="56" applyFont="1" applyBorder="1" applyAlignment="1">
      <alignment horizontal="left" vertical="top"/>
    </xf>
    <xf numFmtId="49" fontId="16" fillId="0" borderId="0" xfId="56" applyNumberFormat="1" applyFont="1" applyFill="1" applyBorder="1" applyAlignment="1">
      <alignment horizontal="left" vertical="top"/>
    </xf>
    <xf numFmtId="49" fontId="32" fillId="0" borderId="0" xfId="16" applyNumberFormat="1" applyFont="1" applyFill="1" applyBorder="1" applyAlignment="1">
      <alignment horizontal="left" vertical="top"/>
    </xf>
    <xf numFmtId="49" fontId="52" fillId="0" borderId="0" xfId="56" applyNumberFormat="1" applyFont="1" applyFill="1" applyBorder="1" applyAlignment="1">
      <alignment horizontal="center" vertical="top"/>
    </xf>
    <xf numFmtId="49" fontId="12" fillId="0" borderId="0" xfId="16" applyNumberFormat="1" applyFont="1" applyFill="1" applyBorder="1" applyAlignment="1">
      <alignment horizontal="left" vertical="top"/>
    </xf>
    <xf numFmtId="0" fontId="33" fillId="0" borderId="0" xfId="56" applyFont="1" applyFill="1" applyBorder="1" applyAlignment="1">
      <alignment vertical="top"/>
    </xf>
    <xf numFmtId="0" fontId="49" fillId="0" borderId="0" xfId="56" applyFont="1" applyFill="1" applyBorder="1" applyAlignment="1">
      <alignment vertical="top"/>
    </xf>
    <xf numFmtId="49" fontId="63" fillId="0" borderId="0" xfId="16" applyNumberFormat="1" applyFont="1" applyFill="1" applyBorder="1" applyAlignment="1">
      <alignment horizontal="left" vertical="top"/>
    </xf>
    <xf numFmtId="49" fontId="64" fillId="0" borderId="0" xfId="16" applyNumberFormat="1" applyFont="1" applyFill="1" applyBorder="1" applyAlignment="1">
      <alignment horizontal="left" vertical="top"/>
    </xf>
    <xf numFmtId="49" fontId="14" fillId="0" borderId="0" xfId="16" applyNumberFormat="1" applyFont="1" applyFill="1" applyBorder="1" applyAlignment="1">
      <alignment horizontal="left" vertical="top" indent="1"/>
    </xf>
    <xf numFmtId="49" fontId="28" fillId="0" borderId="0" xfId="16" applyNumberFormat="1" applyFont="1" applyFill="1" applyBorder="1" applyAlignment="1">
      <alignment horizontal="left" vertical="top" indent="1"/>
    </xf>
    <xf numFmtId="49" fontId="14" fillId="0" borderId="6" xfId="0" applyNumberFormat="1" applyFont="1" applyFill="1" applyBorder="1" applyAlignment="1">
      <alignment wrapText="1"/>
    </xf>
    <xf numFmtId="0" fontId="9" fillId="0" borderId="0" xfId="16" applyFont="1" applyFill="1" applyBorder="1" applyAlignment="1">
      <alignment horizontal="left" vertical="top"/>
    </xf>
    <xf numFmtId="0" fontId="22" fillId="0" borderId="0" xfId="0" applyFont="1" applyFill="1" applyBorder="1" applyAlignment="1"/>
    <xf numFmtId="49" fontId="14" fillId="0" borderId="2" xfId="0" applyNumberFormat="1" applyFont="1" applyFill="1" applyBorder="1" applyAlignment="1">
      <alignment horizontal="center" textRotation="90" wrapText="1"/>
    </xf>
    <xf numFmtId="49" fontId="14" fillId="0" borderId="0" xfId="0" applyNumberFormat="1" applyFont="1" applyFill="1" applyBorder="1" applyAlignment="1">
      <alignment horizontal="center" textRotation="90" wrapText="1"/>
    </xf>
    <xf numFmtId="49" fontId="14" fillId="0" borderId="1" xfId="0" applyNumberFormat="1" applyFont="1" applyFill="1" applyBorder="1" applyAlignment="1">
      <alignment horizontal="center" textRotation="90" wrapText="1"/>
    </xf>
    <xf numFmtId="49" fontId="12" fillId="0" borderId="1" xfId="0" applyNumberFormat="1" applyFont="1" applyFill="1" applyBorder="1" applyAlignment="1">
      <alignment horizontal="center" textRotation="90"/>
    </xf>
    <xf numFmtId="49" fontId="14" fillId="0" borderId="1" xfId="0" applyNumberFormat="1" applyFont="1" applyFill="1" applyBorder="1" applyAlignment="1">
      <alignment horizontal="center" textRotation="90"/>
    </xf>
    <xf numFmtId="49" fontId="12" fillId="0" borderId="9" xfId="0" applyNumberFormat="1" applyFont="1" applyFill="1" applyBorder="1" applyAlignment="1">
      <alignment horizontal="center" textRotation="90"/>
    </xf>
    <xf numFmtId="49" fontId="14" fillId="0" borderId="5" xfId="0" applyNumberFormat="1" applyFont="1" applyFill="1" applyBorder="1" applyAlignment="1">
      <alignment horizontal="center" textRotation="90"/>
    </xf>
    <xf numFmtId="49" fontId="14" fillId="0" borderId="2" xfId="0" applyNumberFormat="1" applyFont="1" applyFill="1" applyBorder="1" applyAlignment="1">
      <alignment horizontal="center" textRotation="90"/>
    </xf>
    <xf numFmtId="49" fontId="12" fillId="0" borderId="2" xfId="0" applyNumberFormat="1" applyFont="1" applyFill="1" applyBorder="1" applyAlignment="1">
      <alignment horizontal="center" textRotation="90"/>
    </xf>
    <xf numFmtId="49" fontId="12" fillId="0" borderId="0" xfId="0" applyNumberFormat="1" applyFont="1" applyFill="1" applyBorder="1" applyAlignment="1">
      <alignment horizontal="center" textRotation="90"/>
    </xf>
    <xf numFmtId="49" fontId="14" fillId="0" borderId="0" xfId="0" applyNumberFormat="1" applyFont="1" applyFill="1" applyBorder="1" applyAlignment="1">
      <alignment horizontal="center" textRotation="90"/>
    </xf>
    <xf numFmtId="49" fontId="12" fillId="0" borderId="7" xfId="0" applyNumberFormat="1" applyFont="1" applyFill="1" applyBorder="1" applyAlignment="1">
      <alignment horizontal="center" textRotation="90"/>
    </xf>
    <xf numFmtId="49" fontId="14" fillId="0" borderId="6" xfId="0" applyNumberFormat="1" applyFont="1" applyFill="1" applyBorder="1" applyAlignment="1">
      <alignment horizontal="center" wrapText="1"/>
    </xf>
    <xf numFmtId="49" fontId="14" fillId="0" borderId="1" xfId="0" applyNumberFormat="1" applyFont="1" applyFill="1" applyBorder="1" applyAlignment="1">
      <alignment horizontal="center" wrapText="1"/>
    </xf>
    <xf numFmtId="49" fontId="14" fillId="4" borderId="9" xfId="0" applyNumberFormat="1" applyFont="1" applyFill="1" applyBorder="1" applyAlignment="1">
      <alignment horizontal="center" wrapText="1"/>
    </xf>
    <xf numFmtId="49" fontId="14" fillId="0" borderId="4" xfId="0" applyNumberFormat="1" applyFont="1" applyFill="1" applyBorder="1" applyAlignment="1">
      <alignment horizontal="center" wrapText="1"/>
    </xf>
    <xf numFmtId="49" fontId="14" fillId="0" borderId="0" xfId="0" applyNumberFormat="1" applyFont="1" applyFill="1" applyBorder="1" applyAlignment="1">
      <alignment horizontal="center" wrapText="1"/>
    </xf>
    <xf numFmtId="49" fontId="14" fillId="4" borderId="7" xfId="0" applyNumberFormat="1" applyFont="1" applyFill="1" applyBorder="1" applyAlignment="1">
      <alignment horizontal="center" wrapText="1"/>
    </xf>
    <xf numFmtId="49" fontId="14" fillId="0" borderId="4" xfId="0" applyNumberFormat="1" applyFont="1" applyFill="1" applyBorder="1" applyAlignment="1">
      <alignment horizontal="center" textRotation="90"/>
    </xf>
    <xf numFmtId="49" fontId="12" fillId="0" borderId="8" xfId="0" applyNumberFormat="1" applyFont="1" applyFill="1" applyBorder="1" applyAlignment="1">
      <alignment horizontal="center" textRotation="90"/>
    </xf>
    <xf numFmtId="49" fontId="14" fillId="0" borderId="4" xfId="0" applyNumberFormat="1" applyFont="1" applyFill="1" applyBorder="1" applyAlignment="1">
      <alignment horizontal="center" vertical="center" textRotation="90" wrapText="1"/>
    </xf>
    <xf numFmtId="49" fontId="14" fillId="0" borderId="0" xfId="0" applyNumberFormat="1" applyFont="1" applyFill="1" applyBorder="1" applyAlignment="1">
      <alignment horizontal="center" vertical="center" textRotation="90" wrapText="1"/>
    </xf>
    <xf numFmtId="49" fontId="12" fillId="0" borderId="7" xfId="0" applyNumberFormat="1" applyFont="1" applyFill="1" applyBorder="1" applyAlignment="1">
      <alignment horizontal="center" vertical="center" textRotation="90"/>
    </xf>
    <xf numFmtId="49" fontId="12" fillId="0" borderId="0" xfId="0" applyNumberFormat="1" applyFont="1" applyFill="1" applyBorder="1" applyAlignment="1">
      <alignment horizontal="center" vertical="center" textRotation="90"/>
    </xf>
    <xf numFmtId="49" fontId="12" fillId="0" borderId="2" xfId="0" applyNumberFormat="1" applyFont="1" applyFill="1" applyBorder="1" applyAlignment="1">
      <alignment horizontal="center" vertical="center" textRotation="90"/>
    </xf>
    <xf numFmtId="0" fontId="22" fillId="0" borderId="12" xfId="0" applyFont="1" applyFill="1" applyBorder="1" applyAlignment="1"/>
    <xf numFmtId="49" fontId="19" fillId="0" borderId="4" xfId="0" applyNumberFormat="1" applyFont="1" applyFill="1" applyBorder="1" applyAlignment="1">
      <alignment horizontal="left"/>
    </xf>
    <xf numFmtId="0" fontId="16" fillId="0" borderId="0" xfId="16" applyFont="1" applyFill="1" applyBorder="1" applyAlignment="1">
      <alignment horizontal="left" wrapText="1"/>
    </xf>
    <xf numFmtId="49" fontId="29" fillId="6" borderId="3" xfId="16" applyNumberFormat="1" applyFont="1" applyFill="1" applyBorder="1" applyAlignment="1">
      <alignment horizontal="left"/>
    </xf>
    <xf numFmtId="168" fontId="29" fillId="6" borderId="3" xfId="16" applyNumberFormat="1" applyFont="1" applyFill="1" applyBorder="1" applyAlignment="1">
      <alignment horizontal="right"/>
    </xf>
    <xf numFmtId="49" fontId="14" fillId="7" borderId="3" xfId="0" applyNumberFormat="1" applyFont="1" applyFill="1" applyBorder="1" applyAlignment="1">
      <alignment horizontal="left"/>
    </xf>
    <xf numFmtId="3" fontId="16" fillId="7" borderId="3" xfId="16" applyNumberFormat="1" applyFont="1" applyFill="1" applyBorder="1" applyAlignment="1">
      <alignment horizontal="right"/>
    </xf>
    <xf numFmtId="0" fontId="16" fillId="0" borderId="1" xfId="16" applyFont="1" applyFill="1" applyBorder="1" applyAlignment="1">
      <alignment horizontal="center" wrapText="1"/>
    </xf>
    <xf numFmtId="0" fontId="30" fillId="0" borderId="3" xfId="16" applyFont="1" applyFill="1" applyBorder="1" applyAlignment="1">
      <alignment horizontal="left"/>
    </xf>
    <xf numFmtId="49" fontId="12" fillId="0" borderId="11" xfId="0" applyNumberFormat="1" applyFont="1" applyFill="1" applyBorder="1" applyAlignment="1">
      <alignment horizontal="center" textRotation="90" wrapText="1"/>
    </xf>
    <xf numFmtId="49" fontId="14" fillId="0" borderId="9" xfId="0" applyNumberFormat="1" applyFont="1" applyFill="1" applyBorder="1" applyAlignment="1">
      <alignment horizontal="center" textRotation="90" wrapText="1"/>
    </xf>
    <xf numFmtId="49" fontId="14" fillId="0" borderId="11" xfId="0" applyNumberFormat="1" applyFont="1" applyFill="1" applyBorder="1" applyAlignment="1">
      <alignment horizontal="center" textRotation="90"/>
    </xf>
    <xf numFmtId="49" fontId="14" fillId="0" borderId="7" xfId="0" applyNumberFormat="1" applyFont="1" applyFill="1" applyBorder="1" applyAlignment="1">
      <alignment horizontal="center" textRotation="90" wrapText="1"/>
    </xf>
    <xf numFmtId="49" fontId="14" fillId="0" borderId="8" xfId="0" applyNumberFormat="1" applyFont="1" applyFill="1" applyBorder="1" applyAlignment="1">
      <alignment horizontal="center" textRotation="90"/>
    </xf>
    <xf numFmtId="0" fontId="66" fillId="0" borderId="0" xfId="16" applyFont="1" applyFill="1" applyBorder="1" applyAlignment="1">
      <alignment wrapText="1"/>
    </xf>
    <xf numFmtId="166" fontId="14" fillId="0" borderId="10" xfId="0" applyNumberFormat="1" applyFont="1" applyFill="1" applyBorder="1" applyAlignment="1">
      <alignment horizontal="left"/>
    </xf>
    <xf numFmtId="167" fontId="14" fillId="0" borderId="11" xfId="0" applyNumberFormat="1" applyFont="1" applyFill="1" applyBorder="1" applyAlignment="1">
      <alignment horizontal="left"/>
    </xf>
    <xf numFmtId="168" fontId="14" fillId="0" borderId="10" xfId="0" applyNumberFormat="1" applyFont="1" applyFill="1" applyBorder="1" applyAlignment="1">
      <alignment horizontal="right"/>
    </xf>
    <xf numFmtId="49" fontId="16" fillId="0" borderId="0" xfId="16" applyNumberFormat="1" applyFont="1" applyFill="1" applyBorder="1" applyAlignment="1">
      <alignment horizontal="left" vertical="top" wrapText="1"/>
    </xf>
    <xf numFmtId="49" fontId="14" fillId="0" borderId="0" xfId="16" applyNumberFormat="1" applyFont="1" applyFill="1" applyBorder="1" applyAlignment="1">
      <alignment horizontal="left" vertical="top" wrapText="1"/>
    </xf>
    <xf numFmtId="0" fontId="30" fillId="0" borderId="0" xfId="16" applyFont="1" applyFill="1" applyBorder="1" applyAlignment="1">
      <alignment horizontal="left" vertical="top"/>
    </xf>
    <xf numFmtId="0" fontId="0" fillId="0" borderId="3" xfId="0" applyFont="1" applyFill="1" applyBorder="1" applyAlignment="1">
      <alignment horizontal="left"/>
    </xf>
    <xf numFmtId="49" fontId="16" fillId="0" borderId="0" xfId="0" applyNumberFormat="1" applyFont="1" applyFill="1" applyBorder="1" applyAlignment="1">
      <alignment horizontal="left" indent="2"/>
    </xf>
    <xf numFmtId="49" fontId="29" fillId="0" borderId="0" xfId="0" applyNumberFormat="1" applyFont="1" applyFill="1" applyBorder="1" applyAlignment="1">
      <alignment horizontal="left"/>
    </xf>
    <xf numFmtId="49" fontId="16" fillId="7" borderId="3" xfId="16" applyNumberFormat="1" applyFont="1" applyFill="1" applyBorder="1" applyAlignment="1">
      <alignment horizontal="left"/>
    </xf>
    <xf numFmtId="49" fontId="16" fillId="0" borderId="3" xfId="0" applyNumberFormat="1" applyFont="1" applyFill="1" applyBorder="1" applyAlignment="1">
      <alignment horizontal="left"/>
    </xf>
    <xf numFmtId="0" fontId="30" fillId="0" borderId="0" xfId="16" applyFont="1" applyFill="1" applyBorder="1" applyAlignment="1">
      <alignment horizontal="right"/>
    </xf>
    <xf numFmtId="3" fontId="16" fillId="0" borderId="0" xfId="16" applyNumberFormat="1" applyFont="1" applyFill="1" applyBorder="1" applyAlignment="1">
      <alignment horizontal="right" indent="1"/>
    </xf>
    <xf numFmtId="168" fontId="29" fillId="0" borderId="0" xfId="16" applyNumberFormat="1" applyFont="1" applyFill="1" applyBorder="1" applyAlignment="1">
      <alignment horizontal="right" indent="1"/>
    </xf>
    <xf numFmtId="168" fontId="16" fillId="0" borderId="0" xfId="16" applyNumberFormat="1" applyFont="1" applyFill="1" applyBorder="1" applyAlignment="1">
      <alignment horizontal="right" indent="1"/>
    </xf>
    <xf numFmtId="168" fontId="29" fillId="2" borderId="3" xfId="16" applyNumberFormat="1" applyFont="1" applyFill="1" applyBorder="1" applyAlignment="1">
      <alignment horizontal="right" indent="1"/>
    </xf>
    <xf numFmtId="168" fontId="29" fillId="6" borderId="3" xfId="16" applyNumberFormat="1" applyFont="1" applyFill="1" applyBorder="1" applyAlignment="1">
      <alignment horizontal="right" indent="1"/>
    </xf>
    <xf numFmtId="3" fontId="16" fillId="7" borderId="3" xfId="16" applyNumberFormat="1" applyFont="1" applyFill="1" applyBorder="1" applyAlignment="1">
      <alignment horizontal="right" indent="1"/>
    </xf>
    <xf numFmtId="3" fontId="16" fillId="0" borderId="3" xfId="16" applyNumberFormat="1" applyFont="1" applyFill="1" applyBorder="1" applyAlignment="1">
      <alignment horizontal="right" indent="1"/>
    </xf>
    <xf numFmtId="3" fontId="29" fillId="0" borderId="0" xfId="16" applyNumberFormat="1" applyFont="1" applyFill="1" applyBorder="1" applyAlignment="1">
      <alignment horizontal="right" indent="1"/>
    </xf>
    <xf numFmtId="0" fontId="30" fillId="0" borderId="0" xfId="16" applyFont="1" applyFill="1" applyBorder="1" applyAlignment="1">
      <alignment horizontal="right" indent="1"/>
    </xf>
    <xf numFmtId="0" fontId="30" fillId="0" borderId="3" xfId="16" applyFont="1" applyFill="1" applyBorder="1" applyAlignment="1">
      <alignment horizontal="right" indent="1"/>
    </xf>
    <xf numFmtId="49" fontId="16" fillId="0" borderId="3" xfId="16" applyNumberFormat="1" applyFont="1" applyFill="1" applyBorder="1" applyAlignment="1">
      <alignment horizontal="left"/>
    </xf>
    <xf numFmtId="0" fontId="65" fillId="0" borderId="0" xfId="0" applyFont="1" applyFill="1" applyBorder="1" applyAlignment="1"/>
    <xf numFmtId="0" fontId="65" fillId="0" borderId="0" xfId="0" quotePrefix="1" applyFont="1" applyFill="1" applyBorder="1" applyAlignment="1"/>
    <xf numFmtId="49" fontId="16" fillId="0" borderId="0" xfId="16" applyNumberFormat="1" applyFont="1" applyFill="1" applyBorder="1" applyAlignment="1">
      <alignment horizontal="left" vertical="top" wrapText="1"/>
    </xf>
    <xf numFmtId="0" fontId="69" fillId="0" borderId="0" xfId="22" applyFont="1" applyFill="1" applyBorder="1" applyAlignment="1">
      <alignment horizontal="left"/>
    </xf>
    <xf numFmtId="0" fontId="28" fillId="0" borderId="0" xfId="5" applyFont="1" applyAlignment="1">
      <alignment horizontal="left"/>
    </xf>
    <xf numFmtId="0" fontId="17" fillId="0" borderId="0" xfId="22" applyFont="1"/>
    <xf numFmtId="0" fontId="17" fillId="0" borderId="0" xfId="22" applyFont="1" applyAlignment="1">
      <alignment horizontal="center" vertical="center"/>
    </xf>
    <xf numFmtId="0" fontId="17" fillId="0" borderId="0" xfId="22" applyFont="1" applyAlignment="1">
      <alignment horizontal="left" vertical="top"/>
    </xf>
    <xf numFmtId="0" fontId="70" fillId="0" borderId="0" xfId="0" applyFont="1" applyAlignment="1">
      <alignment wrapText="1"/>
    </xf>
    <xf numFmtId="49" fontId="17" fillId="0" borderId="0" xfId="22" applyNumberFormat="1" applyFont="1" applyAlignment="1"/>
    <xf numFmtId="0" fontId="69" fillId="0" borderId="0" xfId="22" applyFont="1" applyAlignment="1"/>
    <xf numFmtId="1" fontId="72" fillId="0" borderId="3" xfId="16" applyNumberFormat="1" applyFont="1" applyFill="1" applyBorder="1" applyAlignment="1">
      <alignment horizontal="center"/>
    </xf>
    <xf numFmtId="0" fontId="14" fillId="0" borderId="3" xfId="0" applyFont="1" applyFill="1" applyBorder="1" applyAlignment="1">
      <alignment vertical="center"/>
    </xf>
    <xf numFmtId="49" fontId="14" fillId="0" borderId="9" xfId="0" applyNumberFormat="1" applyFont="1" applyFill="1" applyBorder="1" applyAlignment="1">
      <alignment horizontal="left"/>
    </xf>
    <xf numFmtId="49" fontId="12" fillId="0" borderId="7" xfId="0" applyNumberFormat="1" applyFont="1" applyFill="1" applyBorder="1" applyAlignment="1">
      <alignment horizontal="left"/>
    </xf>
    <xf numFmtId="0" fontId="14" fillId="0" borderId="0" xfId="0" applyFont="1" applyFill="1" applyBorder="1" applyAlignment="1">
      <alignment horizontal="left" indent="1"/>
    </xf>
    <xf numFmtId="0" fontId="46" fillId="0" borderId="0" xfId="5" applyFont="1"/>
    <xf numFmtId="0" fontId="73" fillId="0" borderId="0" xfId="5" applyFont="1"/>
    <xf numFmtId="0" fontId="74" fillId="0" borderId="0" xfId="5" applyFont="1"/>
    <xf numFmtId="0" fontId="75" fillId="0" borderId="0" xfId="5" applyFont="1"/>
    <xf numFmtId="49" fontId="26" fillId="0" borderId="0" xfId="0" applyNumberFormat="1" applyFont="1" applyFill="1" applyBorder="1" applyAlignment="1"/>
    <xf numFmtId="0" fontId="77" fillId="0" borderId="0" xfId="0" applyFont="1" applyFill="1" applyBorder="1" applyAlignment="1">
      <alignment horizontal="left"/>
    </xf>
    <xf numFmtId="0" fontId="27" fillId="0" borderId="0" xfId="0" applyFont="1" applyFill="1" applyBorder="1" applyAlignment="1">
      <alignment horizontal="left"/>
    </xf>
    <xf numFmtId="3" fontId="10" fillId="0" borderId="13" xfId="0" applyNumberFormat="1" applyFont="1" applyFill="1" applyBorder="1" applyAlignment="1">
      <alignment horizontal="right"/>
    </xf>
    <xf numFmtId="3" fontId="10" fillId="0" borderId="15" xfId="0" applyNumberFormat="1" applyFont="1" applyFill="1" applyBorder="1" applyAlignment="1">
      <alignment horizontal="right"/>
    </xf>
    <xf numFmtId="49" fontId="18" fillId="0" borderId="5" xfId="0" applyNumberFormat="1" applyFont="1" applyFill="1" applyBorder="1" applyAlignment="1">
      <alignment horizontal="left"/>
    </xf>
    <xf numFmtId="49" fontId="14" fillId="0" borderId="1" xfId="0" applyNumberFormat="1" applyFont="1" applyFill="1" applyBorder="1" applyAlignment="1">
      <alignment horizontal="left" wrapText="1"/>
    </xf>
    <xf numFmtId="49" fontId="14" fillId="0" borderId="3" xfId="0" applyNumberFormat="1" applyFont="1" applyFill="1" applyBorder="1" applyAlignment="1">
      <alignment horizontal="left" wrapText="1"/>
    </xf>
    <xf numFmtId="0" fontId="34" fillId="0" borderId="1" xfId="0" applyFont="1" applyBorder="1"/>
    <xf numFmtId="0" fontId="40" fillId="0" borderId="0" xfId="5" applyFont="1" applyAlignment="1">
      <alignment horizontal="left" vertical="top" wrapText="1"/>
    </xf>
    <xf numFmtId="0" fontId="18" fillId="0" borderId="0" xfId="5" applyFont="1" applyAlignment="1">
      <alignment horizontal="left" vertical="top" wrapText="1"/>
    </xf>
    <xf numFmtId="0" fontId="16" fillId="0" borderId="0" xfId="16" applyFont="1" applyFill="1" applyBorder="1" applyAlignment="1">
      <alignment horizontal="left" wrapText="1"/>
    </xf>
    <xf numFmtId="0" fontId="14" fillId="0" borderId="10" xfId="0" applyNumberFormat="1" applyFont="1" applyFill="1" applyBorder="1" applyAlignment="1">
      <alignment horizontal="center"/>
    </xf>
    <xf numFmtId="0" fontId="14" fillId="0" borderId="3" xfId="0" applyNumberFormat="1" applyFont="1" applyFill="1" applyBorder="1" applyAlignment="1">
      <alignment horizontal="center"/>
    </xf>
    <xf numFmtId="0" fontId="14" fillId="0" borderId="11" xfId="0" applyNumberFormat="1" applyFont="1" applyFill="1" applyBorder="1" applyAlignment="1">
      <alignment horizontal="center"/>
    </xf>
    <xf numFmtId="49" fontId="14" fillId="0" borderId="10" xfId="0" applyNumberFormat="1" applyFont="1" applyFill="1" applyBorder="1" applyAlignment="1">
      <alignment horizontal="center"/>
    </xf>
    <xf numFmtId="49" fontId="14" fillId="0" borderId="3" xfId="0" applyNumberFormat="1" applyFont="1" applyFill="1" applyBorder="1" applyAlignment="1">
      <alignment horizontal="center"/>
    </xf>
    <xf numFmtId="49" fontId="14" fillId="0" borderId="11" xfId="0" applyNumberFormat="1" applyFont="1" applyFill="1" applyBorder="1" applyAlignment="1">
      <alignment horizontal="center"/>
    </xf>
    <xf numFmtId="49" fontId="14" fillId="0" borderId="10" xfId="0" applyNumberFormat="1" applyFont="1" applyFill="1" applyBorder="1" applyAlignment="1">
      <alignment horizontal="center" wrapText="1"/>
    </xf>
    <xf numFmtId="49" fontId="14" fillId="0" borderId="3" xfId="0" applyNumberFormat="1" applyFont="1" applyFill="1" applyBorder="1" applyAlignment="1">
      <alignment horizontal="center" wrapText="1"/>
    </xf>
    <xf numFmtId="49" fontId="14" fillId="0" borderId="11" xfId="0" applyNumberFormat="1" applyFont="1" applyFill="1" applyBorder="1" applyAlignment="1">
      <alignment horizontal="center" wrapText="1"/>
    </xf>
    <xf numFmtId="1" fontId="14" fillId="0" borderId="10" xfId="0" applyNumberFormat="1" applyFont="1" applyFill="1" applyBorder="1" applyAlignment="1">
      <alignment horizontal="center"/>
    </xf>
    <xf numFmtId="1" fontId="14" fillId="0" borderId="3" xfId="0" applyNumberFormat="1" applyFont="1" applyFill="1" applyBorder="1" applyAlignment="1">
      <alignment horizontal="center"/>
    </xf>
    <xf numFmtId="1" fontId="14" fillId="0" borderId="11" xfId="0" applyNumberFormat="1" applyFont="1" applyFill="1" applyBorder="1" applyAlignment="1">
      <alignment horizontal="center"/>
    </xf>
    <xf numFmtId="0" fontId="14" fillId="0" borderId="10" xfId="0" applyFont="1" applyFill="1" applyBorder="1" applyAlignment="1">
      <alignment horizontal="center"/>
    </xf>
    <xf numFmtId="0" fontId="14" fillId="0" borderId="3" xfId="0" applyFont="1" applyFill="1" applyBorder="1" applyAlignment="1">
      <alignment horizontal="center"/>
    </xf>
    <xf numFmtId="0" fontId="14" fillId="0" borderId="11" xfId="0" applyFont="1" applyFill="1" applyBorder="1" applyAlignment="1">
      <alignment horizontal="center"/>
    </xf>
    <xf numFmtId="164" fontId="14" fillId="0" borderId="10" xfId="0" applyNumberFormat="1" applyFont="1" applyFill="1" applyBorder="1" applyAlignment="1">
      <alignment horizontal="center"/>
    </xf>
    <xf numFmtId="164" fontId="14" fillId="0" borderId="3" xfId="0" applyNumberFormat="1" applyFont="1" applyFill="1" applyBorder="1" applyAlignment="1">
      <alignment horizontal="center"/>
    </xf>
    <xf numFmtId="164" fontId="14" fillId="0" borderId="11" xfId="0" applyNumberFormat="1" applyFont="1" applyFill="1" applyBorder="1" applyAlignment="1">
      <alignment horizontal="center"/>
    </xf>
    <xf numFmtId="1" fontId="16" fillId="0" borderId="3" xfId="16" applyNumberFormat="1" applyFont="1" applyFill="1" applyBorder="1" applyAlignment="1">
      <alignment horizontal="center"/>
    </xf>
    <xf numFmtId="1" fontId="16" fillId="0" borderId="11" xfId="16" applyNumberFormat="1" applyFont="1" applyFill="1" applyBorder="1" applyAlignment="1">
      <alignment horizontal="center"/>
    </xf>
    <xf numFmtId="1" fontId="16" fillId="0" borderId="10" xfId="16" applyNumberFormat="1" applyFont="1" applyFill="1" applyBorder="1" applyAlignment="1">
      <alignment horizontal="center"/>
    </xf>
    <xf numFmtId="0" fontId="70" fillId="0" borderId="0" xfId="0" applyFont="1" applyAlignment="1">
      <alignment wrapText="1"/>
    </xf>
    <xf numFmtId="49" fontId="23" fillId="0" borderId="0" xfId="0" applyNumberFormat="1" applyFont="1" applyFill="1" applyBorder="1" applyAlignment="1">
      <alignment horizontal="left" wrapText="1"/>
    </xf>
    <xf numFmtId="0" fontId="14" fillId="0" borderId="10" xfId="0" applyFont="1" applyFill="1" applyBorder="1" applyAlignment="1">
      <alignment horizontal="center" wrapText="1"/>
    </xf>
    <xf numFmtId="0" fontId="14" fillId="0" borderId="3" xfId="0" applyFont="1" applyFill="1" applyBorder="1" applyAlignment="1">
      <alignment horizontal="center" wrapText="1"/>
    </xf>
    <xf numFmtId="0" fontId="14" fillId="0" borderId="11" xfId="0" applyFont="1" applyFill="1" applyBorder="1" applyAlignment="1">
      <alignment horizontal="center" wrapText="1"/>
    </xf>
    <xf numFmtId="49" fontId="12" fillId="0" borderId="3" xfId="0" applyNumberFormat="1" applyFont="1" applyFill="1" applyBorder="1" applyAlignment="1">
      <alignment horizontal="center"/>
    </xf>
    <xf numFmtId="49" fontId="12" fillId="0" borderId="11" xfId="0" applyNumberFormat="1" applyFont="1" applyFill="1" applyBorder="1" applyAlignment="1">
      <alignment horizontal="center"/>
    </xf>
    <xf numFmtId="49" fontId="12" fillId="0" borderId="15" xfId="0" applyNumberFormat="1" applyFont="1" applyFill="1" applyBorder="1" applyAlignment="1">
      <alignment horizontal="center"/>
    </xf>
    <xf numFmtId="49" fontId="14" fillId="0" borderId="0" xfId="16" applyNumberFormat="1" applyFont="1" applyFill="1" applyBorder="1" applyAlignment="1">
      <alignment horizontal="left" vertical="top" wrapText="1"/>
    </xf>
    <xf numFmtId="49" fontId="16" fillId="0" borderId="0" xfId="16" applyNumberFormat="1" applyFont="1" applyFill="1" applyBorder="1" applyAlignment="1">
      <alignment horizontal="left" vertical="top" wrapText="1"/>
    </xf>
    <xf numFmtId="49" fontId="16" fillId="0" borderId="0" xfId="16" applyNumberFormat="1" applyFont="1" applyFill="1" applyBorder="1" applyAlignment="1">
      <alignment horizontal="left" vertical="top" wrapText="1" indent="1"/>
    </xf>
    <xf numFmtId="49" fontId="28" fillId="0" borderId="0" xfId="16" applyNumberFormat="1" applyFont="1" applyFill="1" applyBorder="1" applyAlignment="1">
      <alignment horizontal="left" vertical="top" wrapText="1"/>
    </xf>
    <xf numFmtId="49" fontId="72" fillId="0" borderId="0" xfId="16" applyNumberFormat="1" applyFont="1" applyFill="1" applyBorder="1" applyAlignment="1">
      <alignment horizontal="left" vertical="top" wrapText="1" indent="1"/>
    </xf>
    <xf numFmtId="0" fontId="10" fillId="0" borderId="0" xfId="0" applyFont="1" applyFill="1" applyBorder="1" applyAlignment="1">
      <alignment horizontal="left" wrapText="1"/>
    </xf>
    <xf numFmtId="0" fontId="16" fillId="0" borderId="0" xfId="16" applyNumberFormat="1" applyFont="1" applyFill="1" applyBorder="1" applyAlignment="1">
      <alignment horizontal="left" vertical="top" wrapText="1"/>
    </xf>
  </cellXfs>
  <cellStyles count="61">
    <cellStyle name="Comma 2" xfId="2"/>
    <cellStyle name="Hyperlink" xfId="22" builtinId="8"/>
    <cellStyle name="Hyperlink 2" xfId="3"/>
    <cellStyle name="Normal" xfId="0" builtinId="0"/>
    <cellStyle name="Normal 10" xfId="59"/>
    <cellStyle name="Normal 11" xfId="60"/>
    <cellStyle name="Normal 2" xfId="4"/>
    <cellStyle name="Normal 2 2" xfId="5"/>
    <cellStyle name="Normal 2 2 2" xfId="6"/>
    <cellStyle name="Normal 2 2 3" xfId="19"/>
    <cellStyle name="Normal 2 2 3 2" xfId="30"/>
    <cellStyle name="Normal 2 2 3 2 2" xfId="56"/>
    <cellStyle name="Normal 2 2 3 3" xfId="48"/>
    <cellStyle name="Normal 2 2 3 4" xfId="38"/>
    <cellStyle name="Normal 2 2 4" xfId="24"/>
    <cellStyle name="Normal 2 2 4 2" xfId="52"/>
    <cellStyle name="Normal 2 2 5" xfId="42"/>
    <cellStyle name="Normal 2 2 6" xfId="34"/>
    <cellStyle name="Normal 2 3" xfId="7"/>
    <cellStyle name="Normal 2 4" xfId="8"/>
    <cellStyle name="Normal 2 4 2" xfId="20"/>
    <cellStyle name="Normal 2 4 2 2" xfId="31"/>
    <cellStyle name="Normal 2 4 2 2 2" xfId="57"/>
    <cellStyle name="Normal 2 4 2 3" xfId="49"/>
    <cellStyle name="Normal 2 4 2 4" xfId="39"/>
    <cellStyle name="Normal 2 4 3" xfId="25"/>
    <cellStyle name="Normal 2 4 3 2" xfId="53"/>
    <cellStyle name="Normal 2 4 4" xfId="43"/>
    <cellStyle name="Normal 2 4 5" xfId="35"/>
    <cellStyle name="Normal 3" xfId="9"/>
    <cellStyle name="Normal 3 2" xfId="21"/>
    <cellStyle name="Normal 3 2 2" xfId="32"/>
    <cellStyle name="Normal 3 2 2 2" xfId="58"/>
    <cellStyle name="Normal 3 2 3" xfId="50"/>
    <cellStyle name="Normal 3 2 4" xfId="40"/>
    <cellStyle name="Normal 3 3" xfId="26"/>
    <cellStyle name="Normal 3 3 2" xfId="54"/>
    <cellStyle name="Normal 3 4" xfId="44"/>
    <cellStyle name="Normal 3 5" xfId="36"/>
    <cellStyle name="Normal 4" xfId="10"/>
    <cellStyle name="Normal 5" xfId="11"/>
    <cellStyle name="Normal 6" xfId="12"/>
    <cellStyle name="Normal 6 2" xfId="17"/>
    <cellStyle name="Normal 6 2 2" xfId="28"/>
    <cellStyle name="Normal 6 2 3" xfId="46"/>
    <cellStyle name="Normal 6 3" xfId="27"/>
    <cellStyle name="Normal 6 4" xfId="45"/>
    <cellStyle name="Normal 7" xfId="1"/>
    <cellStyle name="Normal 7 2" xfId="23"/>
    <cellStyle name="Normal 7 2 2" xfId="51"/>
    <cellStyle name="Normal 7 3" xfId="41"/>
    <cellStyle name="Normal 7 4" xfId="33"/>
    <cellStyle name="Normal 8" xfId="18"/>
    <cellStyle name="Normal 8 2" xfId="29"/>
    <cellStyle name="Normal 8 2 2" xfId="55"/>
    <cellStyle name="Normal 8 3" xfId="47"/>
    <cellStyle name="Normal 8 4" xfId="37"/>
    <cellStyle name="Normal 9" xfId="16"/>
    <cellStyle name="Percent 2" xfId="13"/>
    <cellStyle name="Percent 2 2" xfId="14"/>
    <cellStyle name="Percent 3" xfId="15"/>
  </cellStyles>
  <dxfs count="249">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color theme="0"/>
      </font>
      <fill>
        <patternFill>
          <bgColor rgb="FFFF0000"/>
        </patternFill>
      </fill>
    </dxf>
    <dxf>
      <font>
        <b/>
        <i val="0"/>
      </font>
      <fill>
        <patternFill>
          <bgColor rgb="FFFFFF00"/>
        </patternFill>
      </fill>
    </dxf>
    <dxf>
      <font>
        <b/>
        <i val="0"/>
        <color theme="0"/>
      </font>
      <fill>
        <patternFill>
          <bgColor rgb="FFFF0000"/>
        </patternFill>
      </fill>
    </dxf>
    <dxf>
      <font>
        <b/>
        <i val="0"/>
      </font>
      <fill>
        <patternFill>
          <bgColor rgb="FFFFFF00"/>
        </patternFill>
      </fill>
    </dxf>
    <dxf>
      <font>
        <b/>
        <i val="0"/>
        <color theme="0"/>
      </font>
      <fill>
        <patternFill>
          <bgColor rgb="FFFF0000"/>
        </patternFill>
      </fill>
    </dxf>
    <dxf>
      <font>
        <b/>
        <i val="0"/>
      </font>
      <fill>
        <patternFill>
          <bgColor rgb="FFFFFF00"/>
        </patternFill>
      </fill>
    </dxf>
    <dxf>
      <font>
        <b/>
        <i val="0"/>
        <color theme="0"/>
      </font>
      <fill>
        <patternFill>
          <bgColor rgb="FFFF0000"/>
        </patternFill>
      </fill>
    </dxf>
    <dxf>
      <font>
        <b/>
        <i val="0"/>
      </font>
      <fill>
        <patternFill>
          <bgColor rgb="FFFFFF00"/>
        </patternFill>
      </fill>
    </dxf>
    <dxf>
      <font>
        <b/>
        <i val="0"/>
        <color theme="0"/>
      </font>
      <fill>
        <patternFill>
          <bgColor rgb="FFFF0000"/>
        </patternFill>
      </fill>
    </dxf>
    <dxf>
      <font>
        <b/>
        <i val="0"/>
      </font>
      <fill>
        <patternFill>
          <bgColor rgb="FFFFFF00"/>
        </patternFill>
      </fill>
    </dxf>
    <dxf>
      <font>
        <b/>
        <i val="0"/>
        <color theme="0"/>
      </font>
      <fill>
        <patternFill>
          <bgColor rgb="FFFF0000"/>
        </patternFill>
      </fill>
    </dxf>
    <dxf>
      <font>
        <b/>
        <i val="0"/>
      </font>
      <fill>
        <patternFill>
          <bgColor rgb="FFFFFF00"/>
        </patternFill>
      </fill>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font>
    </dxf>
    <dxf>
      <font>
        <b/>
        <i val="0"/>
        <strike val="0"/>
      </font>
    </dxf>
    <dxf>
      <font>
        <b/>
        <i val="0"/>
      </font>
    </dxf>
    <dxf>
      <font>
        <b/>
        <i val="0"/>
        <strike val="0"/>
      </font>
    </dxf>
    <dxf>
      <font>
        <b/>
        <i val="0"/>
        <strike val="0"/>
      </font>
    </dxf>
    <dxf>
      <font>
        <b/>
        <i val="0"/>
        <strike val="0"/>
      </font>
    </dxf>
    <dxf>
      <font>
        <b/>
        <i val="0"/>
        <strike val="0"/>
      </font>
    </dxf>
    <dxf>
      <font>
        <b/>
        <i val="0"/>
        <strike val="0"/>
      </font>
    </dxf>
    <dxf>
      <font>
        <b/>
        <i val="0"/>
      </font>
    </dxf>
    <dxf>
      <font>
        <b/>
        <i val="0"/>
        <strike val="0"/>
        <color theme="0"/>
      </font>
      <fill>
        <patternFill>
          <bgColor rgb="FFFF0000"/>
        </patternFill>
      </fill>
    </dxf>
    <dxf>
      <font>
        <b/>
        <i val="0"/>
      </font>
      <fill>
        <patternFill>
          <bgColor rgb="FFFFFF00"/>
        </patternFill>
      </fill>
    </dxf>
    <dxf>
      <font>
        <b/>
        <i val="0"/>
        <strike val="0"/>
        <color theme="0"/>
      </font>
      <fill>
        <patternFill>
          <bgColor rgb="FFFF0000"/>
        </patternFill>
      </fill>
    </dxf>
    <dxf>
      <font>
        <b/>
        <i val="0"/>
      </font>
      <fill>
        <patternFill>
          <bgColor rgb="FFFFFF00"/>
        </patternFill>
      </fill>
    </dxf>
    <dxf>
      <font>
        <b/>
        <i val="0"/>
        <strike val="0"/>
        <color theme="0"/>
      </font>
      <fill>
        <patternFill>
          <bgColor rgb="FFFF0000"/>
        </patternFill>
      </fill>
    </dxf>
    <dxf>
      <font>
        <b/>
        <i val="0"/>
      </font>
      <fill>
        <patternFill>
          <bgColor rgb="FFFFFF00"/>
        </patternFill>
      </fill>
    </dxf>
    <dxf>
      <font>
        <b/>
        <i val="0"/>
        <strike val="0"/>
        <color theme="0"/>
      </font>
      <fill>
        <patternFill>
          <bgColor rgb="FFFF0000"/>
        </patternFill>
      </fill>
    </dxf>
    <dxf>
      <font>
        <b/>
        <i val="0"/>
      </font>
      <fill>
        <patternFill>
          <bgColor rgb="FFFFFF00"/>
        </patternFill>
      </fill>
    </dxf>
    <dxf>
      <font>
        <b/>
        <i val="0"/>
        <strike val="0"/>
        <color theme="0"/>
      </font>
      <fill>
        <patternFill>
          <bgColor rgb="FFFF0000"/>
        </patternFill>
      </fill>
    </dxf>
    <dxf>
      <font>
        <b/>
        <i val="0"/>
      </font>
      <fill>
        <patternFill>
          <bgColor rgb="FFFFFF00"/>
        </patternFill>
      </fill>
    </dxf>
    <dxf>
      <font>
        <b/>
        <i val="0"/>
        <strike val="0"/>
        <color theme="0"/>
      </font>
      <fill>
        <patternFill>
          <bgColor rgb="FFFF0000"/>
        </patternFill>
      </fill>
    </dxf>
    <dxf>
      <font>
        <b/>
        <i val="0"/>
      </font>
      <fill>
        <patternFill>
          <bgColor rgb="FFFFFF00"/>
        </patternFill>
      </fill>
    </dxf>
  </dxfs>
  <tableStyles count="0" defaultTableStyle="TableStyleMedium9" defaultPivotStyle="PivotStyleMedium4"/>
  <colors>
    <mruColors>
      <color rgb="FFFF0000"/>
      <color rgb="FFFF5050"/>
      <color rgb="FFFFCC99"/>
      <color rgb="FFF5F6BA"/>
      <color rgb="FFB5FBBC"/>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alcChain" Target="calcChain.xml"/><Relationship Id="rId30" Type="http://schemas.openxmlformats.org/officeDocument/2006/relationships/customXml" Target="../customXml/item3.xml"/></Relationships>
</file>

<file path=xl/theme/theme1.xml><?xml version="1.0" encoding="utf-8"?>
<a:theme xmlns:a="http://schemas.openxmlformats.org/drawingml/2006/main" name="ODS Theme">
  <a:themeElements>
    <a:clrScheme name="ODS Them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DS Theme">
      <a:majorFont>
        <a:latin typeface="Courier New"/>
        <a:ea typeface=""/>
        <a:cs typeface=""/>
      </a:majorFont>
      <a:minorFont>
        <a:latin typeface="Courier New"/>
        <a:ea typeface=""/>
        <a:cs typeface=""/>
      </a:minorFont>
    </a:fontScheme>
    <a:fmtScheme name="ODS Theme">
      <a:fillStyleLst>
        <a:solidFill>
          <a:schemeClr val="phClr"/>
        </a:solidFill>
        <a:solidFill>
          <a:schemeClr val="phClr"/>
        </a:solidFill>
        <a:solidFill>
          <a:schemeClr val="phClr"/>
        </a:solidFill>
      </a:fillStyleLst>
      <a:lnStyleLst>
        <a:ln w="9525" cap="flat" cmpd="sng" algn="ctr">
          <a:solidFill>
            <a:schemeClr val="ph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www.bocsar.nsw.gov.au/Pages/bocsar_court_stats/bocsar_court_stats.aspx" TargetMode="External"/><Relationship Id="rId1" Type="http://schemas.openxmlformats.org/officeDocument/2006/relationships/hyperlink" Target="http://www.bocsar.nsw.gov.au/"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printerSettings" Target="../printerSettings/printerSettings23.bin"/><Relationship Id="rId1" Type="http://schemas.openxmlformats.org/officeDocument/2006/relationships/hyperlink" Target="https://www.bocsar.nsw.gov.au/Pages/bocsar_crime_stats/bocsar_latest_quarterly_and_annual_reports.aspx"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hyperlink" Target="https://www.bocsar.nsw.gov.au/Pages/bocsar_crime_stats/bocsar_latest_quarterly_and_annual_reports.asp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S38"/>
  <sheetViews>
    <sheetView tabSelected="1" zoomScaleNormal="100" workbookViewId="0">
      <selection activeCell="C6" sqref="C6"/>
    </sheetView>
  </sheetViews>
  <sheetFormatPr defaultRowHeight="15"/>
  <cols>
    <col min="1" max="1" width="27.140625" style="152" customWidth="1"/>
    <col min="2" max="2" width="2.28515625" style="152" customWidth="1"/>
    <col min="3" max="16384" width="9.140625" style="152"/>
  </cols>
  <sheetData>
    <row r="1" spans="1:19" ht="15.75">
      <c r="A1" s="149" t="str">
        <f>"NSW Criminal Courts Statistics July " &amp; C2-5 &amp; " to June "&amp;C2</f>
        <v>NSW Criminal Courts Statistics July 2014 to June 2019</v>
      </c>
      <c r="B1" s="150"/>
      <c r="C1" s="150"/>
      <c r="D1" s="150"/>
      <c r="E1" s="150"/>
      <c r="F1" s="150"/>
      <c r="G1" s="150"/>
      <c r="H1" s="151"/>
    </row>
    <row r="2" spans="1:19">
      <c r="B2" s="150"/>
      <c r="C2" s="476">
        <v>2019</v>
      </c>
      <c r="D2" s="476"/>
      <c r="E2" s="150"/>
      <c r="F2" s="150"/>
      <c r="G2" s="150"/>
      <c r="H2" s="151"/>
    </row>
    <row r="3" spans="1:19">
      <c r="A3" s="465" t="s">
        <v>229</v>
      </c>
      <c r="B3" s="153"/>
      <c r="C3" s="479" t="str">
        <f>"Data for the period January to June " &amp; C2 &amp;" is preliminary and subject to revision. Final data for January to June " &amp; C2 &amp;" will be available in May "&amp; C2+1&amp;"."</f>
        <v>Data for the period January to June 2019 is preliminary and subject to revision. Final data for January to June 2019 will be available in May 2020.</v>
      </c>
      <c r="D3" s="153"/>
      <c r="E3" s="153"/>
      <c r="F3" s="153"/>
      <c r="G3" s="153"/>
      <c r="H3" s="151"/>
    </row>
    <row r="4" spans="1:19">
      <c r="A4" s="153"/>
      <c r="B4" s="153"/>
      <c r="C4" s="360" t="str">
        <f>"July " &amp;$C2-5 &amp; " - June " &amp; $C2-4</f>
        <v>July 2014 - June 2015</v>
      </c>
      <c r="D4" s="360" t="str">
        <f>"July " &amp;$C2-4 &amp; " - June " &amp; $C2-3</f>
        <v>July 2015 - June 2016</v>
      </c>
      <c r="E4" s="360" t="str">
        <f>"July " &amp;$C2-3 &amp; " - June " &amp; $C2-2</f>
        <v>July 2016 - June 2017</v>
      </c>
      <c r="F4" s="360" t="str">
        <f>"July " &amp;$C2-2 &amp; " - June " &amp; $C2-1</f>
        <v>July 2017 - June 2018</v>
      </c>
      <c r="G4" s="360" t="str">
        <f>"July " &amp;$C2-1 &amp; " - June " &amp; $C2</f>
        <v>July 2018 - June 2019</v>
      </c>
      <c r="H4" s="360" t="str">
        <f>"July " &amp;$C2-5 &amp; " - June " &amp; $C2</f>
        <v>July 2014 - June 2019</v>
      </c>
      <c r="I4" s="477"/>
      <c r="J4" s="477"/>
      <c r="K4" s="477"/>
      <c r="L4" s="477"/>
    </row>
    <row r="5" spans="1:19" s="153" customFormat="1" ht="16.5" customHeight="1">
      <c r="A5" s="149" t="s">
        <v>223</v>
      </c>
      <c r="B5" s="154"/>
      <c r="C5" s="155"/>
      <c r="H5" s="478"/>
    </row>
    <row r="7" spans="1:19" s="153" customFormat="1" ht="12.75" customHeight="1">
      <c r="C7" s="464" t="s">
        <v>230</v>
      </c>
    </row>
    <row r="8" spans="1:19" s="153" customFormat="1" ht="15" customHeight="1">
      <c r="A8" s="490" t="s">
        <v>224</v>
      </c>
      <c r="B8" s="221"/>
      <c r="C8" s="466">
        <v>1</v>
      </c>
      <c r="D8" s="156" t="str">
        <f>"Summary characteristics of defendants with a finalised court appearance by court level, " &amp; H4</f>
        <v>Summary characteristics of defendants with a finalised court appearance by court level, July 2014 - June 2019</v>
      </c>
      <c r="E8" s="157"/>
      <c r="F8" s="157"/>
      <c r="G8" s="157"/>
      <c r="H8" s="157"/>
      <c r="I8" s="157"/>
      <c r="J8" s="157"/>
    </row>
    <row r="9" spans="1:19" s="153" customFormat="1" ht="15" customHeight="1">
      <c r="A9" s="490"/>
      <c r="B9" s="221"/>
      <c r="C9" s="466">
        <v>2</v>
      </c>
      <c r="D9" s="158" t="str">
        <f>"Charges and defendants charged by type of offence, " &amp; H4</f>
        <v>Charges and defendants charged by type of offence, July 2014 - June 2019</v>
      </c>
      <c r="E9" s="157"/>
      <c r="F9" s="157"/>
      <c r="G9" s="157"/>
      <c r="H9" s="157"/>
      <c r="I9" s="157"/>
      <c r="J9" s="157"/>
    </row>
    <row r="10" spans="1:19" s="153" customFormat="1" ht="15" customHeight="1">
      <c r="A10" s="490"/>
      <c r="B10" s="221"/>
      <c r="C10" s="466">
        <v>3</v>
      </c>
      <c r="D10" s="158" t="str">
        <f>"Defendants charged in finalised court appearances by method of finalisation method and court level, " &amp; H4</f>
        <v>Defendants charged in finalised court appearances by method of finalisation method and court level, July 2014 - June 2019</v>
      </c>
      <c r="E10" s="157"/>
      <c r="F10" s="157"/>
      <c r="G10" s="157"/>
      <c r="H10" s="157"/>
      <c r="I10" s="157"/>
      <c r="J10" s="157"/>
    </row>
    <row r="11" spans="1:19" ht="15" customHeight="1">
      <c r="A11" s="490"/>
      <c r="B11" s="221"/>
      <c r="C11" s="466">
        <v>4</v>
      </c>
      <c r="D11" s="158" t="str">
        <f>"Defendants charged  in finalised court appearances by method of finalisation, bail status and court level, " &amp; H4</f>
        <v>Defendants charged  in finalised court appearances by method of finalisation, bail status and court level, July 2014 - June 2019</v>
      </c>
      <c r="S11" s="153"/>
    </row>
    <row r="12" spans="1:19" ht="15" customHeight="1">
      <c r="A12" s="490"/>
      <c r="B12" s="221"/>
      <c r="C12" s="466">
        <v>5</v>
      </c>
      <c r="D12" s="156" t="str">
        <f>"Defendants convicted in finalised court appearances by type of offence and type of principal penalty, " &amp; H4</f>
        <v>Defendants convicted in finalised court appearances by type of offence and type of principal penalty, July 2014 - June 2019</v>
      </c>
      <c r="E12" s="157"/>
      <c r="F12" s="157"/>
      <c r="G12" s="157"/>
      <c r="H12" s="157"/>
      <c r="I12" s="157"/>
      <c r="J12" s="157"/>
      <c r="S12" s="153"/>
    </row>
    <row r="13" spans="1:19" ht="15" customHeight="1">
      <c r="A13" s="490"/>
      <c r="B13" s="221"/>
      <c r="C13" s="466" t="s">
        <v>510</v>
      </c>
      <c r="D13" s="156" t="str">
        <f>"Defendants convicted in finalised court appearances by type of offence and type of detailed principal penalty, " &amp; G4</f>
        <v>Defendants convicted in finalised court appearances by type of offence and type of detailed principal penalty, July 2018 - June 2019</v>
      </c>
      <c r="E13" s="157"/>
      <c r="F13" s="157"/>
      <c r="G13" s="157"/>
      <c r="H13" s="157"/>
      <c r="I13" s="157"/>
      <c r="J13" s="157"/>
      <c r="S13" s="153"/>
    </row>
    <row r="14" spans="1:19" ht="15" customHeight="1">
      <c r="A14" s="490"/>
      <c r="B14" s="221"/>
      <c r="C14" s="466">
        <v>6</v>
      </c>
      <c r="D14" s="313" t="str">
        <f>"Number and median court delay (days) for defended hearings/trials in finalised court appearances by bail status and court level, " &amp; H4</f>
        <v>Number and median court delay (days) for defended hearings/trials in finalised court appearances by bail status and court level, July 2014 - June 2019</v>
      </c>
      <c r="E14" s="157"/>
      <c r="F14" s="157"/>
      <c r="G14" s="157"/>
      <c r="H14" s="157"/>
      <c r="I14" s="157"/>
      <c r="J14" s="157"/>
      <c r="S14" s="153"/>
    </row>
    <row r="15" spans="1:19" ht="15" customHeight="1">
      <c r="A15" s="490"/>
      <c r="B15" s="221"/>
      <c r="C15" s="466">
        <v>7</v>
      </c>
      <c r="D15" s="156" t="str">
        <f>"Apprehended Violence Orders (AVOs) granted in the Local Court by order type and the person of interest's residential area, " &amp; H4</f>
        <v>Apprehended Violence Orders (AVOs) granted in the Local Court by order type and the person of interest's residential area, July 2014 - June 2019</v>
      </c>
      <c r="S15" s="153"/>
    </row>
    <row r="16" spans="1:19" ht="15" customHeight="1">
      <c r="A16" s="490"/>
      <c r="B16" s="221"/>
      <c r="C16" s="466">
        <v>8</v>
      </c>
      <c r="D16" s="156" t="str">
        <f>"Appeal cases finalised in the District Court by outcome and type, " &amp; H4</f>
        <v>Appeal cases finalised in the District Court by outcome and type, July 2014 - June 2019</v>
      </c>
      <c r="E16" s="157"/>
      <c r="F16" s="157"/>
      <c r="G16" s="157"/>
      <c r="H16" s="157"/>
      <c r="I16" s="157"/>
      <c r="J16" s="157"/>
      <c r="S16" s="153"/>
    </row>
    <row r="17" spans="1:19" ht="15" customHeight="1">
      <c r="A17" s="159"/>
      <c r="B17" s="157"/>
      <c r="C17" s="466"/>
      <c r="D17" s="156"/>
      <c r="E17" s="157"/>
      <c r="F17" s="157"/>
      <c r="G17" s="157"/>
      <c r="H17" s="157"/>
      <c r="I17" s="157"/>
      <c r="J17" s="157"/>
      <c r="S17" s="153"/>
    </row>
    <row r="18" spans="1:19" ht="15" customHeight="1">
      <c r="A18" s="489" t="s">
        <v>225</v>
      </c>
      <c r="B18" s="222"/>
      <c r="C18" s="466">
        <v>9</v>
      </c>
      <c r="D18" s="156" t="str">
        <f>"Charges and defendants charged with domestic violence or child sex offences in finalised court appearances by type of offence, " &amp; H4</f>
        <v>Charges and defendants charged with domestic violence or child sex offences in finalised court appearances by type of offence, July 2014 - June 2019</v>
      </c>
      <c r="E18" s="157"/>
      <c r="F18" s="157"/>
      <c r="G18" s="157"/>
      <c r="H18" s="157"/>
      <c r="I18" s="157"/>
      <c r="J18" s="157"/>
      <c r="S18" s="153"/>
    </row>
    <row r="19" spans="1:19" ht="15" customHeight="1">
      <c r="A19" s="489"/>
      <c r="B19" s="222"/>
      <c r="C19" s="466">
        <v>10</v>
      </c>
      <c r="D19" s="156" t="str">
        <f>"Defendants with proven domestic violence or child sex offences in finalised court appearances by type of principal offence and principal penalty, " &amp; H4</f>
        <v>Defendants with proven domestic violence or child sex offences in finalised court appearances by type of principal offence and principal penalty, July 2014 - June 2019</v>
      </c>
      <c r="E19" s="157"/>
      <c r="F19" s="157"/>
      <c r="G19" s="157"/>
      <c r="H19" s="157"/>
      <c r="I19" s="157"/>
      <c r="J19" s="157"/>
      <c r="S19" s="153"/>
    </row>
    <row r="20" spans="1:19" ht="15" customHeight="1">
      <c r="A20" s="489"/>
      <c r="B20" s="222"/>
      <c r="C20" s="466" t="s">
        <v>512</v>
      </c>
      <c r="D20" s="156" t="str">
        <f>"Defendants with proven domestic violence or child sex offences in finalised court appearances by type of principal offence and detailed principal penalty, " &amp; G4</f>
        <v>Defendants with proven domestic violence or child sex offences in finalised court appearances by type of principal offence and detailed principal penalty, July 2018 - June 2019</v>
      </c>
      <c r="E20" s="157"/>
      <c r="F20" s="157"/>
      <c r="G20" s="157"/>
      <c r="H20" s="157"/>
      <c r="I20" s="157"/>
      <c r="J20" s="157"/>
      <c r="S20" s="153"/>
    </row>
    <row r="21" spans="1:19" ht="15" customHeight="1">
      <c r="A21" s="489"/>
      <c r="B21" s="157"/>
      <c r="C21" s="466">
        <v>13</v>
      </c>
      <c r="D21" s="156" t="str">
        <f>"Indigenous defendants - Charges and defendants charged with domestic violence or child sex offences in finalised court appearances by type of principal offence, " &amp; H4</f>
        <v>Indigenous defendants - Charges and defendants charged with domestic violence or child sex offences in finalised court appearances by type of principal offence, July 2014 - June 2019</v>
      </c>
      <c r="E21" s="157"/>
      <c r="F21" s="157"/>
      <c r="G21" s="157"/>
      <c r="H21" s="157"/>
      <c r="I21" s="157"/>
      <c r="J21" s="157"/>
      <c r="S21" s="153"/>
    </row>
    <row r="22" spans="1:19" ht="15" customHeight="1">
      <c r="A22" s="489"/>
      <c r="B22" s="157"/>
      <c r="C22" s="466">
        <v>15</v>
      </c>
      <c r="D22" s="156" t="str">
        <f>"Indigenous defendants with proven domestic violence or child sex offences in finalised court appearances by type of principal offence and principal penalty, " &amp;H4</f>
        <v>Indigenous defendants with proven domestic violence or child sex offences in finalised court appearances by type of principal offence and principal penalty, July 2014 - June 2019</v>
      </c>
      <c r="E22" s="157"/>
      <c r="F22" s="157"/>
      <c r="G22" s="157"/>
      <c r="H22" s="157"/>
      <c r="I22" s="157"/>
      <c r="J22" s="157"/>
      <c r="S22" s="153"/>
    </row>
    <row r="23" spans="1:19" ht="15" customHeight="1">
      <c r="A23" s="489"/>
      <c r="B23" s="157"/>
      <c r="C23" s="466" t="s">
        <v>513</v>
      </c>
      <c r="D23" s="156" t="str">
        <f>"Indigenous defendants with proven domestic violence or child sex offences in finalised court appearances by type of principal offence and principal penalty, " &amp;G4</f>
        <v>Indigenous defendants with proven domestic violence or child sex offences in finalised court appearances by type of principal offence and principal penalty, July 2018 - June 2019</v>
      </c>
      <c r="E23" s="157"/>
      <c r="F23" s="157"/>
      <c r="G23" s="157"/>
      <c r="H23" s="157"/>
      <c r="I23" s="157"/>
      <c r="J23" s="157"/>
      <c r="S23" s="153"/>
    </row>
    <row r="24" spans="1:19" ht="15" customHeight="1">
      <c r="A24" s="159"/>
      <c r="B24" s="157"/>
      <c r="C24" s="466"/>
      <c r="D24" s="314"/>
      <c r="E24" s="157"/>
      <c r="F24" s="157"/>
      <c r="G24" s="157"/>
      <c r="H24" s="157"/>
      <c r="I24" s="157"/>
      <c r="S24" s="153"/>
    </row>
    <row r="25" spans="1:19" ht="15" customHeight="1">
      <c r="A25" s="490" t="s">
        <v>226</v>
      </c>
      <c r="B25" s="160"/>
      <c r="C25" s="466">
        <v>11</v>
      </c>
      <c r="D25" s="156" t="str">
        <f>"Summary characteristics of Indigenous defendants with a finalised court appearance by court level, " &amp; H4</f>
        <v>Summary characteristics of Indigenous defendants with a finalised court appearance by court level, July 2014 - June 2019</v>
      </c>
      <c r="E25" s="157"/>
      <c r="F25" s="157"/>
      <c r="G25" s="157"/>
      <c r="H25" s="157"/>
      <c r="I25" s="157"/>
      <c r="J25" s="157"/>
      <c r="S25" s="153"/>
    </row>
    <row r="26" spans="1:19" ht="15" customHeight="1">
      <c r="A26" s="490"/>
      <c r="B26" s="160"/>
      <c r="C26" s="466">
        <v>12</v>
      </c>
      <c r="D26" s="156" t="str">
        <f>"Indigenous defendants - charges and defendants charged in finalised court appearances by type of offence, " &amp; H4</f>
        <v>Indigenous defendants - charges and defendants charged in finalised court appearances by type of offence, July 2014 - June 2019</v>
      </c>
      <c r="E26" s="157"/>
      <c r="F26" s="157"/>
      <c r="G26" s="157"/>
      <c r="H26" s="157"/>
      <c r="I26" s="157"/>
      <c r="J26" s="157"/>
      <c r="S26" s="153"/>
    </row>
    <row r="27" spans="1:19" ht="15" customHeight="1">
      <c r="A27" s="490"/>
      <c r="B27" s="160"/>
      <c r="C27" s="466">
        <v>13</v>
      </c>
      <c r="D27" s="156" t="str">
        <f>"Indigenous defendants - Charges and defendants charged with domestic violence or child sex offences in finalised court appearances by type of offence, " &amp; H4</f>
        <v>Indigenous defendants - Charges and defendants charged with domestic violence or child sex offences in finalised court appearances by type of offence, July 2014 - June 2019</v>
      </c>
      <c r="E27" s="157"/>
      <c r="F27" s="157"/>
      <c r="G27" s="157"/>
      <c r="H27" s="157"/>
      <c r="I27" s="157"/>
      <c r="J27" s="157"/>
      <c r="S27" s="153"/>
    </row>
    <row r="28" spans="1:19" ht="15" customHeight="1">
      <c r="A28" s="490"/>
      <c r="B28" s="160"/>
      <c r="C28" s="466">
        <v>14</v>
      </c>
      <c r="D28" s="156" t="str">
        <f>"Indigenous defendants convicted in finalised court appearances by type of offence and type of principal penalty, " &amp; H4</f>
        <v>Indigenous defendants convicted in finalised court appearances by type of offence and type of principal penalty, July 2014 - June 2019</v>
      </c>
      <c r="E28" s="157"/>
      <c r="F28" s="157"/>
      <c r="G28" s="157"/>
      <c r="H28" s="157"/>
      <c r="I28" s="157"/>
      <c r="J28" s="157"/>
      <c r="S28" s="153"/>
    </row>
    <row r="29" spans="1:19" ht="15" customHeight="1">
      <c r="A29" s="490"/>
      <c r="B29" s="160"/>
      <c r="C29" s="466" t="s">
        <v>514</v>
      </c>
      <c r="D29" s="156" t="str">
        <f>"Indigenous defendants convicted in finalised court appearances by type of offence and type of detailed principal penalty, " &amp; G4</f>
        <v>Indigenous defendants convicted in finalised court appearances by type of offence and type of detailed principal penalty, July 2018 - June 2019</v>
      </c>
      <c r="E29" s="157"/>
      <c r="F29" s="157"/>
      <c r="G29" s="157"/>
      <c r="H29" s="157"/>
      <c r="I29" s="157"/>
      <c r="J29" s="157"/>
      <c r="S29" s="153"/>
    </row>
    <row r="30" spans="1:19" ht="15" customHeight="1">
      <c r="A30" s="490"/>
      <c r="B30" s="160"/>
      <c r="C30" s="466">
        <v>15</v>
      </c>
      <c r="D30" s="156" t="str">
        <f>"Indigenous defendants with proven domestic violence or child sex offences in finalised court appearances by type of principal offence and principal penalty, " &amp; H4</f>
        <v>Indigenous defendants with proven domestic violence or child sex offences in finalised court appearances by type of principal offence and principal penalty, July 2014 - June 2019</v>
      </c>
      <c r="E30" s="157"/>
      <c r="F30" s="157"/>
      <c r="G30" s="157"/>
      <c r="H30" s="157"/>
      <c r="I30" s="157"/>
      <c r="J30" s="157"/>
      <c r="S30" s="153"/>
    </row>
    <row r="31" spans="1:19" ht="15" customHeight="1">
      <c r="A31" s="490"/>
      <c r="B31" s="160"/>
      <c r="C31" s="466" t="s">
        <v>513</v>
      </c>
      <c r="D31" s="156" t="str">
        <f>"Indigenous defendants with proven domestic violence or child sex offences in finalised court appearances by type of principal offence and detailed principal penalty, " &amp; G4</f>
        <v>Indigenous defendants with proven domestic violence or child sex offences in finalised court appearances by type of principal offence and detailed principal penalty, July 2018 - June 2019</v>
      </c>
      <c r="E31" s="157"/>
      <c r="F31" s="157"/>
      <c r="G31" s="157"/>
      <c r="H31" s="157"/>
      <c r="I31" s="157"/>
      <c r="J31" s="157"/>
      <c r="S31" s="153"/>
    </row>
    <row r="32" spans="1:19" ht="15" customHeight="1">
      <c r="A32" s="160"/>
      <c r="B32" s="160"/>
      <c r="C32" s="466"/>
      <c r="D32" s="315"/>
      <c r="E32" s="157"/>
      <c r="F32" s="157"/>
      <c r="G32" s="157"/>
      <c r="H32" s="157"/>
      <c r="I32" s="157"/>
      <c r="J32" s="157"/>
      <c r="S32" s="153"/>
    </row>
    <row r="33" spans="1:19" ht="15" customHeight="1">
      <c r="A33" s="489" t="s">
        <v>227</v>
      </c>
      <c r="B33" s="161"/>
      <c r="C33" s="466">
        <v>16</v>
      </c>
      <c r="D33" s="316" t="str">
        <f>"Number and percentage of convicted defendants in finalised court appearances who received custodial sentences by principal offence and court level, " &amp; H4</f>
        <v>Number and percentage of convicted defendants in finalised court appearances who received custodial sentences by principal offence and court level, July 2014 - June 2019</v>
      </c>
      <c r="E33" s="157"/>
      <c r="F33" s="157"/>
      <c r="G33" s="157"/>
      <c r="H33" s="157"/>
      <c r="I33" s="157"/>
      <c r="J33" s="157"/>
      <c r="S33" s="153"/>
    </row>
    <row r="34" spans="1:19" ht="15" customHeight="1">
      <c r="A34" s="489"/>
      <c r="B34" s="161"/>
      <c r="C34" s="466">
        <v>17</v>
      </c>
      <c r="D34" s="317" t="str">
        <f>"Mean custodial sentence (months) in finalised court appearances by principal offence and court level, " &amp; H4</f>
        <v>Mean custodial sentence (months) in finalised court appearances by principal offence and court level, July 2014 - June 2019</v>
      </c>
      <c r="E34" s="157"/>
      <c r="F34" s="157"/>
      <c r="G34" s="157"/>
      <c r="H34" s="157"/>
      <c r="I34" s="157"/>
      <c r="J34" s="157"/>
      <c r="S34" s="153"/>
    </row>
    <row r="35" spans="1:19" s="153" customFormat="1" ht="19.5" customHeight="1">
      <c r="A35" s="150"/>
      <c r="B35" s="162"/>
      <c r="C35" s="163"/>
      <c r="D35" s="163"/>
      <c r="E35" s="163"/>
      <c r="F35" s="163"/>
      <c r="G35" s="150"/>
      <c r="H35" s="150"/>
      <c r="I35" s="150"/>
      <c r="J35" s="150"/>
    </row>
    <row r="36" spans="1:19" s="153" customFormat="1" ht="12.75" customHeight="1">
      <c r="A36" s="467" t="s">
        <v>228</v>
      </c>
      <c r="B36" s="163"/>
      <c r="C36" s="150"/>
      <c r="D36" s="150"/>
      <c r="E36" s="150"/>
      <c r="F36" s="150"/>
      <c r="G36" s="150"/>
      <c r="H36" s="150"/>
      <c r="I36" s="150"/>
      <c r="J36" s="150"/>
    </row>
    <row r="37" spans="1:19" s="150" customFormat="1" ht="12.75" customHeight="1">
      <c r="C37" s="164"/>
      <c r="D37" s="164"/>
      <c r="E37" s="164"/>
      <c r="F37" s="164"/>
      <c r="G37" s="164"/>
      <c r="H37" s="164"/>
      <c r="I37" s="164"/>
      <c r="J37" s="164"/>
    </row>
    <row r="38" spans="1:19">
      <c r="A38" s="165" t="s">
        <v>406</v>
      </c>
      <c r="B38" s="164"/>
    </row>
  </sheetData>
  <mergeCells count="4">
    <mergeCell ref="A33:A34"/>
    <mergeCell ref="A8:A16"/>
    <mergeCell ref="A18:A23"/>
    <mergeCell ref="A25:A31"/>
  </mergeCells>
  <hyperlinks>
    <hyperlink ref="A36:B36" r:id="rId1" display="More information available from the BOCSAR website"/>
    <hyperlink ref="A36" r:id="rId2"/>
    <hyperlink ref="C8" location="'1-Summarybyyear'!A1" display="'1-Summarybyyear'!A1"/>
    <hyperlink ref="C9" location="'2-detailedoffence-outcome'!A1" display="'2-detailedoffence-outcome'!A1"/>
    <hyperlink ref="C10" location="'3-Outcome'!A1" display="'3-Outcome'!A1"/>
    <hyperlink ref="C11" location="'4-Outcome by bail'!A1" display="'4-Outcome by bail'!A1"/>
    <hyperlink ref="C12" location="'5-penalty'!A1" display="'5-penalty'!A1"/>
    <hyperlink ref="C14" location="'6-CourtDelay'!A1" display="'6-CourtDelay'!A1"/>
    <hyperlink ref="C15" location="'7-AVOs'!A1" display="'7-AVOs'!A1"/>
    <hyperlink ref="C16" location="'8-Appeals'!A1" display="'8-Appeals'!A1"/>
    <hyperlink ref="C18" location="'9-DV-CSOdetailedoffence'!A1" display="'9-DV-CSOdetailedoffence'!A1"/>
    <hyperlink ref="C19" location="'10-DV-CSOpenalty'!A1" display="'10-DV-CSOpenalty'!A1"/>
    <hyperlink ref="C21" location="'13-Indigenous-DV-CSOdetailedoff'!A1" display="'13-Indigenous-DV-CSOdetailedoff'!A1"/>
    <hyperlink ref="C25" location="'11-Indigenoussummarybyyr'!A1" display="'11-Indigenoussummarybyyr'!A1"/>
    <hyperlink ref="C26" location="'12-Indigdetailedoffence'!A1" display="'12-Indigdetailedoffence'!A1"/>
    <hyperlink ref="C27" location="'13-Indigenous-DV-CSOdetailedoff'!A1" display="'13-Indigenous-DV-CSOdetailedoff'!A1"/>
    <hyperlink ref="C33" location="'16-No-%custody'!A1" display="'16-No-%custody'!A1"/>
    <hyperlink ref="C34" location="'17-custodylength'!A1" display="'17-custodylength'!A1"/>
    <hyperlink ref="C28" location="'14-Indig penalty'!A1" display="'14-Indig penalty'!A1"/>
    <hyperlink ref="C30" location="'15-Indig DV-CSOpenalty'!A1" display="'15-Indig DV-CSOpenalty'!A1"/>
    <hyperlink ref="C22" location="'15-Indig DV-CSOpenalty'!A1" display="'15-Indig DV-CSOpenalty'!A1"/>
    <hyperlink ref="C13" location="'5a-detailedpenalty'!A1" display="5a"/>
    <hyperlink ref="C20" location="'10a-DV-CSOpenalty'!A1" display="10a"/>
    <hyperlink ref="C23" location="'15a-Indig DV-CSOpenalty'!A1" display="15a"/>
    <hyperlink ref="C31" location="'15a-Indig DV-CSOpenalty'!A1" display="15a"/>
    <hyperlink ref="C29" location="'14a-Indig detailedpenalty'!A1" display="14a"/>
    <hyperlink ref="A3" location="'Explanatory Notes'!A2" display="Explanatory Notes"/>
  </hyperlinks>
  <pageMargins left="0.39370078740157483" right="0.39370078740157483" top="0.59055118110236227" bottom="0.59055118110236227" header="0.39370078740157483" footer="0.39370078740157483"/>
  <pageSetup paperSize="9" scale="76" orientation="landscape" horizontalDpi="4294967293" verticalDpi="4294967293"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pageSetUpPr fitToPage="1"/>
  </sheetPr>
  <dimension ref="A1:L39"/>
  <sheetViews>
    <sheetView zoomScaleNormal="100" workbookViewId="0"/>
  </sheetViews>
  <sheetFormatPr defaultColWidth="11.42578125" defaultRowHeight="9.9499999999999993" customHeight="1"/>
  <cols>
    <col min="1" max="1" width="41" style="3" bestFit="1" customWidth="1"/>
    <col min="2" max="2" width="49.7109375" style="3" bestFit="1" customWidth="1"/>
    <col min="3" max="12" width="10.5703125" style="3" customWidth="1"/>
    <col min="13" max="16384" width="11.42578125" style="3"/>
  </cols>
  <sheetData>
    <row r="1" spans="1:12" ht="13.5">
      <c r="A1" s="203" t="s">
        <v>231</v>
      </c>
    </row>
    <row r="2" spans="1:12" s="178" customFormat="1" ht="15" customHeight="1">
      <c r="A2" s="259" t="s">
        <v>264</v>
      </c>
    </row>
    <row r="3" spans="1:12" ht="15" customHeight="1">
      <c r="A3" s="259" t="str">
        <f>"NSW District Criminal Court  " &amp; 'Table Of Contents'!H4</f>
        <v>NSW District Criminal Court  July 2014 - June 2019</v>
      </c>
      <c r="C3" s="7"/>
      <c r="D3" s="7"/>
      <c r="E3" s="7"/>
      <c r="F3" s="7"/>
      <c r="G3" s="7"/>
      <c r="H3" s="7"/>
      <c r="I3" s="7"/>
      <c r="J3" s="7"/>
      <c r="K3" s="7"/>
      <c r="L3" s="7"/>
    </row>
    <row r="4" spans="1:12" ht="15" customHeight="1">
      <c r="A4" s="119" t="s">
        <v>249</v>
      </c>
      <c r="B4" s="7"/>
      <c r="C4" s="7"/>
      <c r="D4" s="7"/>
      <c r="E4" s="7"/>
      <c r="F4" s="7"/>
      <c r="G4" s="7"/>
      <c r="H4" s="7"/>
      <c r="I4" s="7"/>
      <c r="J4" s="7"/>
      <c r="K4" s="7"/>
      <c r="L4" s="7"/>
    </row>
    <row r="5" spans="1:12" ht="15" customHeight="1">
      <c r="A5" s="49"/>
      <c r="B5" s="49"/>
      <c r="C5" s="178"/>
      <c r="D5" s="178"/>
      <c r="E5" s="178"/>
      <c r="F5" s="178"/>
      <c r="G5" s="178"/>
      <c r="H5" s="178"/>
      <c r="I5" s="178"/>
      <c r="J5" s="178"/>
      <c r="K5" s="178"/>
      <c r="L5" s="178"/>
    </row>
    <row r="6" spans="1:12" ht="15" customHeight="1">
      <c r="A6" s="51"/>
      <c r="B6" s="260"/>
      <c r="C6" s="507" t="str">
        <f>'Table Of Contents'!$C$4</f>
        <v>July 2014 - June 2015</v>
      </c>
      <c r="D6" s="505"/>
      <c r="E6" s="508" t="str">
        <f>'Table Of Contents'!$D$4</f>
        <v>July 2015 - June 2016</v>
      </c>
      <c r="F6" s="505"/>
      <c r="G6" s="508" t="str">
        <f>'Table Of Contents'!$E$4</f>
        <v>July 2016 - June 2017</v>
      </c>
      <c r="H6" s="505"/>
      <c r="I6" s="508" t="str">
        <f>'Table Of Contents'!$F$4</f>
        <v>July 2017 - June 2018</v>
      </c>
      <c r="J6" s="505"/>
      <c r="K6" s="508" t="str">
        <f>'Table Of Contents'!$G$4</f>
        <v>July 2018 - June 2019</v>
      </c>
      <c r="L6" s="506"/>
    </row>
    <row r="7" spans="1:12" ht="15" customHeight="1">
      <c r="A7" s="118" t="s">
        <v>215</v>
      </c>
      <c r="B7" s="117" t="s">
        <v>220</v>
      </c>
      <c r="C7" s="80" t="s">
        <v>176</v>
      </c>
      <c r="D7" s="78" t="s">
        <v>177</v>
      </c>
      <c r="E7" s="78" t="s">
        <v>176</v>
      </c>
      <c r="F7" s="78" t="s">
        <v>177</v>
      </c>
      <c r="G7" s="78" t="s">
        <v>176</v>
      </c>
      <c r="H7" s="78" t="s">
        <v>177</v>
      </c>
      <c r="I7" s="78" t="s">
        <v>176</v>
      </c>
      <c r="J7" s="78" t="s">
        <v>177</v>
      </c>
      <c r="K7" s="78" t="s">
        <v>176</v>
      </c>
      <c r="L7" s="79" t="s">
        <v>177</v>
      </c>
    </row>
    <row r="8" spans="1:12" ht="15" customHeight="1">
      <c r="A8" s="42" t="s">
        <v>254</v>
      </c>
      <c r="B8" s="105" t="s">
        <v>221</v>
      </c>
      <c r="C8" s="188">
        <v>3074</v>
      </c>
      <c r="D8" s="66">
        <v>58.5</v>
      </c>
      <c r="E8" s="189">
        <v>3357</v>
      </c>
      <c r="F8" s="66">
        <v>56.3</v>
      </c>
      <c r="G8" s="189">
        <v>3386</v>
      </c>
      <c r="H8" s="66">
        <v>56.9</v>
      </c>
      <c r="I8" s="189">
        <v>3277</v>
      </c>
      <c r="J8" s="66">
        <v>55.3</v>
      </c>
      <c r="K8" s="189">
        <v>3175</v>
      </c>
      <c r="L8" s="24">
        <v>55.4</v>
      </c>
    </row>
    <row r="9" spans="1:12" ht="15" customHeight="1">
      <c r="A9" s="37"/>
      <c r="B9" s="105" t="s">
        <v>222</v>
      </c>
      <c r="C9" s="183">
        <v>496</v>
      </c>
      <c r="D9" s="4">
        <v>9.4</v>
      </c>
      <c r="E9" s="182">
        <v>572</v>
      </c>
      <c r="F9" s="4">
        <v>9.6</v>
      </c>
      <c r="G9" s="182">
        <v>595</v>
      </c>
      <c r="H9" s="4">
        <v>10</v>
      </c>
      <c r="I9" s="182">
        <v>466</v>
      </c>
      <c r="J9" s="4">
        <v>7.9</v>
      </c>
      <c r="K9" s="182">
        <v>398</v>
      </c>
      <c r="L9" s="16">
        <v>6.9</v>
      </c>
    </row>
    <row r="10" spans="1:12" ht="15" customHeight="1">
      <c r="A10" s="37"/>
      <c r="B10" s="105" t="s">
        <v>255</v>
      </c>
      <c r="C10" s="183">
        <v>1666</v>
      </c>
      <c r="D10" s="4">
        <v>31.7</v>
      </c>
      <c r="E10" s="182">
        <v>2013</v>
      </c>
      <c r="F10" s="4">
        <v>33.799999999999997</v>
      </c>
      <c r="G10" s="182">
        <v>1956</v>
      </c>
      <c r="H10" s="4">
        <v>32.799999999999997</v>
      </c>
      <c r="I10" s="182">
        <v>2165</v>
      </c>
      <c r="J10" s="4">
        <v>36.5</v>
      </c>
      <c r="K10" s="182">
        <v>2145</v>
      </c>
      <c r="L10" s="16">
        <v>37.4</v>
      </c>
    </row>
    <row r="11" spans="1:12" ht="15" customHeight="1">
      <c r="A11" s="37"/>
      <c r="B11" s="105" t="s">
        <v>421</v>
      </c>
      <c r="C11" s="183">
        <v>17</v>
      </c>
      <c r="D11" s="4">
        <v>0.3</v>
      </c>
      <c r="E11" s="182">
        <v>16</v>
      </c>
      <c r="F11" s="4">
        <v>0.3</v>
      </c>
      <c r="G11" s="182">
        <v>18</v>
      </c>
      <c r="H11" s="4">
        <v>0.3</v>
      </c>
      <c r="I11" s="182">
        <v>16</v>
      </c>
      <c r="J11" s="4">
        <v>0.3</v>
      </c>
      <c r="K11" s="182">
        <v>11</v>
      </c>
      <c r="L11" s="16">
        <v>0.2</v>
      </c>
    </row>
    <row r="12" spans="1:12" ht="15" customHeight="1">
      <c r="A12" s="43"/>
      <c r="B12" s="83" t="s">
        <v>39</v>
      </c>
      <c r="C12" s="184">
        <v>5253</v>
      </c>
      <c r="D12" s="81">
        <v>100</v>
      </c>
      <c r="E12" s="185">
        <v>5958</v>
      </c>
      <c r="F12" s="81">
        <v>100</v>
      </c>
      <c r="G12" s="185">
        <v>5955</v>
      </c>
      <c r="H12" s="81">
        <v>100</v>
      </c>
      <c r="I12" s="185">
        <v>5924</v>
      </c>
      <c r="J12" s="81">
        <v>100</v>
      </c>
      <c r="K12" s="185">
        <v>5729</v>
      </c>
      <c r="L12" s="19">
        <v>100</v>
      </c>
    </row>
    <row r="13" spans="1:12" ht="15" customHeight="1">
      <c r="A13" s="37" t="s">
        <v>256</v>
      </c>
      <c r="B13" s="105" t="s">
        <v>221</v>
      </c>
      <c r="C13" s="183">
        <v>364</v>
      </c>
      <c r="D13" s="4">
        <v>27.7</v>
      </c>
      <c r="E13" s="182">
        <v>333</v>
      </c>
      <c r="F13" s="4">
        <v>27.1</v>
      </c>
      <c r="G13" s="182">
        <v>316</v>
      </c>
      <c r="H13" s="4">
        <v>26.6</v>
      </c>
      <c r="I13" s="182">
        <v>360</v>
      </c>
      <c r="J13" s="4">
        <v>28.8</v>
      </c>
      <c r="K13" s="182">
        <v>349</v>
      </c>
      <c r="L13" s="16">
        <v>27.7</v>
      </c>
    </row>
    <row r="14" spans="1:12" ht="15" customHeight="1">
      <c r="A14" s="37"/>
      <c r="B14" s="105" t="s">
        <v>222</v>
      </c>
      <c r="C14" s="183">
        <v>113</v>
      </c>
      <c r="D14" s="4">
        <v>8.6</v>
      </c>
      <c r="E14" s="182">
        <v>103</v>
      </c>
      <c r="F14" s="4">
        <v>8.4</v>
      </c>
      <c r="G14" s="182">
        <v>101</v>
      </c>
      <c r="H14" s="4">
        <v>8.5</v>
      </c>
      <c r="I14" s="182">
        <v>112</v>
      </c>
      <c r="J14" s="4">
        <v>9</v>
      </c>
      <c r="K14" s="182">
        <v>97</v>
      </c>
      <c r="L14" s="16">
        <v>7.7</v>
      </c>
    </row>
    <row r="15" spans="1:12" ht="15" customHeight="1">
      <c r="A15" s="37"/>
      <c r="B15" s="105" t="s">
        <v>255</v>
      </c>
      <c r="C15" s="183">
        <v>834</v>
      </c>
      <c r="D15" s="4">
        <v>63.5</v>
      </c>
      <c r="E15" s="182">
        <v>789</v>
      </c>
      <c r="F15" s="4">
        <v>64.3</v>
      </c>
      <c r="G15" s="182">
        <v>771</v>
      </c>
      <c r="H15" s="4">
        <v>64.8</v>
      </c>
      <c r="I15" s="182">
        <v>777</v>
      </c>
      <c r="J15" s="4">
        <v>62.1</v>
      </c>
      <c r="K15" s="182">
        <v>812</v>
      </c>
      <c r="L15" s="16">
        <v>64.400000000000006</v>
      </c>
    </row>
    <row r="16" spans="1:12" ht="15" customHeight="1">
      <c r="A16" s="37"/>
      <c r="B16" s="105" t="s">
        <v>421</v>
      </c>
      <c r="C16" s="183">
        <v>3</v>
      </c>
      <c r="D16" s="4">
        <v>0.2</v>
      </c>
      <c r="E16" s="182">
        <v>2</v>
      </c>
      <c r="F16" s="4">
        <v>0.2</v>
      </c>
      <c r="G16" s="182">
        <v>1</v>
      </c>
      <c r="H16" s="4">
        <v>0.1</v>
      </c>
      <c r="I16" s="182">
        <v>2</v>
      </c>
      <c r="J16" s="4">
        <v>0.2</v>
      </c>
      <c r="K16" s="182">
        <v>3</v>
      </c>
      <c r="L16" s="16">
        <v>0.2</v>
      </c>
    </row>
    <row r="17" spans="1:12" ht="15" customHeight="1">
      <c r="A17" s="43"/>
      <c r="B17" s="83" t="s">
        <v>39</v>
      </c>
      <c r="C17" s="184">
        <v>1314</v>
      </c>
      <c r="D17" s="81">
        <v>100</v>
      </c>
      <c r="E17" s="185">
        <v>1227</v>
      </c>
      <c r="F17" s="81">
        <v>100</v>
      </c>
      <c r="G17" s="185">
        <v>1189</v>
      </c>
      <c r="H17" s="81">
        <v>100</v>
      </c>
      <c r="I17" s="185">
        <v>1251</v>
      </c>
      <c r="J17" s="81">
        <v>100</v>
      </c>
      <c r="K17" s="185">
        <v>1261</v>
      </c>
      <c r="L17" s="19">
        <v>100</v>
      </c>
    </row>
    <row r="18" spans="1:12" ht="15" customHeight="1">
      <c r="A18" s="37" t="s">
        <v>257</v>
      </c>
      <c r="B18" s="105" t="s">
        <v>221</v>
      </c>
      <c r="C18" s="183">
        <v>7</v>
      </c>
      <c r="D18" s="4">
        <v>38.9</v>
      </c>
      <c r="E18" s="182">
        <v>17</v>
      </c>
      <c r="F18" s="4">
        <v>58.6</v>
      </c>
      <c r="G18" s="182">
        <v>11</v>
      </c>
      <c r="H18" s="4">
        <v>35.5</v>
      </c>
      <c r="I18" s="182">
        <v>9</v>
      </c>
      <c r="J18" s="4">
        <v>42.9</v>
      </c>
      <c r="K18" s="182">
        <v>10</v>
      </c>
      <c r="L18" s="16">
        <v>83.3</v>
      </c>
    </row>
    <row r="19" spans="1:12" ht="15" customHeight="1">
      <c r="A19" s="37"/>
      <c r="B19" s="105" t="s">
        <v>222</v>
      </c>
      <c r="C19" s="183">
        <v>2</v>
      </c>
      <c r="D19" s="4">
        <v>11.1</v>
      </c>
      <c r="E19" s="182">
        <v>0</v>
      </c>
      <c r="F19" s="4">
        <v>0</v>
      </c>
      <c r="G19" s="182">
        <v>4</v>
      </c>
      <c r="H19" s="4">
        <v>12.9</v>
      </c>
      <c r="I19" s="182">
        <v>5</v>
      </c>
      <c r="J19" s="4">
        <v>23.8</v>
      </c>
      <c r="K19" s="182">
        <v>1</v>
      </c>
      <c r="L19" s="16">
        <v>8.3000000000000007</v>
      </c>
    </row>
    <row r="20" spans="1:12" ht="15" customHeight="1">
      <c r="A20" s="37"/>
      <c r="B20" s="105" t="s">
        <v>255</v>
      </c>
      <c r="C20" s="183">
        <v>9</v>
      </c>
      <c r="D20" s="4">
        <v>50</v>
      </c>
      <c r="E20" s="182">
        <v>12</v>
      </c>
      <c r="F20" s="4">
        <v>41.4</v>
      </c>
      <c r="G20" s="182">
        <v>16</v>
      </c>
      <c r="H20" s="4">
        <v>51.6</v>
      </c>
      <c r="I20" s="182">
        <v>7</v>
      </c>
      <c r="J20" s="4">
        <v>33.299999999999997</v>
      </c>
      <c r="K20" s="182">
        <v>1</v>
      </c>
      <c r="L20" s="16">
        <v>8.3000000000000007</v>
      </c>
    </row>
    <row r="21" spans="1:12" ht="15" customHeight="1">
      <c r="A21" s="37"/>
      <c r="B21" s="105" t="s">
        <v>421</v>
      </c>
      <c r="C21" s="183">
        <v>0</v>
      </c>
      <c r="D21" s="4">
        <v>0</v>
      </c>
      <c r="E21" s="182">
        <v>0</v>
      </c>
      <c r="F21" s="4">
        <v>0</v>
      </c>
      <c r="G21" s="182">
        <v>0</v>
      </c>
      <c r="H21" s="4">
        <v>0</v>
      </c>
      <c r="I21" s="182">
        <v>0</v>
      </c>
      <c r="J21" s="4">
        <v>0</v>
      </c>
      <c r="K21" s="182">
        <v>0</v>
      </c>
      <c r="L21" s="16">
        <v>0</v>
      </c>
    </row>
    <row r="22" spans="1:12" ht="15" customHeight="1">
      <c r="A22" s="43"/>
      <c r="B22" s="83" t="s">
        <v>39</v>
      </c>
      <c r="C22" s="184">
        <v>18</v>
      </c>
      <c r="D22" s="81">
        <v>100</v>
      </c>
      <c r="E22" s="185">
        <v>29</v>
      </c>
      <c r="F22" s="81">
        <v>100</v>
      </c>
      <c r="G22" s="185">
        <v>31</v>
      </c>
      <c r="H22" s="81">
        <v>100</v>
      </c>
      <c r="I22" s="185">
        <v>21</v>
      </c>
      <c r="J22" s="81">
        <v>100</v>
      </c>
      <c r="K22" s="185">
        <v>12</v>
      </c>
      <c r="L22" s="19">
        <v>100</v>
      </c>
    </row>
    <row r="23" spans="1:12" ht="15" customHeight="1">
      <c r="A23" s="37" t="s">
        <v>258</v>
      </c>
      <c r="B23" s="105" t="s">
        <v>221</v>
      </c>
      <c r="C23" s="183">
        <v>54</v>
      </c>
      <c r="D23" s="4">
        <v>27.1</v>
      </c>
      <c r="E23" s="182">
        <v>70</v>
      </c>
      <c r="F23" s="4">
        <v>34.700000000000003</v>
      </c>
      <c r="G23" s="182">
        <v>73</v>
      </c>
      <c r="H23" s="4">
        <v>32.200000000000003</v>
      </c>
      <c r="I23" s="182">
        <v>59</v>
      </c>
      <c r="J23" s="4">
        <v>27.1</v>
      </c>
      <c r="K23" s="182">
        <v>53</v>
      </c>
      <c r="L23" s="16">
        <v>25.7</v>
      </c>
    </row>
    <row r="24" spans="1:12" ht="15" customHeight="1">
      <c r="A24" s="37"/>
      <c r="B24" s="105" t="s">
        <v>222</v>
      </c>
      <c r="C24" s="183">
        <v>1</v>
      </c>
      <c r="D24" s="4">
        <v>0.5</v>
      </c>
      <c r="E24" s="182">
        <v>0</v>
      </c>
      <c r="F24" s="4">
        <v>0</v>
      </c>
      <c r="G24" s="182">
        <v>3</v>
      </c>
      <c r="H24" s="4">
        <v>1.3</v>
      </c>
      <c r="I24" s="182">
        <v>0</v>
      </c>
      <c r="J24" s="4">
        <v>0</v>
      </c>
      <c r="K24" s="182">
        <v>0</v>
      </c>
      <c r="L24" s="16">
        <v>0</v>
      </c>
    </row>
    <row r="25" spans="1:12" ht="15" customHeight="1">
      <c r="A25" s="37"/>
      <c r="B25" s="105" t="s">
        <v>255</v>
      </c>
      <c r="C25" s="183">
        <v>144</v>
      </c>
      <c r="D25" s="4">
        <v>72.400000000000006</v>
      </c>
      <c r="E25" s="182">
        <v>132</v>
      </c>
      <c r="F25" s="4">
        <v>65.3</v>
      </c>
      <c r="G25" s="182">
        <v>151</v>
      </c>
      <c r="H25" s="4">
        <v>66.5</v>
      </c>
      <c r="I25" s="182">
        <v>159</v>
      </c>
      <c r="J25" s="4">
        <v>72.900000000000006</v>
      </c>
      <c r="K25" s="182">
        <v>153</v>
      </c>
      <c r="L25" s="16">
        <v>74.3</v>
      </c>
    </row>
    <row r="26" spans="1:12" ht="15" customHeight="1">
      <c r="A26" s="37"/>
      <c r="B26" s="105" t="s">
        <v>421</v>
      </c>
      <c r="C26" s="183">
        <v>0</v>
      </c>
      <c r="D26" s="4">
        <v>0</v>
      </c>
      <c r="E26" s="182">
        <v>0</v>
      </c>
      <c r="F26" s="4">
        <v>0</v>
      </c>
      <c r="G26" s="182">
        <v>0</v>
      </c>
      <c r="H26" s="4">
        <v>0</v>
      </c>
      <c r="I26" s="182">
        <v>0</v>
      </c>
      <c r="J26" s="4">
        <v>0</v>
      </c>
      <c r="K26" s="182">
        <v>0</v>
      </c>
      <c r="L26" s="16">
        <v>0</v>
      </c>
    </row>
    <row r="27" spans="1:12" ht="15" customHeight="1">
      <c r="A27" s="43"/>
      <c r="B27" s="83" t="s">
        <v>39</v>
      </c>
      <c r="C27" s="184">
        <v>199</v>
      </c>
      <c r="D27" s="81">
        <v>100</v>
      </c>
      <c r="E27" s="185">
        <v>202</v>
      </c>
      <c r="F27" s="81">
        <v>100</v>
      </c>
      <c r="G27" s="185">
        <v>227</v>
      </c>
      <c r="H27" s="81">
        <v>100</v>
      </c>
      <c r="I27" s="185">
        <v>218</v>
      </c>
      <c r="J27" s="81">
        <v>100</v>
      </c>
      <c r="K27" s="185">
        <v>206</v>
      </c>
      <c r="L27" s="19">
        <v>100</v>
      </c>
    </row>
    <row r="28" spans="1:12" ht="15" customHeight="1">
      <c r="A28" s="82" t="s">
        <v>39</v>
      </c>
      <c r="B28" s="105" t="s">
        <v>221</v>
      </c>
      <c r="C28" s="183">
        <v>3499</v>
      </c>
      <c r="D28" s="4">
        <v>51.6</v>
      </c>
      <c r="E28" s="182">
        <v>3777</v>
      </c>
      <c r="F28" s="4">
        <v>50.9</v>
      </c>
      <c r="G28" s="182">
        <v>3786</v>
      </c>
      <c r="H28" s="4">
        <v>51.1</v>
      </c>
      <c r="I28" s="182">
        <v>3705</v>
      </c>
      <c r="J28" s="4">
        <v>50</v>
      </c>
      <c r="K28" s="182">
        <v>3587</v>
      </c>
      <c r="L28" s="16">
        <v>49.8</v>
      </c>
    </row>
    <row r="29" spans="1:12" ht="15" customHeight="1">
      <c r="A29" s="82"/>
      <c r="B29" s="105" t="s">
        <v>222</v>
      </c>
      <c r="C29" s="183">
        <v>612</v>
      </c>
      <c r="D29" s="4">
        <v>9</v>
      </c>
      <c r="E29" s="182">
        <v>675</v>
      </c>
      <c r="F29" s="4">
        <v>9.1</v>
      </c>
      <c r="G29" s="182">
        <v>703</v>
      </c>
      <c r="H29" s="4">
        <v>9.5</v>
      </c>
      <c r="I29" s="182">
        <v>583</v>
      </c>
      <c r="J29" s="4">
        <v>7.9</v>
      </c>
      <c r="K29" s="182">
        <v>496</v>
      </c>
      <c r="L29" s="16">
        <v>6.9</v>
      </c>
    </row>
    <row r="30" spans="1:12" ht="15" customHeight="1">
      <c r="A30" s="82"/>
      <c r="B30" s="105" t="s">
        <v>255</v>
      </c>
      <c r="C30" s="183">
        <v>2653</v>
      </c>
      <c r="D30" s="4">
        <v>39.1</v>
      </c>
      <c r="E30" s="182">
        <v>2946</v>
      </c>
      <c r="F30" s="4">
        <v>39.700000000000003</v>
      </c>
      <c r="G30" s="182">
        <v>2894</v>
      </c>
      <c r="H30" s="4">
        <v>39.1</v>
      </c>
      <c r="I30" s="182">
        <v>3108</v>
      </c>
      <c r="J30" s="4">
        <v>41.9</v>
      </c>
      <c r="K30" s="182">
        <v>3111</v>
      </c>
      <c r="L30" s="16">
        <v>43.2</v>
      </c>
    </row>
    <row r="31" spans="1:12" ht="15" customHeight="1">
      <c r="A31" s="37"/>
      <c r="B31" s="105" t="s">
        <v>421</v>
      </c>
      <c r="C31" s="183">
        <v>20</v>
      </c>
      <c r="D31" s="4">
        <v>0.3</v>
      </c>
      <c r="E31" s="182">
        <v>18</v>
      </c>
      <c r="F31" s="4">
        <v>0.2</v>
      </c>
      <c r="G31" s="182">
        <v>19</v>
      </c>
      <c r="H31" s="4">
        <v>0.3</v>
      </c>
      <c r="I31" s="182">
        <v>18</v>
      </c>
      <c r="J31" s="4">
        <v>0.2</v>
      </c>
      <c r="K31" s="182">
        <v>14</v>
      </c>
      <c r="L31" s="16">
        <v>0.2</v>
      </c>
    </row>
    <row r="32" spans="1:12" ht="15" customHeight="1">
      <c r="A32" s="43"/>
      <c r="B32" s="83" t="s">
        <v>39</v>
      </c>
      <c r="C32" s="184">
        <v>6784</v>
      </c>
      <c r="D32" s="81">
        <v>100</v>
      </c>
      <c r="E32" s="185">
        <v>7416</v>
      </c>
      <c r="F32" s="81">
        <v>100</v>
      </c>
      <c r="G32" s="185">
        <v>7402</v>
      </c>
      <c r="H32" s="81">
        <v>100</v>
      </c>
      <c r="I32" s="185">
        <v>7414</v>
      </c>
      <c r="J32" s="81">
        <v>100</v>
      </c>
      <c r="K32" s="185">
        <v>7208</v>
      </c>
      <c r="L32" s="19">
        <v>100</v>
      </c>
    </row>
    <row r="33" spans="1:1" ht="15" customHeight="1"/>
    <row r="34" spans="1:1" ht="15" customHeight="1">
      <c r="A34" s="342" t="s">
        <v>389</v>
      </c>
    </row>
    <row r="35" spans="1:1" ht="15" customHeight="1">
      <c r="A35" s="341" t="s">
        <v>625</v>
      </c>
    </row>
    <row r="36" spans="1:1" ht="15" customHeight="1">
      <c r="A36" s="343" t="s">
        <v>0</v>
      </c>
    </row>
    <row r="37" spans="1:1" ht="15" customHeight="1">
      <c r="A37" s="343" t="s">
        <v>412</v>
      </c>
    </row>
    <row r="38" spans="1:1" ht="15" customHeight="1">
      <c r="A38" s="343" t="s">
        <v>30</v>
      </c>
    </row>
    <row r="39" spans="1:1" ht="15" customHeight="1">
      <c r="A39" s="343" t="s">
        <v>413</v>
      </c>
    </row>
  </sheetData>
  <mergeCells count="5">
    <mergeCell ref="K6:L6"/>
    <mergeCell ref="C6:D6"/>
    <mergeCell ref="E6:F6"/>
    <mergeCell ref="G6:H6"/>
    <mergeCell ref="I6:J6"/>
  </mergeCells>
  <hyperlinks>
    <hyperlink ref="A1" location="'Table Of Contents'!C6" display="return to table of contents"/>
  </hyperlinks>
  <pageMargins left="0.39370078740157483" right="0.39370078740157483" top="0.59055118110236227" bottom="0.59055118110236227" header="0.39370078740157483" footer="0.39370078740157483"/>
  <pageSetup paperSize="9" scale="83" orientation="landscape" horizontalDpi="300" verticalDpi="300" r:id="rId1"/>
  <headerFooter>
    <oddHeader>&amp;C&amp;F     &amp;A</oddHeader>
    <oddFooter>Page &amp;P of &amp;N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pageSetUpPr fitToPage="1"/>
  </sheetPr>
  <dimension ref="A1:AF186"/>
  <sheetViews>
    <sheetView zoomScaleNormal="100" workbookViewId="0">
      <pane xSplit="2" ySplit="9" topLeftCell="C10" activePane="bottomRight" state="frozen"/>
      <selection pane="topRight"/>
      <selection pane="bottomLeft"/>
      <selection pane="bottomRight"/>
    </sheetView>
  </sheetViews>
  <sheetFormatPr defaultColWidth="11.42578125" defaultRowHeight="9.9499999999999993" customHeight="1"/>
  <cols>
    <col min="1" max="1" width="71.7109375" style="3" customWidth="1"/>
    <col min="2" max="2" width="48" style="178" bestFit="1" customWidth="1"/>
    <col min="3" max="32" width="12.140625" style="3" customWidth="1"/>
    <col min="33" max="16384" width="11.42578125" style="3"/>
  </cols>
  <sheetData>
    <row r="1" spans="1:32" ht="13.5">
      <c r="A1" s="203" t="s">
        <v>231</v>
      </c>
      <c r="B1" s="202"/>
    </row>
    <row r="2" spans="1:32" s="178" customFormat="1" ht="15" customHeight="1">
      <c r="A2" s="256" t="s">
        <v>272</v>
      </c>
      <c r="B2" s="202"/>
    </row>
    <row r="3" spans="1:32" ht="14.1" customHeight="1">
      <c r="A3" s="256" t="str">
        <f>"NSW Higher, Local and Children's Criminal Courts " &amp;'Table Of Contents'!H4</f>
        <v>NSW Higher, Local and Children's Criminal Courts July 2014 - June 2019</v>
      </c>
      <c r="B3" s="199"/>
      <c r="D3" s="7"/>
      <c r="E3" s="7"/>
      <c r="F3" s="7"/>
      <c r="G3" s="7"/>
      <c r="H3" s="7"/>
      <c r="I3" s="7"/>
      <c r="J3" s="7"/>
      <c r="K3" s="7"/>
      <c r="L3" s="7"/>
      <c r="M3" s="7"/>
      <c r="N3" s="7"/>
      <c r="O3" s="7"/>
      <c r="P3" s="7"/>
      <c r="Q3" s="7"/>
      <c r="R3" s="7"/>
      <c r="S3" s="7"/>
      <c r="T3" s="7"/>
      <c r="U3" s="7"/>
      <c r="V3" s="7"/>
      <c r="W3" s="7"/>
      <c r="X3" s="7"/>
      <c r="Y3" s="7"/>
      <c r="Z3" s="7"/>
      <c r="AA3" s="7"/>
      <c r="AB3" s="7"/>
      <c r="AC3" s="7"/>
      <c r="AD3" s="7"/>
      <c r="AE3" s="7"/>
      <c r="AF3" s="7"/>
    </row>
    <row r="4" spans="1:32" ht="14.1" customHeight="1">
      <c r="A4" s="119" t="s">
        <v>403</v>
      </c>
      <c r="B4" s="119"/>
      <c r="C4" s="8"/>
      <c r="D4" s="7"/>
      <c r="E4" s="7"/>
      <c r="F4" s="7"/>
      <c r="G4" s="7"/>
      <c r="H4" s="7"/>
      <c r="I4" s="7"/>
      <c r="J4" s="7"/>
      <c r="K4" s="7"/>
      <c r="L4" s="7"/>
      <c r="M4" s="7"/>
      <c r="N4" s="7"/>
      <c r="O4" s="7"/>
      <c r="P4" s="7"/>
      <c r="Q4" s="7"/>
      <c r="R4" s="7"/>
      <c r="S4" s="7"/>
      <c r="T4" s="7"/>
      <c r="U4" s="7"/>
      <c r="V4" s="7"/>
      <c r="W4" s="7"/>
      <c r="X4" s="7"/>
      <c r="Y4" s="7"/>
      <c r="Z4" s="7"/>
      <c r="AA4" s="7"/>
      <c r="AB4" s="7"/>
      <c r="AC4" s="7"/>
      <c r="AD4" s="7"/>
      <c r="AE4" s="7"/>
      <c r="AF4" s="7"/>
    </row>
    <row r="5" spans="1:32" s="178" customFormat="1" ht="14.1" customHeight="1">
      <c r="A5" s="119"/>
      <c r="B5" s="119"/>
      <c r="C5" s="180"/>
      <c r="D5" s="7"/>
      <c r="E5" s="7"/>
      <c r="F5" s="7"/>
      <c r="G5" s="7"/>
      <c r="H5" s="7"/>
      <c r="I5" s="7"/>
      <c r="J5" s="7"/>
      <c r="K5" s="7"/>
      <c r="L5" s="7"/>
      <c r="M5" s="7"/>
      <c r="N5" s="7"/>
      <c r="O5" s="7"/>
      <c r="P5" s="7"/>
      <c r="Q5" s="7"/>
      <c r="R5" s="7"/>
      <c r="S5" s="7"/>
      <c r="T5" s="7"/>
      <c r="U5" s="7"/>
      <c r="V5" s="7"/>
      <c r="W5" s="7"/>
      <c r="X5" s="7"/>
      <c r="Y5" s="7"/>
      <c r="Z5" s="7"/>
      <c r="AA5" s="7"/>
      <c r="AB5" s="7"/>
      <c r="AC5" s="7"/>
      <c r="AD5" s="7"/>
      <c r="AE5" s="7"/>
      <c r="AF5" s="7"/>
    </row>
    <row r="6" spans="1:32" ht="22.5" customHeight="1">
      <c r="A6" s="167"/>
    </row>
    <row r="7" spans="1:32" ht="15" customHeight="1">
      <c r="A7" s="235"/>
      <c r="B7" s="245"/>
      <c r="C7" s="492" t="str">
        <f>'Table Of Contents'!$C$4</f>
        <v>July 2014 - June 2015</v>
      </c>
      <c r="D7" s="493"/>
      <c r="E7" s="493"/>
      <c r="F7" s="493"/>
      <c r="G7" s="493"/>
      <c r="H7" s="494"/>
      <c r="I7" s="492" t="str">
        <f>'Table Of Contents'!$D$4</f>
        <v>July 2015 - June 2016</v>
      </c>
      <c r="J7" s="493"/>
      <c r="K7" s="493"/>
      <c r="L7" s="493"/>
      <c r="M7" s="493"/>
      <c r="N7" s="494"/>
      <c r="O7" s="492" t="str">
        <f>'Table Of Contents'!$E$4</f>
        <v>July 2016 - June 2017</v>
      </c>
      <c r="P7" s="493"/>
      <c r="Q7" s="493"/>
      <c r="R7" s="493"/>
      <c r="S7" s="493"/>
      <c r="T7" s="494"/>
      <c r="U7" s="492" t="str">
        <f>'Table Of Contents'!$F$4</f>
        <v>July 2017 - June 2018</v>
      </c>
      <c r="V7" s="493"/>
      <c r="W7" s="493"/>
      <c r="X7" s="493"/>
      <c r="Y7" s="493"/>
      <c r="Z7" s="494"/>
      <c r="AA7" s="492" t="str">
        <f>'Table Of Contents'!$G$4</f>
        <v>July 2018 - June 2019</v>
      </c>
      <c r="AB7" s="493"/>
      <c r="AC7" s="493"/>
      <c r="AD7" s="493"/>
      <c r="AE7" s="493"/>
      <c r="AF7" s="494"/>
    </row>
    <row r="8" spans="1:32" ht="15" customHeight="1">
      <c r="A8" s="236"/>
      <c r="B8" s="246"/>
      <c r="C8" s="495" t="s">
        <v>31</v>
      </c>
      <c r="D8" s="496"/>
      <c r="E8" s="497"/>
      <c r="F8" s="498" t="s">
        <v>332</v>
      </c>
      <c r="G8" s="499"/>
      <c r="H8" s="500"/>
      <c r="I8" s="495" t="s">
        <v>31</v>
      </c>
      <c r="J8" s="496"/>
      <c r="K8" s="497"/>
      <c r="L8" s="498" t="s">
        <v>332</v>
      </c>
      <c r="M8" s="499"/>
      <c r="N8" s="500"/>
      <c r="O8" s="495" t="s">
        <v>31</v>
      </c>
      <c r="P8" s="496"/>
      <c r="Q8" s="497"/>
      <c r="R8" s="498" t="s">
        <v>332</v>
      </c>
      <c r="S8" s="499"/>
      <c r="T8" s="500"/>
      <c r="U8" s="495" t="s">
        <v>31</v>
      </c>
      <c r="V8" s="496"/>
      <c r="W8" s="497"/>
      <c r="X8" s="498" t="s">
        <v>332</v>
      </c>
      <c r="Y8" s="499"/>
      <c r="Z8" s="500"/>
      <c r="AA8" s="495" t="s">
        <v>31</v>
      </c>
      <c r="AB8" s="496"/>
      <c r="AC8" s="497"/>
      <c r="AD8" s="498" t="s">
        <v>332</v>
      </c>
      <c r="AE8" s="499"/>
      <c r="AF8" s="500"/>
    </row>
    <row r="9" spans="1:32" ht="60" customHeight="1">
      <c r="A9" s="240" t="s">
        <v>405</v>
      </c>
      <c r="B9" s="247"/>
      <c r="C9" s="20" t="s">
        <v>32</v>
      </c>
      <c r="D9" s="21" t="s">
        <v>33</v>
      </c>
      <c r="E9" s="206" t="s">
        <v>34</v>
      </c>
      <c r="F9" s="318" t="s">
        <v>306</v>
      </c>
      <c r="G9" s="319" t="s">
        <v>307</v>
      </c>
      <c r="H9" s="206" t="s">
        <v>34</v>
      </c>
      <c r="I9" s="318" t="s">
        <v>32</v>
      </c>
      <c r="J9" s="319" t="s">
        <v>33</v>
      </c>
      <c r="K9" s="206" t="s">
        <v>34</v>
      </c>
      <c r="L9" s="318" t="s">
        <v>306</v>
      </c>
      <c r="M9" s="319" t="s">
        <v>307</v>
      </c>
      <c r="N9" s="206" t="s">
        <v>34</v>
      </c>
      <c r="O9" s="318" t="s">
        <v>32</v>
      </c>
      <c r="P9" s="319" t="s">
        <v>33</v>
      </c>
      <c r="Q9" s="206" t="s">
        <v>34</v>
      </c>
      <c r="R9" s="318" t="s">
        <v>306</v>
      </c>
      <c r="S9" s="319" t="s">
        <v>307</v>
      </c>
      <c r="T9" s="206" t="s">
        <v>34</v>
      </c>
      <c r="U9" s="318" t="s">
        <v>32</v>
      </c>
      <c r="V9" s="319" t="s">
        <v>33</v>
      </c>
      <c r="W9" s="206" t="s">
        <v>34</v>
      </c>
      <c r="X9" s="318" t="s">
        <v>306</v>
      </c>
      <c r="Y9" s="319" t="s">
        <v>307</v>
      </c>
      <c r="Z9" s="206" t="s">
        <v>34</v>
      </c>
      <c r="AA9" s="318" t="s">
        <v>32</v>
      </c>
      <c r="AB9" s="319" t="s">
        <v>33</v>
      </c>
      <c r="AC9" s="206" t="s">
        <v>34</v>
      </c>
      <c r="AD9" s="318" t="s">
        <v>306</v>
      </c>
      <c r="AE9" s="319" t="s">
        <v>307</v>
      </c>
      <c r="AF9" s="206" t="s">
        <v>34</v>
      </c>
    </row>
    <row r="10" spans="1:32" s="178" customFormat="1" ht="22.5" customHeight="1">
      <c r="A10" s="167" t="s">
        <v>1</v>
      </c>
      <c r="B10" s="246"/>
      <c r="C10" s="409"/>
      <c r="D10" s="410"/>
      <c r="E10" s="411"/>
      <c r="F10" s="409"/>
      <c r="G10" s="410"/>
      <c r="H10" s="411"/>
      <c r="I10" s="409"/>
      <c r="J10" s="410"/>
      <c r="K10" s="411"/>
      <c r="L10" s="409"/>
      <c r="M10" s="410"/>
      <c r="N10" s="411"/>
      <c r="O10" s="409"/>
      <c r="P10" s="410"/>
      <c r="Q10" s="411"/>
      <c r="R10" s="409"/>
      <c r="S10" s="410"/>
      <c r="T10" s="411"/>
      <c r="U10" s="409"/>
      <c r="V10" s="410"/>
      <c r="W10" s="411"/>
      <c r="X10" s="409"/>
      <c r="Y10" s="410"/>
      <c r="Z10" s="411"/>
      <c r="AA10" s="409"/>
      <c r="AB10" s="410"/>
      <c r="AC10" s="411"/>
      <c r="AD10" s="409"/>
      <c r="AE10" s="410"/>
      <c r="AF10" s="411"/>
    </row>
    <row r="11" spans="1:32" s="178" customFormat="1" ht="22.5" customHeight="1">
      <c r="A11" s="236"/>
      <c r="B11" s="246"/>
      <c r="C11" s="412"/>
      <c r="D11" s="413"/>
      <c r="E11" s="414"/>
      <c r="F11" s="412"/>
      <c r="G11" s="413"/>
      <c r="H11" s="414"/>
      <c r="I11" s="412"/>
      <c r="J11" s="413"/>
      <c r="K11" s="414"/>
      <c r="L11" s="412"/>
      <c r="M11" s="413"/>
      <c r="N11" s="414"/>
      <c r="O11" s="412"/>
      <c r="P11" s="413"/>
      <c r="Q11" s="414"/>
      <c r="R11" s="412"/>
      <c r="S11" s="413"/>
      <c r="T11" s="414"/>
      <c r="U11" s="412"/>
      <c r="V11" s="413"/>
      <c r="W11" s="414"/>
      <c r="X11" s="412"/>
      <c r="Y11" s="413"/>
      <c r="Z11" s="414"/>
      <c r="AA11" s="412"/>
      <c r="AB11" s="413"/>
      <c r="AC11" s="414"/>
      <c r="AD11" s="412"/>
      <c r="AE11" s="413"/>
      <c r="AF11" s="414"/>
    </row>
    <row r="12" spans="1:32" ht="15" customHeight="1">
      <c r="A12" s="239" t="s">
        <v>330</v>
      </c>
      <c r="B12" s="243"/>
      <c r="C12" s="184"/>
      <c r="D12" s="185"/>
      <c r="E12" s="209"/>
      <c r="F12" s="184"/>
      <c r="G12" s="185"/>
      <c r="H12" s="209"/>
      <c r="I12" s="184"/>
      <c r="J12" s="185"/>
      <c r="K12" s="209"/>
      <c r="L12" s="184"/>
      <c r="M12" s="185"/>
      <c r="N12" s="209"/>
      <c r="O12" s="184"/>
      <c r="P12" s="185"/>
      <c r="Q12" s="209"/>
      <c r="R12" s="184"/>
      <c r="S12" s="185"/>
      <c r="T12" s="209"/>
      <c r="U12" s="184"/>
      <c r="V12" s="185"/>
      <c r="W12" s="209"/>
      <c r="X12" s="184"/>
      <c r="Y12" s="185"/>
      <c r="Z12" s="209"/>
      <c r="AA12" s="184"/>
      <c r="AB12" s="185"/>
      <c r="AC12" s="209"/>
      <c r="AD12" s="184"/>
      <c r="AE12" s="185"/>
      <c r="AF12" s="209"/>
    </row>
    <row r="13" spans="1:32" ht="15" customHeight="1">
      <c r="A13" s="42" t="s">
        <v>9</v>
      </c>
      <c r="B13" s="242" t="s">
        <v>35</v>
      </c>
      <c r="C13" s="15">
        <v>29</v>
      </c>
      <c r="D13" s="14">
        <v>11</v>
      </c>
      <c r="E13" s="208">
        <v>37.9</v>
      </c>
      <c r="F13" s="15">
        <v>29</v>
      </c>
      <c r="G13" s="14">
        <v>11</v>
      </c>
      <c r="H13" s="208">
        <v>37.9</v>
      </c>
      <c r="I13" s="183">
        <v>23</v>
      </c>
      <c r="J13" s="182">
        <v>8</v>
      </c>
      <c r="K13" s="208">
        <v>34.799999999999997</v>
      </c>
      <c r="L13" s="183">
        <v>22</v>
      </c>
      <c r="M13" s="182">
        <v>7</v>
      </c>
      <c r="N13" s="208">
        <v>31.8</v>
      </c>
      <c r="O13" s="183">
        <v>31</v>
      </c>
      <c r="P13" s="182">
        <v>19</v>
      </c>
      <c r="Q13" s="208">
        <v>61.3</v>
      </c>
      <c r="R13" s="183">
        <v>27</v>
      </c>
      <c r="S13" s="182">
        <v>16</v>
      </c>
      <c r="T13" s="208">
        <v>59.3</v>
      </c>
      <c r="U13" s="183">
        <v>29</v>
      </c>
      <c r="V13" s="182">
        <v>12</v>
      </c>
      <c r="W13" s="208">
        <v>41.4</v>
      </c>
      <c r="X13" s="183">
        <v>29</v>
      </c>
      <c r="Y13" s="182">
        <v>12</v>
      </c>
      <c r="Z13" s="208">
        <v>41.4</v>
      </c>
      <c r="AA13" s="183">
        <v>32</v>
      </c>
      <c r="AB13" s="182">
        <v>14</v>
      </c>
      <c r="AC13" s="208">
        <v>43.8</v>
      </c>
      <c r="AD13" s="183">
        <v>29</v>
      </c>
      <c r="AE13" s="182">
        <v>11</v>
      </c>
      <c r="AF13" s="208">
        <v>37.9</v>
      </c>
    </row>
    <row r="14" spans="1:32" ht="15" customHeight="1">
      <c r="A14" s="37"/>
      <c r="B14" s="242" t="s">
        <v>36</v>
      </c>
      <c r="C14" s="15">
        <v>12</v>
      </c>
      <c r="D14" s="14">
        <v>1</v>
      </c>
      <c r="E14" s="208">
        <v>8.3000000000000007</v>
      </c>
      <c r="F14" s="15">
        <v>8</v>
      </c>
      <c r="G14" s="14">
        <v>1</v>
      </c>
      <c r="H14" s="208">
        <v>12.5</v>
      </c>
      <c r="I14" s="183">
        <v>8</v>
      </c>
      <c r="J14" s="182">
        <v>2</v>
      </c>
      <c r="K14" s="208">
        <v>25</v>
      </c>
      <c r="L14" s="183">
        <v>8</v>
      </c>
      <c r="M14" s="182">
        <v>2</v>
      </c>
      <c r="N14" s="208">
        <v>25</v>
      </c>
      <c r="O14" s="183">
        <v>10</v>
      </c>
      <c r="P14" s="182">
        <v>3</v>
      </c>
      <c r="Q14" s="208">
        <v>30</v>
      </c>
      <c r="R14" s="183">
        <v>10</v>
      </c>
      <c r="S14" s="182">
        <v>3</v>
      </c>
      <c r="T14" s="208">
        <v>30</v>
      </c>
      <c r="U14" s="183">
        <v>5</v>
      </c>
      <c r="V14" s="182">
        <v>1</v>
      </c>
      <c r="W14" s="208">
        <v>20</v>
      </c>
      <c r="X14" s="183">
        <v>5</v>
      </c>
      <c r="Y14" s="182">
        <v>1</v>
      </c>
      <c r="Z14" s="208">
        <v>20</v>
      </c>
      <c r="AA14" s="183">
        <v>9</v>
      </c>
      <c r="AB14" s="182">
        <v>3</v>
      </c>
      <c r="AC14" s="208">
        <v>33.299999999999997</v>
      </c>
      <c r="AD14" s="183">
        <v>8</v>
      </c>
      <c r="AE14" s="182">
        <v>2</v>
      </c>
      <c r="AF14" s="208">
        <v>25</v>
      </c>
    </row>
    <row r="15" spans="1:32" ht="15" customHeight="1">
      <c r="A15" s="37"/>
      <c r="B15" s="242" t="s">
        <v>184</v>
      </c>
      <c r="C15" s="15">
        <v>14</v>
      </c>
      <c r="D15" s="14">
        <v>11</v>
      </c>
      <c r="E15" s="208">
        <v>78.599999999999994</v>
      </c>
      <c r="F15" s="15">
        <v>14</v>
      </c>
      <c r="G15" s="14">
        <v>11</v>
      </c>
      <c r="H15" s="208">
        <v>78.599999999999994</v>
      </c>
      <c r="I15" s="183">
        <v>13</v>
      </c>
      <c r="J15" s="182">
        <v>8</v>
      </c>
      <c r="K15" s="208">
        <v>61.5</v>
      </c>
      <c r="L15" s="183">
        <v>13</v>
      </c>
      <c r="M15" s="182">
        <v>8</v>
      </c>
      <c r="N15" s="208">
        <v>61.5</v>
      </c>
      <c r="O15" s="183">
        <v>9</v>
      </c>
      <c r="P15" s="182">
        <v>7</v>
      </c>
      <c r="Q15" s="208">
        <v>77.8</v>
      </c>
      <c r="R15" s="183">
        <v>9</v>
      </c>
      <c r="S15" s="182">
        <v>7</v>
      </c>
      <c r="T15" s="208">
        <v>77.8</v>
      </c>
      <c r="U15" s="183">
        <v>18</v>
      </c>
      <c r="V15" s="182">
        <v>13</v>
      </c>
      <c r="W15" s="208">
        <v>72.2</v>
      </c>
      <c r="X15" s="183">
        <v>18</v>
      </c>
      <c r="Y15" s="182">
        <v>13</v>
      </c>
      <c r="Z15" s="208">
        <v>72.2</v>
      </c>
      <c r="AA15" s="183">
        <v>16</v>
      </c>
      <c r="AB15" s="182">
        <v>13</v>
      </c>
      <c r="AC15" s="208">
        <v>81.3</v>
      </c>
      <c r="AD15" s="183">
        <v>16</v>
      </c>
      <c r="AE15" s="182">
        <v>13</v>
      </c>
      <c r="AF15" s="208">
        <v>81.3</v>
      </c>
    </row>
    <row r="16" spans="1:32" ht="15" customHeight="1">
      <c r="A16" s="244"/>
      <c r="B16" s="83" t="s">
        <v>39</v>
      </c>
      <c r="C16" s="17">
        <v>55</v>
      </c>
      <c r="D16" s="18">
        <v>23</v>
      </c>
      <c r="E16" s="209">
        <v>41.8</v>
      </c>
      <c r="F16" s="17">
        <v>44</v>
      </c>
      <c r="G16" s="18">
        <v>23</v>
      </c>
      <c r="H16" s="209">
        <v>52.3</v>
      </c>
      <c r="I16" s="184">
        <v>44</v>
      </c>
      <c r="J16" s="185">
        <v>18</v>
      </c>
      <c r="K16" s="209">
        <v>40.9</v>
      </c>
      <c r="L16" s="184">
        <v>36</v>
      </c>
      <c r="M16" s="185">
        <v>17</v>
      </c>
      <c r="N16" s="209">
        <v>47.2</v>
      </c>
      <c r="O16" s="184">
        <v>50</v>
      </c>
      <c r="P16" s="185">
        <v>29</v>
      </c>
      <c r="Q16" s="209">
        <v>58</v>
      </c>
      <c r="R16" s="184">
        <v>42</v>
      </c>
      <c r="S16" s="185">
        <v>26</v>
      </c>
      <c r="T16" s="209">
        <v>61.9</v>
      </c>
      <c r="U16" s="184">
        <v>52</v>
      </c>
      <c r="V16" s="185">
        <v>26</v>
      </c>
      <c r="W16" s="209">
        <v>50</v>
      </c>
      <c r="X16" s="184">
        <v>43</v>
      </c>
      <c r="Y16" s="185">
        <v>26</v>
      </c>
      <c r="Z16" s="209">
        <v>60.5</v>
      </c>
      <c r="AA16" s="184">
        <v>57</v>
      </c>
      <c r="AB16" s="185">
        <v>30</v>
      </c>
      <c r="AC16" s="209">
        <v>52.6</v>
      </c>
      <c r="AD16" s="184">
        <v>44</v>
      </c>
      <c r="AE16" s="185">
        <v>26</v>
      </c>
      <c r="AF16" s="209">
        <v>59.1</v>
      </c>
    </row>
    <row r="17" spans="1:32" ht="15" customHeight="1">
      <c r="A17" s="37" t="s">
        <v>10</v>
      </c>
      <c r="B17" s="242" t="s">
        <v>40</v>
      </c>
      <c r="C17" s="15">
        <v>19397</v>
      </c>
      <c r="D17" s="14">
        <v>11172</v>
      </c>
      <c r="E17" s="208">
        <v>57.6</v>
      </c>
      <c r="F17" s="15">
        <v>13840</v>
      </c>
      <c r="G17" s="14">
        <v>9225</v>
      </c>
      <c r="H17" s="208">
        <v>66.7</v>
      </c>
      <c r="I17" s="183">
        <v>20579</v>
      </c>
      <c r="J17" s="182">
        <v>11904</v>
      </c>
      <c r="K17" s="208">
        <v>57.8</v>
      </c>
      <c r="L17" s="183">
        <v>14646</v>
      </c>
      <c r="M17" s="182">
        <v>9906</v>
      </c>
      <c r="N17" s="208">
        <v>67.599999999999994</v>
      </c>
      <c r="O17" s="183">
        <v>21399</v>
      </c>
      <c r="P17" s="182">
        <v>12517</v>
      </c>
      <c r="Q17" s="208">
        <v>58.5</v>
      </c>
      <c r="R17" s="183">
        <v>15232</v>
      </c>
      <c r="S17" s="182">
        <v>10352</v>
      </c>
      <c r="T17" s="208">
        <v>68</v>
      </c>
      <c r="U17" s="183">
        <v>21699</v>
      </c>
      <c r="V17" s="182">
        <v>12548</v>
      </c>
      <c r="W17" s="208">
        <v>57.8</v>
      </c>
      <c r="X17" s="183">
        <v>15365</v>
      </c>
      <c r="Y17" s="182">
        <v>10334</v>
      </c>
      <c r="Z17" s="208">
        <v>67.3</v>
      </c>
      <c r="AA17" s="183">
        <v>22392</v>
      </c>
      <c r="AB17" s="182">
        <v>13211</v>
      </c>
      <c r="AC17" s="208">
        <v>59</v>
      </c>
      <c r="AD17" s="183">
        <v>15780</v>
      </c>
      <c r="AE17" s="182">
        <v>10779</v>
      </c>
      <c r="AF17" s="208">
        <v>68.3</v>
      </c>
    </row>
    <row r="18" spans="1:32" ht="15" customHeight="1">
      <c r="A18" s="37"/>
      <c r="B18" s="242" t="s">
        <v>331</v>
      </c>
      <c r="C18" s="15">
        <v>7104</v>
      </c>
      <c r="D18" s="14">
        <v>4444</v>
      </c>
      <c r="E18" s="208">
        <v>62.6</v>
      </c>
      <c r="F18" s="15">
        <v>6048</v>
      </c>
      <c r="G18" s="14">
        <v>3897</v>
      </c>
      <c r="H18" s="208">
        <v>64.400000000000006</v>
      </c>
      <c r="I18" s="183">
        <v>8094</v>
      </c>
      <c r="J18" s="182">
        <v>5177</v>
      </c>
      <c r="K18" s="208">
        <v>64</v>
      </c>
      <c r="L18" s="183">
        <v>6925</v>
      </c>
      <c r="M18" s="182">
        <v>4582</v>
      </c>
      <c r="N18" s="208">
        <v>66.2</v>
      </c>
      <c r="O18" s="183">
        <v>8650</v>
      </c>
      <c r="P18" s="182">
        <v>5664</v>
      </c>
      <c r="Q18" s="208">
        <v>65.5</v>
      </c>
      <c r="R18" s="183">
        <v>7359</v>
      </c>
      <c r="S18" s="182">
        <v>4953</v>
      </c>
      <c r="T18" s="208">
        <v>67.3</v>
      </c>
      <c r="U18" s="183">
        <v>8918</v>
      </c>
      <c r="V18" s="182">
        <v>5749</v>
      </c>
      <c r="W18" s="208">
        <v>64.5</v>
      </c>
      <c r="X18" s="183">
        <v>7460</v>
      </c>
      <c r="Y18" s="182">
        <v>4964</v>
      </c>
      <c r="Z18" s="208">
        <v>66.5</v>
      </c>
      <c r="AA18" s="183">
        <v>9621</v>
      </c>
      <c r="AB18" s="182">
        <v>6264</v>
      </c>
      <c r="AC18" s="208">
        <v>65.099999999999994</v>
      </c>
      <c r="AD18" s="183">
        <v>7985</v>
      </c>
      <c r="AE18" s="182">
        <v>5400</v>
      </c>
      <c r="AF18" s="208">
        <v>67.599999999999994</v>
      </c>
    </row>
    <row r="19" spans="1:32" ht="15" customHeight="1">
      <c r="A19" s="244"/>
      <c r="B19" s="83" t="s">
        <v>39</v>
      </c>
      <c r="C19" s="17">
        <v>26501</v>
      </c>
      <c r="D19" s="18">
        <v>15616</v>
      </c>
      <c r="E19" s="209">
        <v>58.9</v>
      </c>
      <c r="F19" s="17">
        <v>16973</v>
      </c>
      <c r="G19" s="18">
        <v>11631</v>
      </c>
      <c r="H19" s="209">
        <v>68.5</v>
      </c>
      <c r="I19" s="184">
        <v>28673</v>
      </c>
      <c r="J19" s="185">
        <v>17081</v>
      </c>
      <c r="K19" s="209">
        <v>59.6</v>
      </c>
      <c r="L19" s="184">
        <v>18189</v>
      </c>
      <c r="M19" s="185">
        <v>12674</v>
      </c>
      <c r="N19" s="209">
        <v>69.7</v>
      </c>
      <c r="O19" s="184">
        <v>30049</v>
      </c>
      <c r="P19" s="185">
        <v>18181</v>
      </c>
      <c r="Q19" s="209">
        <v>60.5</v>
      </c>
      <c r="R19" s="184">
        <v>19010</v>
      </c>
      <c r="S19" s="185">
        <v>13329</v>
      </c>
      <c r="T19" s="209">
        <v>70.099999999999994</v>
      </c>
      <c r="U19" s="184">
        <v>30617</v>
      </c>
      <c r="V19" s="185">
        <v>18297</v>
      </c>
      <c r="W19" s="209">
        <v>59.8</v>
      </c>
      <c r="X19" s="184">
        <v>19229</v>
      </c>
      <c r="Y19" s="185">
        <v>13400</v>
      </c>
      <c r="Z19" s="209">
        <v>69.7</v>
      </c>
      <c r="AA19" s="184">
        <v>32013</v>
      </c>
      <c r="AB19" s="185">
        <v>19475</v>
      </c>
      <c r="AC19" s="209">
        <v>60.8</v>
      </c>
      <c r="AD19" s="184">
        <v>19986</v>
      </c>
      <c r="AE19" s="185">
        <v>14104</v>
      </c>
      <c r="AF19" s="209">
        <v>70.599999999999994</v>
      </c>
    </row>
    <row r="20" spans="1:32" ht="15" customHeight="1">
      <c r="A20" s="37" t="s">
        <v>11</v>
      </c>
      <c r="B20" s="242" t="s">
        <v>44</v>
      </c>
      <c r="C20" s="15">
        <v>574</v>
      </c>
      <c r="D20" s="14">
        <v>234</v>
      </c>
      <c r="E20" s="208">
        <v>40.799999999999997</v>
      </c>
      <c r="F20" s="15">
        <v>249</v>
      </c>
      <c r="G20" s="14">
        <v>113</v>
      </c>
      <c r="H20" s="208">
        <v>45.4</v>
      </c>
      <c r="I20" s="183">
        <v>834</v>
      </c>
      <c r="J20" s="182">
        <v>359</v>
      </c>
      <c r="K20" s="208">
        <v>43</v>
      </c>
      <c r="L20" s="183">
        <v>301</v>
      </c>
      <c r="M20" s="182">
        <v>154</v>
      </c>
      <c r="N20" s="208">
        <v>51.2</v>
      </c>
      <c r="O20" s="183">
        <v>1049</v>
      </c>
      <c r="P20" s="182">
        <v>410</v>
      </c>
      <c r="Q20" s="208">
        <v>39.1</v>
      </c>
      <c r="R20" s="183">
        <v>374</v>
      </c>
      <c r="S20" s="182">
        <v>174</v>
      </c>
      <c r="T20" s="208">
        <v>46.5</v>
      </c>
      <c r="U20" s="183">
        <v>1164</v>
      </c>
      <c r="V20" s="182">
        <v>471</v>
      </c>
      <c r="W20" s="208">
        <v>40.5</v>
      </c>
      <c r="X20" s="183">
        <v>384</v>
      </c>
      <c r="Y20" s="182">
        <v>196</v>
      </c>
      <c r="Z20" s="208">
        <v>51</v>
      </c>
      <c r="AA20" s="183">
        <v>1247</v>
      </c>
      <c r="AB20" s="182">
        <v>484</v>
      </c>
      <c r="AC20" s="208">
        <v>38.799999999999997</v>
      </c>
      <c r="AD20" s="183">
        <v>390</v>
      </c>
      <c r="AE20" s="182">
        <v>190</v>
      </c>
      <c r="AF20" s="208">
        <v>48.7</v>
      </c>
    </row>
    <row r="21" spans="1:32" ht="15" customHeight="1">
      <c r="A21" s="37"/>
      <c r="B21" s="242" t="s">
        <v>47</v>
      </c>
      <c r="C21" s="15">
        <v>2</v>
      </c>
      <c r="D21" s="14">
        <v>1</v>
      </c>
      <c r="E21" s="208">
        <v>50</v>
      </c>
      <c r="F21" s="15">
        <v>2</v>
      </c>
      <c r="G21" s="14">
        <v>1</v>
      </c>
      <c r="H21" s="208">
        <v>50</v>
      </c>
      <c r="I21" s="183">
        <v>3</v>
      </c>
      <c r="J21" s="182">
        <v>1</v>
      </c>
      <c r="K21" s="208">
        <v>33.299999999999997</v>
      </c>
      <c r="L21" s="183">
        <v>3</v>
      </c>
      <c r="M21" s="182">
        <v>1</v>
      </c>
      <c r="N21" s="208">
        <v>33.299999999999997</v>
      </c>
      <c r="O21" s="183">
        <v>0</v>
      </c>
      <c r="P21" s="182">
        <v>0</v>
      </c>
      <c r="Q21" s="208">
        <v>0</v>
      </c>
      <c r="R21" s="183">
        <v>0</v>
      </c>
      <c r="S21" s="182">
        <v>0</v>
      </c>
      <c r="T21" s="208">
        <v>0</v>
      </c>
      <c r="U21" s="183">
        <v>71</v>
      </c>
      <c r="V21" s="182">
        <v>59</v>
      </c>
      <c r="W21" s="208">
        <v>83.1</v>
      </c>
      <c r="X21" s="183">
        <v>46</v>
      </c>
      <c r="Y21" s="182">
        <v>40</v>
      </c>
      <c r="Z21" s="208">
        <v>87</v>
      </c>
      <c r="AA21" s="183">
        <v>134</v>
      </c>
      <c r="AB21" s="182">
        <v>95</v>
      </c>
      <c r="AC21" s="208">
        <v>70.900000000000006</v>
      </c>
      <c r="AD21" s="183">
        <v>109</v>
      </c>
      <c r="AE21" s="182">
        <v>82</v>
      </c>
      <c r="AF21" s="208">
        <v>75.2</v>
      </c>
    </row>
    <row r="22" spans="1:32" ht="15" customHeight="1">
      <c r="A22" s="244"/>
      <c r="B22" s="83" t="s">
        <v>39</v>
      </c>
      <c r="C22" s="17">
        <v>576</v>
      </c>
      <c r="D22" s="18">
        <v>235</v>
      </c>
      <c r="E22" s="209">
        <v>40.799999999999997</v>
      </c>
      <c r="F22" s="17">
        <v>250</v>
      </c>
      <c r="G22" s="18">
        <v>114</v>
      </c>
      <c r="H22" s="209">
        <v>45.6</v>
      </c>
      <c r="I22" s="184">
        <v>837</v>
      </c>
      <c r="J22" s="185">
        <v>360</v>
      </c>
      <c r="K22" s="209">
        <v>43</v>
      </c>
      <c r="L22" s="184">
        <v>303</v>
      </c>
      <c r="M22" s="185">
        <v>154</v>
      </c>
      <c r="N22" s="209">
        <v>50.8</v>
      </c>
      <c r="O22" s="184">
        <v>1049</v>
      </c>
      <c r="P22" s="185">
        <v>410</v>
      </c>
      <c r="Q22" s="209">
        <v>39.1</v>
      </c>
      <c r="R22" s="184">
        <v>374</v>
      </c>
      <c r="S22" s="185">
        <v>174</v>
      </c>
      <c r="T22" s="209">
        <v>46.5</v>
      </c>
      <c r="U22" s="184">
        <v>1235</v>
      </c>
      <c r="V22" s="185">
        <v>530</v>
      </c>
      <c r="W22" s="209">
        <v>42.9</v>
      </c>
      <c r="X22" s="184">
        <v>428</v>
      </c>
      <c r="Y22" s="185">
        <v>235</v>
      </c>
      <c r="Z22" s="209">
        <v>54.9</v>
      </c>
      <c r="AA22" s="184">
        <v>1381</v>
      </c>
      <c r="AB22" s="185">
        <v>579</v>
      </c>
      <c r="AC22" s="209">
        <v>41.9</v>
      </c>
      <c r="AD22" s="184">
        <v>497</v>
      </c>
      <c r="AE22" s="185">
        <v>271</v>
      </c>
      <c r="AF22" s="209">
        <v>54.5</v>
      </c>
    </row>
    <row r="23" spans="1:32" ht="15" customHeight="1">
      <c r="A23" s="38" t="s">
        <v>12</v>
      </c>
      <c r="B23" s="40" t="s">
        <v>185</v>
      </c>
      <c r="C23" s="195">
        <v>0</v>
      </c>
      <c r="D23" s="194">
        <v>0</v>
      </c>
      <c r="E23" s="210">
        <v>0</v>
      </c>
      <c r="F23" s="195">
        <v>0</v>
      </c>
      <c r="G23" s="194">
        <v>0</v>
      </c>
      <c r="H23" s="210">
        <v>0</v>
      </c>
      <c r="I23" s="195">
        <v>0</v>
      </c>
      <c r="J23" s="194">
        <v>0</v>
      </c>
      <c r="K23" s="210">
        <v>0</v>
      </c>
      <c r="L23" s="195">
        <v>0</v>
      </c>
      <c r="M23" s="194">
        <v>0</v>
      </c>
      <c r="N23" s="210">
        <v>0</v>
      </c>
      <c r="O23" s="195">
        <v>0</v>
      </c>
      <c r="P23" s="194">
        <v>0</v>
      </c>
      <c r="Q23" s="210">
        <v>0</v>
      </c>
      <c r="R23" s="195">
        <v>0</v>
      </c>
      <c r="S23" s="194">
        <v>0</v>
      </c>
      <c r="T23" s="210">
        <v>0</v>
      </c>
      <c r="U23" s="195">
        <v>2</v>
      </c>
      <c r="V23" s="194">
        <v>1</v>
      </c>
      <c r="W23" s="210">
        <v>50</v>
      </c>
      <c r="X23" s="195">
        <v>2</v>
      </c>
      <c r="Y23" s="194">
        <v>1</v>
      </c>
      <c r="Z23" s="210">
        <v>50</v>
      </c>
      <c r="AA23" s="195">
        <v>3</v>
      </c>
      <c r="AB23" s="194">
        <v>1</v>
      </c>
      <c r="AC23" s="210">
        <v>33.299999999999997</v>
      </c>
      <c r="AD23" s="195">
        <v>3</v>
      </c>
      <c r="AE23" s="194">
        <v>1</v>
      </c>
      <c r="AF23" s="210">
        <v>33.299999999999997</v>
      </c>
    </row>
    <row r="24" spans="1:32" ht="15" customHeight="1">
      <c r="A24" s="37"/>
      <c r="B24" s="242" t="s">
        <v>186</v>
      </c>
      <c r="C24" s="183">
        <v>4</v>
      </c>
      <c r="D24" s="182">
        <v>2</v>
      </c>
      <c r="E24" s="208">
        <v>50</v>
      </c>
      <c r="F24" s="183">
        <v>2</v>
      </c>
      <c r="G24" s="182">
        <v>2</v>
      </c>
      <c r="H24" s="208">
        <v>100</v>
      </c>
      <c r="I24" s="183">
        <v>5</v>
      </c>
      <c r="J24" s="182">
        <v>2</v>
      </c>
      <c r="K24" s="208">
        <v>40</v>
      </c>
      <c r="L24" s="183">
        <v>5</v>
      </c>
      <c r="M24" s="182">
        <v>2</v>
      </c>
      <c r="N24" s="208">
        <v>40</v>
      </c>
      <c r="O24" s="183">
        <v>0</v>
      </c>
      <c r="P24" s="182">
        <v>0</v>
      </c>
      <c r="Q24" s="208">
        <v>0</v>
      </c>
      <c r="R24" s="183">
        <v>0</v>
      </c>
      <c r="S24" s="182">
        <v>0</v>
      </c>
      <c r="T24" s="208">
        <v>0</v>
      </c>
      <c r="U24" s="183">
        <v>7</v>
      </c>
      <c r="V24" s="182">
        <v>6</v>
      </c>
      <c r="W24" s="208">
        <v>85.7</v>
      </c>
      <c r="X24" s="183">
        <v>7</v>
      </c>
      <c r="Y24" s="182">
        <v>6</v>
      </c>
      <c r="Z24" s="208">
        <v>85.7</v>
      </c>
      <c r="AA24" s="183">
        <v>8</v>
      </c>
      <c r="AB24" s="182">
        <v>2</v>
      </c>
      <c r="AC24" s="208">
        <v>25</v>
      </c>
      <c r="AD24" s="183">
        <v>6</v>
      </c>
      <c r="AE24" s="182">
        <v>2</v>
      </c>
      <c r="AF24" s="208">
        <v>33.299999999999997</v>
      </c>
    </row>
    <row r="25" spans="1:32" ht="15" customHeight="1">
      <c r="A25" s="37"/>
      <c r="B25" s="242" t="s">
        <v>39</v>
      </c>
      <c r="C25" s="183">
        <v>4</v>
      </c>
      <c r="D25" s="182">
        <v>2</v>
      </c>
      <c r="E25" s="208">
        <v>50</v>
      </c>
      <c r="F25" s="183">
        <v>2</v>
      </c>
      <c r="G25" s="182">
        <v>2</v>
      </c>
      <c r="H25" s="208">
        <v>100</v>
      </c>
      <c r="I25" s="183">
        <v>5</v>
      </c>
      <c r="J25" s="182">
        <v>2</v>
      </c>
      <c r="K25" s="208">
        <v>40</v>
      </c>
      <c r="L25" s="183">
        <v>5</v>
      </c>
      <c r="M25" s="182">
        <v>2</v>
      </c>
      <c r="N25" s="208">
        <v>40</v>
      </c>
      <c r="O25" s="183">
        <v>0</v>
      </c>
      <c r="P25" s="182">
        <v>0</v>
      </c>
      <c r="Q25" s="208">
        <v>0</v>
      </c>
      <c r="R25" s="183">
        <v>0</v>
      </c>
      <c r="S25" s="182">
        <v>0</v>
      </c>
      <c r="T25" s="208">
        <v>0</v>
      </c>
      <c r="U25" s="183">
        <v>9</v>
      </c>
      <c r="V25" s="182">
        <v>7</v>
      </c>
      <c r="W25" s="208">
        <v>77.8</v>
      </c>
      <c r="X25" s="183">
        <v>9</v>
      </c>
      <c r="Y25" s="182">
        <v>7</v>
      </c>
      <c r="Z25" s="208">
        <v>77.8</v>
      </c>
      <c r="AA25" s="183">
        <v>11</v>
      </c>
      <c r="AB25" s="182">
        <v>3</v>
      </c>
      <c r="AC25" s="208">
        <v>27.3</v>
      </c>
      <c r="AD25" s="183">
        <v>9</v>
      </c>
      <c r="AE25" s="182">
        <v>3</v>
      </c>
      <c r="AF25" s="208">
        <v>33.299999999999997</v>
      </c>
    </row>
    <row r="26" spans="1:32" ht="15" customHeight="1">
      <c r="A26" s="37" t="s">
        <v>13</v>
      </c>
      <c r="B26" s="242" t="s">
        <v>54</v>
      </c>
      <c r="C26" s="15">
        <v>25</v>
      </c>
      <c r="D26" s="14">
        <v>18</v>
      </c>
      <c r="E26" s="208">
        <v>72</v>
      </c>
      <c r="F26" s="15">
        <v>22</v>
      </c>
      <c r="G26" s="14">
        <v>16</v>
      </c>
      <c r="H26" s="208">
        <v>72.7</v>
      </c>
      <c r="I26" s="183">
        <v>23</v>
      </c>
      <c r="J26" s="182">
        <v>10</v>
      </c>
      <c r="K26" s="208">
        <v>43.5</v>
      </c>
      <c r="L26" s="183">
        <v>20</v>
      </c>
      <c r="M26" s="182">
        <v>10</v>
      </c>
      <c r="N26" s="208">
        <v>50</v>
      </c>
      <c r="O26" s="183">
        <v>36</v>
      </c>
      <c r="P26" s="182">
        <v>16</v>
      </c>
      <c r="Q26" s="208">
        <v>44.4</v>
      </c>
      <c r="R26" s="183">
        <v>29</v>
      </c>
      <c r="S26" s="182">
        <v>14</v>
      </c>
      <c r="T26" s="208">
        <v>48.3</v>
      </c>
      <c r="U26" s="183">
        <v>36</v>
      </c>
      <c r="V26" s="182">
        <v>16</v>
      </c>
      <c r="W26" s="208">
        <v>44.4</v>
      </c>
      <c r="X26" s="183">
        <v>31</v>
      </c>
      <c r="Y26" s="182">
        <v>14</v>
      </c>
      <c r="Z26" s="208">
        <v>45.2</v>
      </c>
      <c r="AA26" s="183">
        <v>53</v>
      </c>
      <c r="AB26" s="182">
        <v>34</v>
      </c>
      <c r="AC26" s="208">
        <v>64.2</v>
      </c>
      <c r="AD26" s="183">
        <v>44</v>
      </c>
      <c r="AE26" s="182">
        <v>30</v>
      </c>
      <c r="AF26" s="208">
        <v>68.2</v>
      </c>
    </row>
    <row r="27" spans="1:32" ht="15" customHeight="1">
      <c r="A27" s="37"/>
      <c r="B27" s="242" t="s">
        <v>187</v>
      </c>
      <c r="C27" s="15">
        <v>37</v>
      </c>
      <c r="D27" s="14">
        <v>23</v>
      </c>
      <c r="E27" s="208">
        <v>62.2</v>
      </c>
      <c r="F27" s="15">
        <v>36</v>
      </c>
      <c r="G27" s="14">
        <v>23</v>
      </c>
      <c r="H27" s="208">
        <v>63.9</v>
      </c>
      <c r="I27" s="183">
        <v>48</v>
      </c>
      <c r="J27" s="182">
        <v>25</v>
      </c>
      <c r="K27" s="208">
        <v>52.1</v>
      </c>
      <c r="L27" s="183">
        <v>44</v>
      </c>
      <c r="M27" s="182">
        <v>25</v>
      </c>
      <c r="N27" s="208">
        <v>56.8</v>
      </c>
      <c r="O27" s="183">
        <v>36</v>
      </c>
      <c r="P27" s="182">
        <v>23</v>
      </c>
      <c r="Q27" s="208">
        <v>63.9</v>
      </c>
      <c r="R27" s="183">
        <v>35</v>
      </c>
      <c r="S27" s="182">
        <v>23</v>
      </c>
      <c r="T27" s="208">
        <v>65.7</v>
      </c>
      <c r="U27" s="183">
        <v>38</v>
      </c>
      <c r="V27" s="182">
        <v>24</v>
      </c>
      <c r="W27" s="208">
        <v>63.2</v>
      </c>
      <c r="X27" s="183">
        <v>36</v>
      </c>
      <c r="Y27" s="182">
        <v>22</v>
      </c>
      <c r="Z27" s="208">
        <v>61.1</v>
      </c>
      <c r="AA27" s="183">
        <v>38</v>
      </c>
      <c r="AB27" s="182">
        <v>23</v>
      </c>
      <c r="AC27" s="208">
        <v>60.5</v>
      </c>
      <c r="AD27" s="183">
        <v>37</v>
      </c>
      <c r="AE27" s="182">
        <v>23</v>
      </c>
      <c r="AF27" s="208">
        <v>62.2</v>
      </c>
    </row>
    <row r="28" spans="1:32" ht="15" customHeight="1">
      <c r="A28" s="244"/>
      <c r="B28" s="83" t="s">
        <v>39</v>
      </c>
      <c r="C28" s="17">
        <v>62</v>
      </c>
      <c r="D28" s="18">
        <v>41</v>
      </c>
      <c r="E28" s="209">
        <v>66.099999999999994</v>
      </c>
      <c r="F28" s="17">
        <v>58</v>
      </c>
      <c r="G28" s="18">
        <v>39</v>
      </c>
      <c r="H28" s="209">
        <v>67.2</v>
      </c>
      <c r="I28" s="184">
        <v>71</v>
      </c>
      <c r="J28" s="185">
        <v>35</v>
      </c>
      <c r="K28" s="209">
        <v>49.3</v>
      </c>
      <c r="L28" s="184">
        <v>64</v>
      </c>
      <c r="M28" s="185">
        <v>35</v>
      </c>
      <c r="N28" s="209">
        <v>54.7</v>
      </c>
      <c r="O28" s="184">
        <v>72</v>
      </c>
      <c r="P28" s="185">
        <v>39</v>
      </c>
      <c r="Q28" s="209">
        <v>54.2</v>
      </c>
      <c r="R28" s="184">
        <v>64</v>
      </c>
      <c r="S28" s="185">
        <v>37</v>
      </c>
      <c r="T28" s="209">
        <v>57.8</v>
      </c>
      <c r="U28" s="184">
        <v>74</v>
      </c>
      <c r="V28" s="185">
        <v>40</v>
      </c>
      <c r="W28" s="209">
        <v>54.1</v>
      </c>
      <c r="X28" s="184">
        <v>67</v>
      </c>
      <c r="Y28" s="185">
        <v>36</v>
      </c>
      <c r="Z28" s="209">
        <v>53.7</v>
      </c>
      <c r="AA28" s="184">
        <v>91</v>
      </c>
      <c r="AB28" s="185">
        <v>57</v>
      </c>
      <c r="AC28" s="209">
        <v>62.6</v>
      </c>
      <c r="AD28" s="184">
        <v>81</v>
      </c>
      <c r="AE28" s="185">
        <v>53</v>
      </c>
      <c r="AF28" s="209">
        <v>65.400000000000006</v>
      </c>
    </row>
    <row r="29" spans="1:32" ht="15" customHeight="1">
      <c r="A29" s="43" t="s">
        <v>14</v>
      </c>
      <c r="B29" s="333" t="s">
        <v>58</v>
      </c>
      <c r="C29" s="184">
        <v>0</v>
      </c>
      <c r="D29" s="185">
        <v>0</v>
      </c>
      <c r="E29" s="209">
        <v>0</v>
      </c>
      <c r="F29" s="184">
        <v>0</v>
      </c>
      <c r="G29" s="185">
        <v>0</v>
      </c>
      <c r="H29" s="209">
        <v>0</v>
      </c>
      <c r="I29" s="184">
        <v>0</v>
      </c>
      <c r="J29" s="185">
        <v>0</v>
      </c>
      <c r="K29" s="209">
        <v>0</v>
      </c>
      <c r="L29" s="184">
        <v>0</v>
      </c>
      <c r="M29" s="185">
        <v>0</v>
      </c>
      <c r="N29" s="209">
        <v>0</v>
      </c>
      <c r="O29" s="184">
        <v>0</v>
      </c>
      <c r="P29" s="185">
        <v>0</v>
      </c>
      <c r="Q29" s="209">
        <v>0</v>
      </c>
      <c r="R29" s="184">
        <v>0</v>
      </c>
      <c r="S29" s="185">
        <v>0</v>
      </c>
      <c r="T29" s="209">
        <v>0</v>
      </c>
      <c r="U29" s="184">
        <v>0</v>
      </c>
      <c r="V29" s="185">
        <v>0</v>
      </c>
      <c r="W29" s="209">
        <v>0</v>
      </c>
      <c r="X29" s="184">
        <v>0</v>
      </c>
      <c r="Y29" s="185">
        <v>0</v>
      </c>
      <c r="Z29" s="209">
        <v>0</v>
      </c>
      <c r="AA29" s="184">
        <v>1</v>
      </c>
      <c r="AB29" s="185">
        <v>1</v>
      </c>
      <c r="AC29" s="209">
        <v>100</v>
      </c>
      <c r="AD29" s="184">
        <v>1</v>
      </c>
      <c r="AE29" s="185">
        <v>1</v>
      </c>
      <c r="AF29" s="209">
        <v>100</v>
      </c>
    </row>
    <row r="30" spans="1:32" ht="15" customHeight="1">
      <c r="A30" s="43" t="s">
        <v>15</v>
      </c>
      <c r="B30" s="333" t="s">
        <v>15</v>
      </c>
      <c r="C30" s="184">
        <v>0</v>
      </c>
      <c r="D30" s="185">
        <v>0</v>
      </c>
      <c r="E30" s="209">
        <v>0</v>
      </c>
      <c r="F30" s="184">
        <v>0</v>
      </c>
      <c r="G30" s="185">
        <v>0</v>
      </c>
      <c r="H30" s="209">
        <v>0</v>
      </c>
      <c r="I30" s="184">
        <v>0</v>
      </c>
      <c r="J30" s="185">
        <v>0</v>
      </c>
      <c r="K30" s="209">
        <v>0</v>
      </c>
      <c r="L30" s="184">
        <v>0</v>
      </c>
      <c r="M30" s="185">
        <v>0</v>
      </c>
      <c r="N30" s="209">
        <v>0</v>
      </c>
      <c r="O30" s="184">
        <v>0</v>
      </c>
      <c r="P30" s="185">
        <v>0</v>
      </c>
      <c r="Q30" s="209">
        <v>0</v>
      </c>
      <c r="R30" s="184">
        <v>0</v>
      </c>
      <c r="S30" s="185">
        <v>0</v>
      </c>
      <c r="T30" s="209">
        <v>0</v>
      </c>
      <c r="U30" s="184">
        <v>1</v>
      </c>
      <c r="V30" s="185">
        <v>1</v>
      </c>
      <c r="W30" s="209">
        <v>100</v>
      </c>
      <c r="X30" s="184">
        <v>1</v>
      </c>
      <c r="Y30" s="185">
        <v>1</v>
      </c>
      <c r="Z30" s="209">
        <v>100</v>
      </c>
      <c r="AA30" s="184">
        <v>7</v>
      </c>
      <c r="AB30" s="185">
        <v>5</v>
      </c>
      <c r="AC30" s="209">
        <v>71.400000000000006</v>
      </c>
      <c r="AD30" s="184">
        <v>7</v>
      </c>
      <c r="AE30" s="185">
        <v>5</v>
      </c>
      <c r="AF30" s="209">
        <v>71.400000000000006</v>
      </c>
    </row>
    <row r="31" spans="1:32" ht="15" customHeight="1">
      <c r="A31" s="43" t="s">
        <v>16</v>
      </c>
      <c r="B31" s="333" t="s">
        <v>188</v>
      </c>
      <c r="C31" s="184">
        <v>0</v>
      </c>
      <c r="D31" s="185">
        <v>0</v>
      </c>
      <c r="E31" s="209">
        <v>0</v>
      </c>
      <c r="F31" s="184">
        <v>0</v>
      </c>
      <c r="G31" s="185">
        <v>0</v>
      </c>
      <c r="H31" s="209">
        <v>0</v>
      </c>
      <c r="I31" s="184">
        <v>0</v>
      </c>
      <c r="J31" s="185">
        <v>0</v>
      </c>
      <c r="K31" s="209">
        <v>0</v>
      </c>
      <c r="L31" s="184">
        <v>0</v>
      </c>
      <c r="M31" s="185">
        <v>0</v>
      </c>
      <c r="N31" s="209">
        <v>0</v>
      </c>
      <c r="O31" s="184">
        <v>0</v>
      </c>
      <c r="P31" s="185">
        <v>0</v>
      </c>
      <c r="Q31" s="209">
        <v>0</v>
      </c>
      <c r="R31" s="184">
        <v>0</v>
      </c>
      <c r="S31" s="185">
        <v>0</v>
      </c>
      <c r="T31" s="209">
        <v>0</v>
      </c>
      <c r="U31" s="184">
        <v>2</v>
      </c>
      <c r="V31" s="185">
        <v>1</v>
      </c>
      <c r="W31" s="209">
        <v>50</v>
      </c>
      <c r="X31" s="184">
        <v>2</v>
      </c>
      <c r="Y31" s="185">
        <v>1</v>
      </c>
      <c r="Z31" s="209">
        <v>50</v>
      </c>
      <c r="AA31" s="184">
        <v>0</v>
      </c>
      <c r="AB31" s="185">
        <v>0</v>
      </c>
      <c r="AC31" s="209">
        <v>0</v>
      </c>
      <c r="AD31" s="184">
        <v>0</v>
      </c>
      <c r="AE31" s="185">
        <v>0</v>
      </c>
      <c r="AF31" s="209">
        <v>0</v>
      </c>
    </row>
    <row r="32" spans="1:32" ht="15" customHeight="1">
      <c r="A32" s="42"/>
      <c r="B32" s="473" t="s">
        <v>64</v>
      </c>
      <c r="C32" s="188">
        <v>0</v>
      </c>
      <c r="D32" s="189">
        <v>0</v>
      </c>
      <c r="E32" s="207">
        <v>0</v>
      </c>
      <c r="F32" s="188">
        <v>0</v>
      </c>
      <c r="G32" s="189">
        <v>0</v>
      </c>
      <c r="H32" s="207">
        <v>0</v>
      </c>
      <c r="I32" s="188">
        <v>0</v>
      </c>
      <c r="J32" s="189">
        <v>0</v>
      </c>
      <c r="K32" s="207">
        <v>0</v>
      </c>
      <c r="L32" s="188">
        <v>0</v>
      </c>
      <c r="M32" s="189">
        <v>0</v>
      </c>
      <c r="N32" s="207">
        <v>0</v>
      </c>
      <c r="O32" s="188">
        <v>0</v>
      </c>
      <c r="P32" s="189">
        <v>0</v>
      </c>
      <c r="Q32" s="207">
        <v>0</v>
      </c>
      <c r="R32" s="188">
        <v>0</v>
      </c>
      <c r="S32" s="189">
        <v>0</v>
      </c>
      <c r="T32" s="207">
        <v>0</v>
      </c>
      <c r="U32" s="188">
        <v>4</v>
      </c>
      <c r="V32" s="189">
        <v>3</v>
      </c>
      <c r="W32" s="207">
        <v>75</v>
      </c>
      <c r="X32" s="188">
        <v>4</v>
      </c>
      <c r="Y32" s="189">
        <v>3</v>
      </c>
      <c r="Z32" s="207">
        <v>75</v>
      </c>
      <c r="AA32" s="188">
        <v>4</v>
      </c>
      <c r="AB32" s="189">
        <v>1</v>
      </c>
      <c r="AC32" s="207">
        <v>25</v>
      </c>
      <c r="AD32" s="188">
        <v>4</v>
      </c>
      <c r="AE32" s="189">
        <v>1</v>
      </c>
      <c r="AF32" s="207">
        <v>25</v>
      </c>
    </row>
    <row r="33" spans="1:32" ht="15" customHeight="1">
      <c r="A33" s="43"/>
      <c r="B33" s="83" t="s">
        <v>39</v>
      </c>
      <c r="C33" s="184">
        <v>0</v>
      </c>
      <c r="D33" s="185">
        <v>0</v>
      </c>
      <c r="E33" s="209">
        <v>0</v>
      </c>
      <c r="F33" s="184">
        <v>0</v>
      </c>
      <c r="G33" s="185">
        <v>0</v>
      </c>
      <c r="H33" s="209">
        <v>0</v>
      </c>
      <c r="I33" s="184">
        <v>0</v>
      </c>
      <c r="J33" s="185">
        <v>0</v>
      </c>
      <c r="K33" s="209">
        <v>0</v>
      </c>
      <c r="L33" s="184">
        <v>0</v>
      </c>
      <c r="M33" s="185">
        <v>0</v>
      </c>
      <c r="N33" s="209">
        <v>0</v>
      </c>
      <c r="O33" s="184">
        <v>0</v>
      </c>
      <c r="P33" s="185">
        <v>0</v>
      </c>
      <c r="Q33" s="209">
        <v>0</v>
      </c>
      <c r="R33" s="184">
        <v>0</v>
      </c>
      <c r="S33" s="185">
        <v>0</v>
      </c>
      <c r="T33" s="209">
        <v>0</v>
      </c>
      <c r="U33" s="184">
        <v>6</v>
      </c>
      <c r="V33" s="185">
        <v>4</v>
      </c>
      <c r="W33" s="209">
        <v>66.7</v>
      </c>
      <c r="X33" s="184">
        <v>5</v>
      </c>
      <c r="Y33" s="185">
        <v>4</v>
      </c>
      <c r="Z33" s="209">
        <v>80</v>
      </c>
      <c r="AA33" s="184">
        <v>4</v>
      </c>
      <c r="AB33" s="185">
        <v>1</v>
      </c>
      <c r="AC33" s="209">
        <v>25</v>
      </c>
      <c r="AD33" s="184">
        <v>4</v>
      </c>
      <c r="AE33" s="185">
        <v>1</v>
      </c>
      <c r="AF33" s="209">
        <v>25</v>
      </c>
    </row>
    <row r="34" spans="1:32" ht="15" customHeight="1">
      <c r="A34" s="43" t="s">
        <v>18</v>
      </c>
      <c r="B34" s="333" t="s">
        <v>86</v>
      </c>
      <c r="C34" s="184">
        <v>0</v>
      </c>
      <c r="D34" s="185">
        <v>0</v>
      </c>
      <c r="E34" s="209">
        <v>0</v>
      </c>
      <c r="F34" s="184">
        <v>0</v>
      </c>
      <c r="G34" s="185">
        <v>0</v>
      </c>
      <c r="H34" s="209">
        <v>0</v>
      </c>
      <c r="I34" s="184">
        <v>0</v>
      </c>
      <c r="J34" s="185">
        <v>0</v>
      </c>
      <c r="K34" s="209">
        <v>0</v>
      </c>
      <c r="L34" s="184">
        <v>0</v>
      </c>
      <c r="M34" s="185">
        <v>0</v>
      </c>
      <c r="N34" s="209">
        <v>0</v>
      </c>
      <c r="O34" s="184">
        <v>0</v>
      </c>
      <c r="P34" s="185">
        <v>0</v>
      </c>
      <c r="Q34" s="209">
        <v>0</v>
      </c>
      <c r="R34" s="184">
        <v>0</v>
      </c>
      <c r="S34" s="185">
        <v>0</v>
      </c>
      <c r="T34" s="209">
        <v>0</v>
      </c>
      <c r="U34" s="184">
        <v>0</v>
      </c>
      <c r="V34" s="185">
        <v>0</v>
      </c>
      <c r="W34" s="209">
        <v>0</v>
      </c>
      <c r="X34" s="184">
        <v>0</v>
      </c>
      <c r="Y34" s="185">
        <v>0</v>
      </c>
      <c r="Z34" s="209">
        <v>0</v>
      </c>
      <c r="AA34" s="184">
        <v>1</v>
      </c>
      <c r="AB34" s="185">
        <v>1</v>
      </c>
      <c r="AC34" s="209">
        <v>100</v>
      </c>
      <c r="AD34" s="184">
        <v>1</v>
      </c>
      <c r="AE34" s="185">
        <v>1</v>
      </c>
      <c r="AF34" s="209">
        <v>100</v>
      </c>
    </row>
    <row r="35" spans="1:32" ht="15" customHeight="1">
      <c r="A35" s="38" t="s">
        <v>19</v>
      </c>
      <c r="B35" s="40" t="s">
        <v>191</v>
      </c>
      <c r="C35" s="195">
        <v>8</v>
      </c>
      <c r="D35" s="194">
        <v>4</v>
      </c>
      <c r="E35" s="210">
        <v>50</v>
      </c>
      <c r="F35" s="195">
        <v>8</v>
      </c>
      <c r="G35" s="194">
        <v>4</v>
      </c>
      <c r="H35" s="210">
        <v>50</v>
      </c>
      <c r="I35" s="195">
        <v>11</v>
      </c>
      <c r="J35" s="194">
        <v>5</v>
      </c>
      <c r="K35" s="210">
        <v>45.5</v>
      </c>
      <c r="L35" s="195">
        <v>9</v>
      </c>
      <c r="M35" s="194">
        <v>5</v>
      </c>
      <c r="N35" s="210">
        <v>55.6</v>
      </c>
      <c r="O35" s="195">
        <v>12</v>
      </c>
      <c r="P35" s="194">
        <v>9</v>
      </c>
      <c r="Q35" s="210">
        <v>75</v>
      </c>
      <c r="R35" s="195">
        <v>12</v>
      </c>
      <c r="S35" s="194">
        <v>9</v>
      </c>
      <c r="T35" s="210">
        <v>75</v>
      </c>
      <c r="U35" s="195">
        <v>14</v>
      </c>
      <c r="V35" s="194">
        <v>7</v>
      </c>
      <c r="W35" s="210">
        <v>50</v>
      </c>
      <c r="X35" s="195">
        <v>11</v>
      </c>
      <c r="Y35" s="194">
        <v>7</v>
      </c>
      <c r="Z35" s="210">
        <v>63.6</v>
      </c>
      <c r="AA35" s="195">
        <v>12</v>
      </c>
      <c r="AB35" s="194">
        <v>9</v>
      </c>
      <c r="AC35" s="210">
        <v>75</v>
      </c>
      <c r="AD35" s="195">
        <v>10</v>
      </c>
      <c r="AE35" s="194">
        <v>8</v>
      </c>
      <c r="AF35" s="210">
        <v>80</v>
      </c>
    </row>
    <row r="36" spans="1:32" ht="15" customHeight="1">
      <c r="A36" s="38" t="s">
        <v>20</v>
      </c>
      <c r="B36" s="40" t="s">
        <v>93</v>
      </c>
      <c r="C36" s="195">
        <v>5519</v>
      </c>
      <c r="D36" s="194">
        <v>4277</v>
      </c>
      <c r="E36" s="210">
        <v>77.5</v>
      </c>
      <c r="F36" s="195">
        <v>4689</v>
      </c>
      <c r="G36" s="194">
        <v>3712</v>
      </c>
      <c r="H36" s="210">
        <v>79.2</v>
      </c>
      <c r="I36" s="195">
        <v>5831</v>
      </c>
      <c r="J36" s="194">
        <v>4547</v>
      </c>
      <c r="K36" s="210">
        <v>78</v>
      </c>
      <c r="L36" s="195">
        <v>4990</v>
      </c>
      <c r="M36" s="194">
        <v>3978</v>
      </c>
      <c r="N36" s="210">
        <v>79.7</v>
      </c>
      <c r="O36" s="195">
        <v>6227</v>
      </c>
      <c r="P36" s="194">
        <v>4911</v>
      </c>
      <c r="Q36" s="210">
        <v>78.900000000000006</v>
      </c>
      <c r="R36" s="195">
        <v>5446</v>
      </c>
      <c r="S36" s="194">
        <v>4368</v>
      </c>
      <c r="T36" s="210">
        <v>80.2</v>
      </c>
      <c r="U36" s="195">
        <v>6416</v>
      </c>
      <c r="V36" s="194">
        <v>4943</v>
      </c>
      <c r="W36" s="210">
        <v>77</v>
      </c>
      <c r="X36" s="195">
        <v>5576</v>
      </c>
      <c r="Y36" s="194">
        <v>4391</v>
      </c>
      <c r="Z36" s="210">
        <v>78.7</v>
      </c>
      <c r="AA36" s="195">
        <v>6893</v>
      </c>
      <c r="AB36" s="194">
        <v>5393</v>
      </c>
      <c r="AC36" s="210">
        <v>78.2</v>
      </c>
      <c r="AD36" s="195">
        <v>5987</v>
      </c>
      <c r="AE36" s="194">
        <v>4764</v>
      </c>
      <c r="AF36" s="210">
        <v>79.599999999999994</v>
      </c>
    </row>
    <row r="37" spans="1:32" ht="15" customHeight="1">
      <c r="A37" s="42" t="s">
        <v>21</v>
      </c>
      <c r="B37" s="473" t="s">
        <v>101</v>
      </c>
      <c r="C37" s="188">
        <v>0</v>
      </c>
      <c r="D37" s="189">
        <v>0</v>
      </c>
      <c r="E37" s="207">
        <v>0</v>
      </c>
      <c r="F37" s="188">
        <v>0</v>
      </c>
      <c r="G37" s="189">
        <v>0</v>
      </c>
      <c r="H37" s="207">
        <v>0</v>
      </c>
      <c r="I37" s="188">
        <v>2</v>
      </c>
      <c r="J37" s="189">
        <v>1</v>
      </c>
      <c r="K37" s="207">
        <v>50</v>
      </c>
      <c r="L37" s="188">
        <v>2</v>
      </c>
      <c r="M37" s="189">
        <v>1</v>
      </c>
      <c r="N37" s="207">
        <v>50</v>
      </c>
      <c r="O37" s="188">
        <v>4</v>
      </c>
      <c r="P37" s="189">
        <v>1</v>
      </c>
      <c r="Q37" s="207">
        <v>25</v>
      </c>
      <c r="R37" s="188">
        <v>4</v>
      </c>
      <c r="S37" s="189">
        <v>1</v>
      </c>
      <c r="T37" s="207">
        <v>25</v>
      </c>
      <c r="U37" s="188">
        <v>21</v>
      </c>
      <c r="V37" s="189">
        <v>15</v>
      </c>
      <c r="W37" s="207">
        <v>71.400000000000006</v>
      </c>
      <c r="X37" s="188">
        <v>21</v>
      </c>
      <c r="Y37" s="189">
        <v>15</v>
      </c>
      <c r="Z37" s="207">
        <v>71.400000000000006</v>
      </c>
      <c r="AA37" s="188">
        <v>8</v>
      </c>
      <c r="AB37" s="189">
        <v>6</v>
      </c>
      <c r="AC37" s="207">
        <v>75</v>
      </c>
      <c r="AD37" s="188">
        <v>8</v>
      </c>
      <c r="AE37" s="189">
        <v>6</v>
      </c>
      <c r="AF37" s="207">
        <v>75</v>
      </c>
    </row>
    <row r="38" spans="1:32" ht="15" customHeight="1">
      <c r="A38" s="37"/>
      <c r="B38" s="242" t="s">
        <v>112</v>
      </c>
      <c r="C38" s="183">
        <v>0</v>
      </c>
      <c r="D38" s="182">
        <v>0</v>
      </c>
      <c r="E38" s="208">
        <v>0</v>
      </c>
      <c r="F38" s="183">
        <v>0</v>
      </c>
      <c r="G38" s="182">
        <v>0</v>
      </c>
      <c r="H38" s="208">
        <v>0</v>
      </c>
      <c r="I38" s="183">
        <v>0</v>
      </c>
      <c r="J38" s="182">
        <v>0</v>
      </c>
      <c r="K38" s="208">
        <v>0</v>
      </c>
      <c r="L38" s="183">
        <v>0</v>
      </c>
      <c r="M38" s="182">
        <v>0</v>
      </c>
      <c r="N38" s="208">
        <v>0</v>
      </c>
      <c r="O38" s="183">
        <v>0</v>
      </c>
      <c r="P38" s="182">
        <v>0</v>
      </c>
      <c r="Q38" s="208">
        <v>0</v>
      </c>
      <c r="R38" s="183">
        <v>0</v>
      </c>
      <c r="S38" s="182">
        <v>0</v>
      </c>
      <c r="T38" s="208">
        <v>0</v>
      </c>
      <c r="U38" s="183">
        <v>1</v>
      </c>
      <c r="V38" s="182">
        <v>0</v>
      </c>
      <c r="W38" s="208">
        <v>0</v>
      </c>
      <c r="X38" s="183">
        <v>1</v>
      </c>
      <c r="Y38" s="182">
        <v>0</v>
      </c>
      <c r="Z38" s="208">
        <v>0</v>
      </c>
      <c r="AA38" s="183">
        <v>1</v>
      </c>
      <c r="AB38" s="182">
        <v>0</v>
      </c>
      <c r="AC38" s="208">
        <v>0</v>
      </c>
      <c r="AD38" s="183">
        <v>1</v>
      </c>
      <c r="AE38" s="182">
        <v>0</v>
      </c>
      <c r="AF38" s="208">
        <v>0</v>
      </c>
    </row>
    <row r="39" spans="1:32" ht="15" customHeight="1">
      <c r="A39" s="37"/>
      <c r="B39" s="474" t="s">
        <v>39</v>
      </c>
      <c r="C39" s="183">
        <v>0</v>
      </c>
      <c r="D39" s="182">
        <v>0</v>
      </c>
      <c r="E39" s="208">
        <v>0</v>
      </c>
      <c r="F39" s="183">
        <v>0</v>
      </c>
      <c r="G39" s="182">
        <v>0</v>
      </c>
      <c r="H39" s="208">
        <v>0</v>
      </c>
      <c r="I39" s="183">
        <v>2</v>
      </c>
      <c r="J39" s="182">
        <v>1</v>
      </c>
      <c r="K39" s="208">
        <v>50</v>
      </c>
      <c r="L39" s="183">
        <v>2</v>
      </c>
      <c r="M39" s="182">
        <v>1</v>
      </c>
      <c r="N39" s="208">
        <v>50</v>
      </c>
      <c r="O39" s="183">
        <v>4</v>
      </c>
      <c r="P39" s="182">
        <v>1</v>
      </c>
      <c r="Q39" s="208">
        <v>25</v>
      </c>
      <c r="R39" s="183">
        <v>4</v>
      </c>
      <c r="S39" s="182">
        <v>1</v>
      </c>
      <c r="T39" s="208">
        <v>25</v>
      </c>
      <c r="U39" s="183">
        <v>22</v>
      </c>
      <c r="V39" s="182">
        <v>15</v>
      </c>
      <c r="W39" s="208">
        <v>68.2</v>
      </c>
      <c r="X39" s="183">
        <v>22</v>
      </c>
      <c r="Y39" s="182">
        <v>15</v>
      </c>
      <c r="Z39" s="208">
        <v>68.2</v>
      </c>
      <c r="AA39" s="183">
        <v>9</v>
      </c>
      <c r="AB39" s="182">
        <v>6</v>
      </c>
      <c r="AC39" s="208">
        <v>66.7</v>
      </c>
      <c r="AD39" s="183">
        <v>9</v>
      </c>
      <c r="AE39" s="182">
        <v>6</v>
      </c>
      <c r="AF39" s="208">
        <v>66.7</v>
      </c>
    </row>
    <row r="40" spans="1:32" ht="13.5">
      <c r="A40" s="38" t="s">
        <v>22</v>
      </c>
      <c r="B40" s="40" t="s">
        <v>116</v>
      </c>
      <c r="C40" s="195">
        <v>0</v>
      </c>
      <c r="D40" s="194">
        <v>0</v>
      </c>
      <c r="E40" s="210">
        <v>0</v>
      </c>
      <c r="F40" s="195">
        <v>0</v>
      </c>
      <c r="G40" s="194">
        <v>0</v>
      </c>
      <c r="H40" s="210">
        <v>0</v>
      </c>
      <c r="I40" s="195">
        <v>0</v>
      </c>
      <c r="J40" s="194">
        <v>0</v>
      </c>
      <c r="K40" s="210">
        <v>0</v>
      </c>
      <c r="L40" s="195">
        <v>0</v>
      </c>
      <c r="M40" s="194">
        <v>0</v>
      </c>
      <c r="N40" s="210">
        <v>0</v>
      </c>
      <c r="O40" s="195">
        <v>0</v>
      </c>
      <c r="P40" s="194">
        <v>0</v>
      </c>
      <c r="Q40" s="210">
        <v>0</v>
      </c>
      <c r="R40" s="195">
        <v>0</v>
      </c>
      <c r="S40" s="194">
        <v>0</v>
      </c>
      <c r="T40" s="210">
        <v>0</v>
      </c>
      <c r="U40" s="195">
        <v>1</v>
      </c>
      <c r="V40" s="194">
        <v>1</v>
      </c>
      <c r="W40" s="210">
        <v>100</v>
      </c>
      <c r="X40" s="195">
        <v>1</v>
      </c>
      <c r="Y40" s="194">
        <v>1</v>
      </c>
      <c r="Z40" s="210">
        <v>100</v>
      </c>
      <c r="AA40" s="195">
        <v>0</v>
      </c>
      <c r="AB40" s="194">
        <v>0</v>
      </c>
      <c r="AC40" s="210">
        <v>0</v>
      </c>
      <c r="AD40" s="195">
        <v>0</v>
      </c>
      <c r="AE40" s="194">
        <v>0</v>
      </c>
      <c r="AF40" s="210">
        <v>0</v>
      </c>
    </row>
    <row r="41" spans="1:32" ht="15" customHeight="1">
      <c r="A41" s="37" t="s">
        <v>23</v>
      </c>
      <c r="B41" s="242" t="s">
        <v>122</v>
      </c>
      <c r="C41" s="183">
        <v>0</v>
      </c>
      <c r="D41" s="182">
        <v>0</v>
      </c>
      <c r="E41" s="208">
        <v>0</v>
      </c>
      <c r="F41" s="183">
        <v>0</v>
      </c>
      <c r="G41" s="182">
        <v>0</v>
      </c>
      <c r="H41" s="208">
        <v>0</v>
      </c>
      <c r="I41" s="183">
        <v>0</v>
      </c>
      <c r="J41" s="182">
        <v>0</v>
      </c>
      <c r="K41" s="208">
        <v>0</v>
      </c>
      <c r="L41" s="183">
        <v>0</v>
      </c>
      <c r="M41" s="182">
        <v>0</v>
      </c>
      <c r="N41" s="208">
        <v>0</v>
      </c>
      <c r="O41" s="183">
        <v>2</v>
      </c>
      <c r="P41" s="182">
        <v>2</v>
      </c>
      <c r="Q41" s="208">
        <v>100</v>
      </c>
      <c r="R41" s="183">
        <v>1</v>
      </c>
      <c r="S41" s="182">
        <v>1</v>
      </c>
      <c r="T41" s="208">
        <v>100</v>
      </c>
      <c r="U41" s="183">
        <v>3</v>
      </c>
      <c r="V41" s="182">
        <v>3</v>
      </c>
      <c r="W41" s="208">
        <v>100</v>
      </c>
      <c r="X41" s="183">
        <v>2</v>
      </c>
      <c r="Y41" s="182">
        <v>2</v>
      </c>
      <c r="Z41" s="208">
        <v>100</v>
      </c>
      <c r="AA41" s="183">
        <v>0</v>
      </c>
      <c r="AB41" s="182">
        <v>0</v>
      </c>
      <c r="AC41" s="208">
        <v>0</v>
      </c>
      <c r="AD41" s="183">
        <v>0</v>
      </c>
      <c r="AE41" s="182">
        <v>0</v>
      </c>
      <c r="AF41" s="208">
        <v>0</v>
      </c>
    </row>
    <row r="42" spans="1:32" ht="15" customHeight="1">
      <c r="A42" s="37"/>
      <c r="B42" s="242" t="s">
        <v>125</v>
      </c>
      <c r="C42" s="183">
        <v>0</v>
      </c>
      <c r="D42" s="182">
        <v>0</v>
      </c>
      <c r="E42" s="208">
        <v>0</v>
      </c>
      <c r="F42" s="183">
        <v>0</v>
      </c>
      <c r="G42" s="182">
        <v>0</v>
      </c>
      <c r="H42" s="208">
        <v>0</v>
      </c>
      <c r="I42" s="183">
        <v>0</v>
      </c>
      <c r="J42" s="182">
        <v>0</v>
      </c>
      <c r="K42" s="208">
        <v>0</v>
      </c>
      <c r="L42" s="183">
        <v>0</v>
      </c>
      <c r="M42" s="182">
        <v>0</v>
      </c>
      <c r="N42" s="208">
        <v>0</v>
      </c>
      <c r="O42" s="183">
        <v>2</v>
      </c>
      <c r="P42" s="182">
        <v>2</v>
      </c>
      <c r="Q42" s="208">
        <v>100</v>
      </c>
      <c r="R42" s="183">
        <v>2</v>
      </c>
      <c r="S42" s="182">
        <v>2</v>
      </c>
      <c r="T42" s="208">
        <v>100</v>
      </c>
      <c r="U42" s="183">
        <v>6</v>
      </c>
      <c r="V42" s="182">
        <v>6</v>
      </c>
      <c r="W42" s="208">
        <v>100</v>
      </c>
      <c r="X42" s="183">
        <v>5</v>
      </c>
      <c r="Y42" s="182">
        <v>5</v>
      </c>
      <c r="Z42" s="208">
        <v>100</v>
      </c>
      <c r="AA42" s="183">
        <v>3</v>
      </c>
      <c r="AB42" s="182">
        <v>3</v>
      </c>
      <c r="AC42" s="208">
        <v>100</v>
      </c>
      <c r="AD42" s="183">
        <v>3</v>
      </c>
      <c r="AE42" s="182">
        <v>3</v>
      </c>
      <c r="AF42" s="208">
        <v>100</v>
      </c>
    </row>
    <row r="43" spans="1:32" ht="13.5">
      <c r="A43" s="37"/>
      <c r="B43" s="242" t="s">
        <v>193</v>
      </c>
      <c r="C43" s="15">
        <v>10213</v>
      </c>
      <c r="D43" s="14">
        <v>8048</v>
      </c>
      <c r="E43" s="208">
        <v>78.8</v>
      </c>
      <c r="F43" s="15">
        <v>7437</v>
      </c>
      <c r="G43" s="14">
        <v>6027</v>
      </c>
      <c r="H43" s="208">
        <v>81</v>
      </c>
      <c r="I43" s="183">
        <v>11759</v>
      </c>
      <c r="J43" s="182">
        <v>9467</v>
      </c>
      <c r="K43" s="208">
        <v>80.5</v>
      </c>
      <c r="L43" s="183">
        <v>8239</v>
      </c>
      <c r="M43" s="182">
        <v>6763</v>
      </c>
      <c r="N43" s="208">
        <v>82.1</v>
      </c>
      <c r="O43" s="183">
        <v>12221</v>
      </c>
      <c r="P43" s="182">
        <v>9820</v>
      </c>
      <c r="Q43" s="208">
        <v>80.400000000000006</v>
      </c>
      <c r="R43" s="183">
        <v>8793</v>
      </c>
      <c r="S43" s="182">
        <v>7240</v>
      </c>
      <c r="T43" s="208">
        <v>82.3</v>
      </c>
      <c r="U43" s="183">
        <v>12641</v>
      </c>
      <c r="V43" s="182">
        <v>10153</v>
      </c>
      <c r="W43" s="208">
        <v>80.3</v>
      </c>
      <c r="X43" s="183">
        <v>8723</v>
      </c>
      <c r="Y43" s="182">
        <v>7238</v>
      </c>
      <c r="Z43" s="208">
        <v>83</v>
      </c>
      <c r="AA43" s="183">
        <v>13682</v>
      </c>
      <c r="AB43" s="182">
        <v>11190</v>
      </c>
      <c r="AC43" s="208">
        <v>81.8</v>
      </c>
      <c r="AD43" s="183">
        <v>9408</v>
      </c>
      <c r="AE43" s="182">
        <v>7856</v>
      </c>
      <c r="AF43" s="208">
        <v>83.5</v>
      </c>
    </row>
    <row r="44" spans="1:32" ht="15" customHeight="1">
      <c r="A44" s="37"/>
      <c r="B44" s="242" t="s">
        <v>181</v>
      </c>
      <c r="C44" s="15">
        <v>174</v>
      </c>
      <c r="D44" s="14">
        <v>136</v>
      </c>
      <c r="E44" s="208">
        <v>78.2</v>
      </c>
      <c r="F44" s="15">
        <v>161</v>
      </c>
      <c r="G44" s="14">
        <v>131</v>
      </c>
      <c r="H44" s="208">
        <v>81.400000000000006</v>
      </c>
      <c r="I44" s="183">
        <v>193</v>
      </c>
      <c r="J44" s="182">
        <v>151</v>
      </c>
      <c r="K44" s="208">
        <v>78.2</v>
      </c>
      <c r="L44" s="183">
        <v>170</v>
      </c>
      <c r="M44" s="182">
        <v>141</v>
      </c>
      <c r="N44" s="208">
        <v>82.9</v>
      </c>
      <c r="O44" s="183">
        <v>174</v>
      </c>
      <c r="P44" s="182">
        <v>136</v>
      </c>
      <c r="Q44" s="208">
        <v>78.2</v>
      </c>
      <c r="R44" s="183">
        <v>156</v>
      </c>
      <c r="S44" s="182">
        <v>131</v>
      </c>
      <c r="T44" s="208">
        <v>84</v>
      </c>
      <c r="U44" s="183">
        <v>178</v>
      </c>
      <c r="V44" s="182">
        <v>153</v>
      </c>
      <c r="W44" s="208">
        <v>86</v>
      </c>
      <c r="X44" s="183">
        <v>165</v>
      </c>
      <c r="Y44" s="182">
        <v>144</v>
      </c>
      <c r="Z44" s="208">
        <v>87.3</v>
      </c>
      <c r="AA44" s="183">
        <v>155</v>
      </c>
      <c r="AB44" s="182">
        <v>122</v>
      </c>
      <c r="AC44" s="208">
        <v>78.7</v>
      </c>
      <c r="AD44" s="183">
        <v>141</v>
      </c>
      <c r="AE44" s="182">
        <v>118</v>
      </c>
      <c r="AF44" s="208">
        <v>83.7</v>
      </c>
    </row>
    <row r="45" spans="1:32" s="178" customFormat="1" ht="15" customHeight="1">
      <c r="A45" s="244"/>
      <c r="B45" s="83" t="s">
        <v>39</v>
      </c>
      <c r="C45" s="17">
        <v>10387</v>
      </c>
      <c r="D45" s="18">
        <v>8184</v>
      </c>
      <c r="E45" s="209">
        <v>78.8</v>
      </c>
      <c r="F45" s="17">
        <v>7555</v>
      </c>
      <c r="G45" s="18">
        <v>6127</v>
      </c>
      <c r="H45" s="209">
        <v>81.099999999999994</v>
      </c>
      <c r="I45" s="184">
        <v>11952</v>
      </c>
      <c r="J45" s="185">
        <v>9618</v>
      </c>
      <c r="K45" s="209">
        <v>80.5</v>
      </c>
      <c r="L45" s="184">
        <v>8348</v>
      </c>
      <c r="M45" s="185">
        <v>6862</v>
      </c>
      <c r="N45" s="209">
        <v>82.2</v>
      </c>
      <c r="O45" s="184">
        <v>12399</v>
      </c>
      <c r="P45" s="185">
        <v>9960</v>
      </c>
      <c r="Q45" s="209">
        <v>80.3</v>
      </c>
      <c r="R45" s="184">
        <v>8907</v>
      </c>
      <c r="S45" s="185">
        <v>7341</v>
      </c>
      <c r="T45" s="209">
        <v>82.4</v>
      </c>
      <c r="U45" s="184">
        <v>12828</v>
      </c>
      <c r="V45" s="185">
        <v>10315</v>
      </c>
      <c r="W45" s="209">
        <v>80.400000000000006</v>
      </c>
      <c r="X45" s="184">
        <v>8843</v>
      </c>
      <c r="Y45" s="185">
        <v>7343</v>
      </c>
      <c r="Z45" s="209">
        <v>83</v>
      </c>
      <c r="AA45" s="184">
        <v>13840</v>
      </c>
      <c r="AB45" s="185">
        <v>11315</v>
      </c>
      <c r="AC45" s="209">
        <v>81.8</v>
      </c>
      <c r="AD45" s="184">
        <v>9506</v>
      </c>
      <c r="AE45" s="185">
        <v>7943</v>
      </c>
      <c r="AF45" s="209">
        <v>83.6</v>
      </c>
    </row>
    <row r="46" spans="1:32" ht="15" customHeight="1">
      <c r="A46" s="238" t="s">
        <v>39</v>
      </c>
      <c r="B46" s="241"/>
      <c r="C46" s="67">
        <v>43112</v>
      </c>
      <c r="D46" s="63">
        <v>28382</v>
      </c>
      <c r="E46" s="210">
        <v>65.8</v>
      </c>
      <c r="F46" s="67">
        <v>22189</v>
      </c>
      <c r="G46" s="63">
        <v>16691</v>
      </c>
      <c r="H46" s="210">
        <v>75.2</v>
      </c>
      <c r="I46" s="195">
        <v>47426</v>
      </c>
      <c r="J46" s="194">
        <v>31667</v>
      </c>
      <c r="K46" s="210">
        <v>66.8</v>
      </c>
      <c r="L46" s="195">
        <v>23803</v>
      </c>
      <c r="M46" s="194">
        <v>18157</v>
      </c>
      <c r="N46" s="210">
        <v>76.3</v>
      </c>
      <c r="O46" s="195">
        <v>49862</v>
      </c>
      <c r="P46" s="194">
        <v>33540</v>
      </c>
      <c r="Q46" s="210">
        <v>67.3</v>
      </c>
      <c r="R46" s="195">
        <v>25213</v>
      </c>
      <c r="S46" s="194">
        <v>19319</v>
      </c>
      <c r="T46" s="210">
        <v>76.599999999999994</v>
      </c>
      <c r="U46" s="195">
        <v>51275</v>
      </c>
      <c r="V46" s="194">
        <v>34186</v>
      </c>
      <c r="W46" s="210">
        <v>66.7</v>
      </c>
      <c r="X46" s="195">
        <v>25462</v>
      </c>
      <c r="Y46" s="194">
        <v>19441</v>
      </c>
      <c r="Z46" s="210">
        <v>76.400000000000006</v>
      </c>
      <c r="AA46" s="195">
        <v>54320</v>
      </c>
      <c r="AB46" s="194">
        <v>36875</v>
      </c>
      <c r="AC46" s="210">
        <v>67.900000000000006</v>
      </c>
      <c r="AD46" s="195">
        <v>26757</v>
      </c>
      <c r="AE46" s="194">
        <v>20704</v>
      </c>
      <c r="AF46" s="210">
        <v>77.400000000000006</v>
      </c>
    </row>
    <row r="47" spans="1:32" ht="15" customHeight="1">
      <c r="A47" s="37"/>
      <c r="B47" s="181"/>
      <c r="C47" s="15"/>
      <c r="D47" s="14"/>
      <c r="E47" s="208"/>
      <c r="F47" s="15"/>
      <c r="G47" s="14"/>
      <c r="H47" s="208"/>
      <c r="I47" s="183"/>
      <c r="J47" s="182"/>
      <c r="K47" s="208"/>
      <c r="L47" s="183"/>
      <c r="M47" s="182"/>
      <c r="N47" s="208"/>
      <c r="O47" s="183"/>
      <c r="P47" s="182"/>
      <c r="Q47" s="208"/>
      <c r="R47" s="183"/>
      <c r="S47" s="182"/>
      <c r="T47" s="208"/>
      <c r="U47" s="183"/>
      <c r="V47" s="182"/>
      <c r="W47" s="208"/>
      <c r="X47" s="183"/>
      <c r="Y47" s="182"/>
      <c r="Z47" s="208"/>
      <c r="AA47" s="183"/>
      <c r="AB47" s="182"/>
      <c r="AC47" s="208"/>
      <c r="AD47" s="183"/>
      <c r="AE47" s="182"/>
      <c r="AF47" s="208"/>
    </row>
    <row r="48" spans="1:32" ht="15" customHeight="1">
      <c r="A48" s="239" t="s">
        <v>250</v>
      </c>
      <c r="B48" s="243"/>
      <c r="C48" s="17"/>
      <c r="D48" s="18"/>
      <c r="E48" s="209"/>
      <c r="F48" s="17"/>
      <c r="G48" s="18"/>
      <c r="H48" s="209"/>
      <c r="I48" s="184"/>
      <c r="J48" s="185"/>
      <c r="K48" s="209"/>
      <c r="L48" s="184"/>
      <c r="M48" s="185"/>
      <c r="N48" s="209"/>
      <c r="O48" s="184"/>
      <c r="P48" s="185"/>
      <c r="Q48" s="209"/>
      <c r="R48" s="184"/>
      <c r="S48" s="185"/>
      <c r="T48" s="209"/>
      <c r="U48" s="184"/>
      <c r="V48" s="185"/>
      <c r="W48" s="209"/>
      <c r="X48" s="184"/>
      <c r="Y48" s="185"/>
      <c r="Z48" s="209"/>
      <c r="AA48" s="184"/>
      <c r="AB48" s="185"/>
      <c r="AC48" s="209"/>
      <c r="AD48" s="184"/>
      <c r="AE48" s="185"/>
      <c r="AF48" s="209"/>
    </row>
    <row r="49" spans="1:32" ht="15" customHeight="1">
      <c r="A49" s="37" t="s">
        <v>11</v>
      </c>
      <c r="B49" s="181" t="s">
        <v>44</v>
      </c>
      <c r="C49" s="15">
        <v>2810</v>
      </c>
      <c r="D49" s="14">
        <v>1284</v>
      </c>
      <c r="E49" s="208">
        <v>45.7</v>
      </c>
      <c r="F49" s="15">
        <v>686</v>
      </c>
      <c r="G49" s="14">
        <v>402</v>
      </c>
      <c r="H49" s="208">
        <v>58.6</v>
      </c>
      <c r="I49" s="183">
        <v>3350</v>
      </c>
      <c r="J49" s="182">
        <v>1557</v>
      </c>
      <c r="K49" s="208">
        <v>46.5</v>
      </c>
      <c r="L49" s="183">
        <v>801</v>
      </c>
      <c r="M49" s="182">
        <v>465</v>
      </c>
      <c r="N49" s="208">
        <v>58.1</v>
      </c>
      <c r="O49" s="183">
        <v>3910</v>
      </c>
      <c r="P49" s="182">
        <v>1834</v>
      </c>
      <c r="Q49" s="208">
        <v>46.9</v>
      </c>
      <c r="R49" s="183">
        <v>900</v>
      </c>
      <c r="S49" s="182">
        <v>536</v>
      </c>
      <c r="T49" s="208">
        <v>59.6</v>
      </c>
      <c r="U49" s="183">
        <v>3941</v>
      </c>
      <c r="V49" s="182">
        <v>1747</v>
      </c>
      <c r="W49" s="208">
        <v>44.3</v>
      </c>
      <c r="X49" s="183">
        <v>846</v>
      </c>
      <c r="Y49" s="182">
        <v>498</v>
      </c>
      <c r="Z49" s="208">
        <v>58.9</v>
      </c>
      <c r="AA49" s="183">
        <v>3843</v>
      </c>
      <c r="AB49" s="182">
        <v>1781</v>
      </c>
      <c r="AC49" s="208">
        <v>46.3</v>
      </c>
      <c r="AD49" s="183">
        <v>860</v>
      </c>
      <c r="AE49" s="182">
        <v>514</v>
      </c>
      <c r="AF49" s="208">
        <v>59.8</v>
      </c>
    </row>
    <row r="50" spans="1:32" ht="15" customHeight="1">
      <c r="A50" s="37"/>
      <c r="B50" s="181" t="s">
        <v>47</v>
      </c>
      <c r="C50" s="15">
        <v>651</v>
      </c>
      <c r="D50" s="14">
        <v>410</v>
      </c>
      <c r="E50" s="208">
        <v>63</v>
      </c>
      <c r="F50" s="15">
        <v>235</v>
      </c>
      <c r="G50" s="14">
        <v>194</v>
      </c>
      <c r="H50" s="208">
        <v>82.6</v>
      </c>
      <c r="I50" s="183">
        <v>558</v>
      </c>
      <c r="J50" s="182">
        <v>396</v>
      </c>
      <c r="K50" s="208">
        <v>71</v>
      </c>
      <c r="L50" s="183">
        <v>242</v>
      </c>
      <c r="M50" s="182">
        <v>193</v>
      </c>
      <c r="N50" s="208">
        <v>79.8</v>
      </c>
      <c r="O50" s="183">
        <v>824</v>
      </c>
      <c r="P50" s="182">
        <v>579</v>
      </c>
      <c r="Q50" s="208">
        <v>70.3</v>
      </c>
      <c r="R50" s="183">
        <v>309</v>
      </c>
      <c r="S50" s="182">
        <v>262</v>
      </c>
      <c r="T50" s="208">
        <v>84.8</v>
      </c>
      <c r="U50" s="183">
        <v>692</v>
      </c>
      <c r="V50" s="182">
        <v>540</v>
      </c>
      <c r="W50" s="208">
        <v>78</v>
      </c>
      <c r="X50" s="183">
        <v>276</v>
      </c>
      <c r="Y50" s="182">
        <v>235</v>
      </c>
      <c r="Z50" s="208">
        <v>85.1</v>
      </c>
      <c r="AA50" s="183">
        <v>750</v>
      </c>
      <c r="AB50" s="182">
        <v>538</v>
      </c>
      <c r="AC50" s="208">
        <v>71.7</v>
      </c>
      <c r="AD50" s="183">
        <v>330</v>
      </c>
      <c r="AE50" s="182">
        <v>265</v>
      </c>
      <c r="AF50" s="208">
        <v>80.3</v>
      </c>
    </row>
    <row r="51" spans="1:32" ht="15" customHeight="1">
      <c r="A51" s="238" t="s">
        <v>39</v>
      </c>
      <c r="B51" s="241"/>
      <c r="C51" s="67">
        <v>3461</v>
      </c>
      <c r="D51" s="63">
        <v>1694</v>
      </c>
      <c r="E51" s="210">
        <v>48.9</v>
      </c>
      <c r="F51" s="67">
        <v>885</v>
      </c>
      <c r="G51" s="63">
        <v>568</v>
      </c>
      <c r="H51" s="210">
        <v>64.2</v>
      </c>
      <c r="I51" s="195">
        <v>3908</v>
      </c>
      <c r="J51" s="194">
        <v>1953</v>
      </c>
      <c r="K51" s="210">
        <v>50</v>
      </c>
      <c r="L51" s="195">
        <v>996</v>
      </c>
      <c r="M51" s="194">
        <v>622</v>
      </c>
      <c r="N51" s="210">
        <v>62.4</v>
      </c>
      <c r="O51" s="195">
        <v>4734</v>
      </c>
      <c r="P51" s="194">
        <v>2413</v>
      </c>
      <c r="Q51" s="210">
        <v>51</v>
      </c>
      <c r="R51" s="195">
        <v>1145</v>
      </c>
      <c r="S51" s="194">
        <v>749</v>
      </c>
      <c r="T51" s="210">
        <v>65.400000000000006</v>
      </c>
      <c r="U51" s="195">
        <v>4633</v>
      </c>
      <c r="V51" s="194">
        <v>2287</v>
      </c>
      <c r="W51" s="210">
        <v>49.4</v>
      </c>
      <c r="X51" s="195">
        <v>1069</v>
      </c>
      <c r="Y51" s="194">
        <v>693</v>
      </c>
      <c r="Z51" s="210">
        <v>64.8</v>
      </c>
      <c r="AA51" s="195">
        <v>4593</v>
      </c>
      <c r="AB51" s="194">
        <v>2319</v>
      </c>
      <c r="AC51" s="210">
        <v>50.5</v>
      </c>
      <c r="AD51" s="195">
        <v>1124</v>
      </c>
      <c r="AE51" s="194">
        <v>737</v>
      </c>
      <c r="AF51" s="210">
        <v>65.599999999999994</v>
      </c>
    </row>
    <row r="52" spans="1:32" ht="15" customHeight="1"/>
    <row r="53" spans="1:32" ht="15" customHeight="1">
      <c r="A53" s="167" t="s">
        <v>333</v>
      </c>
      <c r="C53" s="178"/>
      <c r="D53" s="178"/>
      <c r="E53" s="178"/>
      <c r="F53" s="178"/>
      <c r="G53" s="178"/>
      <c r="H53" s="178"/>
      <c r="I53" s="178"/>
      <c r="J53" s="178"/>
      <c r="K53" s="178"/>
      <c r="L53" s="178"/>
      <c r="M53" s="178"/>
      <c r="N53" s="178"/>
      <c r="O53" s="178"/>
      <c r="P53" s="178"/>
      <c r="Q53" s="178"/>
      <c r="R53" s="178"/>
      <c r="S53" s="178"/>
      <c r="T53" s="178"/>
      <c r="U53" s="178"/>
      <c r="V53" s="178"/>
      <c r="W53" s="178"/>
      <c r="X53" s="178"/>
      <c r="Y53" s="178"/>
      <c r="Z53" s="178"/>
      <c r="AA53" s="178"/>
      <c r="AB53" s="178"/>
      <c r="AC53" s="178"/>
      <c r="AD53" s="178"/>
      <c r="AE53" s="178"/>
      <c r="AF53" s="178"/>
    </row>
    <row r="54" spans="1:32" ht="15" customHeight="1">
      <c r="A54" s="235"/>
      <c r="B54" s="245"/>
      <c r="C54" s="492" t="str">
        <f>'Table Of Contents'!$C$4</f>
        <v>July 2014 - June 2015</v>
      </c>
      <c r="D54" s="493"/>
      <c r="E54" s="493"/>
      <c r="F54" s="493"/>
      <c r="G54" s="493"/>
      <c r="H54" s="494"/>
      <c r="I54" s="492" t="str">
        <f>'Table Of Contents'!$D$4</f>
        <v>July 2015 - June 2016</v>
      </c>
      <c r="J54" s="493"/>
      <c r="K54" s="493"/>
      <c r="L54" s="493"/>
      <c r="M54" s="493"/>
      <c r="N54" s="494"/>
      <c r="O54" s="492" t="str">
        <f>'Table Of Contents'!$E$4</f>
        <v>July 2016 - June 2017</v>
      </c>
      <c r="P54" s="493"/>
      <c r="Q54" s="493"/>
      <c r="R54" s="493"/>
      <c r="S54" s="493"/>
      <c r="T54" s="494"/>
      <c r="U54" s="492" t="str">
        <f>'Table Of Contents'!$F$4</f>
        <v>July 2017 - June 2018</v>
      </c>
      <c r="V54" s="493"/>
      <c r="W54" s="493"/>
      <c r="X54" s="493"/>
      <c r="Y54" s="493"/>
      <c r="Z54" s="494"/>
      <c r="AA54" s="492" t="str">
        <f>'Table Of Contents'!$G$4</f>
        <v>July 2018 - June 2019</v>
      </c>
      <c r="AB54" s="493"/>
      <c r="AC54" s="493"/>
      <c r="AD54" s="493"/>
      <c r="AE54" s="493"/>
      <c r="AF54" s="494"/>
    </row>
    <row r="55" spans="1:32" ht="15" customHeight="1">
      <c r="A55" s="236"/>
      <c r="B55" s="246"/>
      <c r="C55" s="495" t="s">
        <v>31</v>
      </c>
      <c r="D55" s="496"/>
      <c r="E55" s="497"/>
      <c r="F55" s="498" t="s">
        <v>332</v>
      </c>
      <c r="G55" s="499"/>
      <c r="H55" s="500"/>
      <c r="I55" s="495" t="s">
        <v>31</v>
      </c>
      <c r="J55" s="496"/>
      <c r="K55" s="497"/>
      <c r="L55" s="498" t="s">
        <v>332</v>
      </c>
      <c r="M55" s="499"/>
      <c r="N55" s="500"/>
      <c r="O55" s="495" t="s">
        <v>31</v>
      </c>
      <c r="P55" s="496"/>
      <c r="Q55" s="497"/>
      <c r="R55" s="498" t="s">
        <v>332</v>
      </c>
      <c r="S55" s="499"/>
      <c r="T55" s="500"/>
      <c r="U55" s="495" t="s">
        <v>31</v>
      </c>
      <c r="V55" s="496"/>
      <c r="W55" s="497"/>
      <c r="X55" s="498" t="s">
        <v>332</v>
      </c>
      <c r="Y55" s="499"/>
      <c r="Z55" s="500"/>
      <c r="AA55" s="495" t="s">
        <v>31</v>
      </c>
      <c r="AB55" s="496"/>
      <c r="AC55" s="497"/>
      <c r="AD55" s="498" t="s">
        <v>332</v>
      </c>
      <c r="AE55" s="499"/>
      <c r="AF55" s="500"/>
    </row>
    <row r="56" spans="1:32" ht="60" customHeight="1">
      <c r="A56" s="240" t="s">
        <v>405</v>
      </c>
      <c r="B56" s="247"/>
      <c r="C56" s="326" t="s">
        <v>32</v>
      </c>
      <c r="D56" s="327" t="s">
        <v>33</v>
      </c>
      <c r="E56" s="206" t="s">
        <v>34</v>
      </c>
      <c r="F56" s="326" t="s">
        <v>306</v>
      </c>
      <c r="G56" s="327" t="s">
        <v>307</v>
      </c>
      <c r="H56" s="206" t="s">
        <v>34</v>
      </c>
      <c r="I56" s="326" t="s">
        <v>32</v>
      </c>
      <c r="J56" s="327" t="s">
        <v>33</v>
      </c>
      <c r="K56" s="206" t="s">
        <v>34</v>
      </c>
      <c r="L56" s="326" t="s">
        <v>306</v>
      </c>
      <c r="M56" s="327" t="s">
        <v>307</v>
      </c>
      <c r="N56" s="206" t="s">
        <v>34</v>
      </c>
      <c r="O56" s="326" t="s">
        <v>32</v>
      </c>
      <c r="P56" s="327" t="s">
        <v>33</v>
      </c>
      <c r="Q56" s="206" t="s">
        <v>34</v>
      </c>
      <c r="R56" s="326" t="s">
        <v>306</v>
      </c>
      <c r="S56" s="327" t="s">
        <v>307</v>
      </c>
      <c r="T56" s="206" t="s">
        <v>34</v>
      </c>
      <c r="U56" s="326" t="s">
        <v>32</v>
      </c>
      <c r="V56" s="327" t="s">
        <v>33</v>
      </c>
      <c r="W56" s="206" t="s">
        <v>34</v>
      </c>
      <c r="X56" s="326" t="s">
        <v>306</v>
      </c>
      <c r="Y56" s="327" t="s">
        <v>307</v>
      </c>
      <c r="Z56" s="206" t="s">
        <v>34</v>
      </c>
      <c r="AA56" s="326" t="s">
        <v>32</v>
      </c>
      <c r="AB56" s="327" t="s">
        <v>33</v>
      </c>
      <c r="AC56" s="206" t="s">
        <v>34</v>
      </c>
      <c r="AD56" s="326" t="s">
        <v>306</v>
      </c>
      <c r="AE56" s="327" t="s">
        <v>307</v>
      </c>
      <c r="AF56" s="206" t="s">
        <v>34</v>
      </c>
    </row>
    <row r="57" spans="1:32" ht="15" customHeight="1">
      <c r="A57" s="237" t="s">
        <v>330</v>
      </c>
      <c r="B57" s="173"/>
      <c r="C57" s="195"/>
      <c r="D57" s="194"/>
      <c r="E57" s="210"/>
      <c r="F57" s="195"/>
      <c r="G57" s="194"/>
      <c r="H57" s="210"/>
      <c r="I57" s="195"/>
      <c r="J57" s="194"/>
      <c r="K57" s="210"/>
      <c r="L57" s="195"/>
      <c r="M57" s="194"/>
      <c r="N57" s="210"/>
      <c r="O57" s="195"/>
      <c r="P57" s="194"/>
      <c r="Q57" s="210"/>
      <c r="R57" s="195"/>
      <c r="S57" s="194"/>
      <c r="T57" s="210"/>
      <c r="U57" s="195"/>
      <c r="V57" s="194"/>
      <c r="W57" s="210"/>
      <c r="X57" s="195"/>
      <c r="Y57" s="194"/>
      <c r="Z57" s="210"/>
      <c r="AA57" s="195"/>
      <c r="AB57" s="194"/>
      <c r="AC57" s="210"/>
      <c r="AD57" s="195"/>
      <c r="AE57" s="194"/>
      <c r="AF57" s="210"/>
    </row>
    <row r="58" spans="1:32" ht="15" customHeight="1">
      <c r="A58" s="37" t="s">
        <v>9</v>
      </c>
      <c r="B58" s="242" t="s">
        <v>35</v>
      </c>
      <c r="C58" s="183">
        <v>29</v>
      </c>
      <c r="D58" s="182">
        <v>11</v>
      </c>
      <c r="E58" s="208">
        <v>37.9</v>
      </c>
      <c r="F58" s="183">
        <v>29</v>
      </c>
      <c r="G58" s="182">
        <v>11</v>
      </c>
      <c r="H58" s="208">
        <v>37.9</v>
      </c>
      <c r="I58" s="183">
        <v>23</v>
      </c>
      <c r="J58" s="182">
        <v>8</v>
      </c>
      <c r="K58" s="208">
        <v>34.799999999999997</v>
      </c>
      <c r="L58" s="183">
        <v>22</v>
      </c>
      <c r="M58" s="182">
        <v>7</v>
      </c>
      <c r="N58" s="208">
        <v>31.8</v>
      </c>
      <c r="O58" s="183">
        <v>31</v>
      </c>
      <c r="P58" s="182">
        <v>19</v>
      </c>
      <c r="Q58" s="208">
        <v>61.3</v>
      </c>
      <c r="R58" s="183">
        <v>27</v>
      </c>
      <c r="S58" s="182">
        <v>16</v>
      </c>
      <c r="T58" s="208">
        <v>59.3</v>
      </c>
      <c r="U58" s="183">
        <v>29</v>
      </c>
      <c r="V58" s="182">
        <v>12</v>
      </c>
      <c r="W58" s="208">
        <v>41.4</v>
      </c>
      <c r="X58" s="183">
        <v>29</v>
      </c>
      <c r="Y58" s="182">
        <v>12</v>
      </c>
      <c r="Z58" s="208">
        <v>41.4</v>
      </c>
      <c r="AA58" s="183">
        <v>32</v>
      </c>
      <c r="AB58" s="182">
        <v>14</v>
      </c>
      <c r="AC58" s="208">
        <v>43.8</v>
      </c>
      <c r="AD58" s="183">
        <v>29</v>
      </c>
      <c r="AE58" s="182">
        <v>11</v>
      </c>
      <c r="AF58" s="208">
        <v>37.9</v>
      </c>
    </row>
    <row r="59" spans="1:32" ht="15" customHeight="1">
      <c r="A59" s="37"/>
      <c r="B59" s="242" t="s">
        <v>36</v>
      </c>
      <c r="C59" s="183">
        <v>0</v>
      </c>
      <c r="D59" s="182">
        <v>0</v>
      </c>
      <c r="E59" s="208">
        <v>0</v>
      </c>
      <c r="F59" s="183">
        <v>0</v>
      </c>
      <c r="G59" s="182">
        <v>0</v>
      </c>
      <c r="H59" s="208">
        <v>0</v>
      </c>
      <c r="I59" s="183">
        <v>0</v>
      </c>
      <c r="J59" s="182">
        <v>0</v>
      </c>
      <c r="K59" s="208">
        <v>0</v>
      </c>
      <c r="L59" s="183">
        <v>0</v>
      </c>
      <c r="M59" s="182">
        <v>0</v>
      </c>
      <c r="N59" s="208">
        <v>0</v>
      </c>
      <c r="O59" s="183">
        <v>0</v>
      </c>
      <c r="P59" s="182">
        <v>0</v>
      </c>
      <c r="Q59" s="208">
        <v>0</v>
      </c>
      <c r="R59" s="183">
        <v>0</v>
      </c>
      <c r="S59" s="182">
        <v>0</v>
      </c>
      <c r="T59" s="208">
        <v>0</v>
      </c>
      <c r="U59" s="183">
        <v>1</v>
      </c>
      <c r="V59" s="182">
        <v>0</v>
      </c>
      <c r="W59" s="208">
        <v>0</v>
      </c>
      <c r="X59" s="183">
        <v>1</v>
      </c>
      <c r="Y59" s="182">
        <v>0</v>
      </c>
      <c r="Z59" s="208">
        <v>0</v>
      </c>
      <c r="AA59" s="183">
        <v>1</v>
      </c>
      <c r="AB59" s="182">
        <v>0</v>
      </c>
      <c r="AC59" s="208">
        <v>0</v>
      </c>
      <c r="AD59" s="183">
        <v>1</v>
      </c>
      <c r="AE59" s="182">
        <v>0</v>
      </c>
      <c r="AF59" s="208">
        <v>0</v>
      </c>
    </row>
    <row r="60" spans="1:32" ht="15" customHeight="1">
      <c r="A60" s="37"/>
      <c r="B60" s="242" t="s">
        <v>184</v>
      </c>
      <c r="C60" s="183">
        <v>11</v>
      </c>
      <c r="D60" s="182">
        <v>9</v>
      </c>
      <c r="E60" s="208">
        <v>81.8</v>
      </c>
      <c r="F60" s="183">
        <v>11</v>
      </c>
      <c r="G60" s="182">
        <v>9</v>
      </c>
      <c r="H60" s="208">
        <v>81.8</v>
      </c>
      <c r="I60" s="183">
        <v>8</v>
      </c>
      <c r="J60" s="182">
        <v>5</v>
      </c>
      <c r="K60" s="208">
        <v>62.5</v>
      </c>
      <c r="L60" s="183">
        <v>8</v>
      </c>
      <c r="M60" s="182">
        <v>5</v>
      </c>
      <c r="N60" s="208">
        <v>62.5</v>
      </c>
      <c r="O60" s="183">
        <v>5</v>
      </c>
      <c r="P60" s="182">
        <v>5</v>
      </c>
      <c r="Q60" s="208">
        <v>100</v>
      </c>
      <c r="R60" s="183">
        <v>5</v>
      </c>
      <c r="S60" s="182">
        <v>5</v>
      </c>
      <c r="T60" s="208">
        <v>100</v>
      </c>
      <c r="U60" s="183">
        <v>13</v>
      </c>
      <c r="V60" s="182">
        <v>11</v>
      </c>
      <c r="W60" s="208">
        <v>84.6</v>
      </c>
      <c r="X60" s="183">
        <v>13</v>
      </c>
      <c r="Y60" s="182">
        <v>11</v>
      </c>
      <c r="Z60" s="208">
        <v>84.6</v>
      </c>
      <c r="AA60" s="183">
        <v>10</v>
      </c>
      <c r="AB60" s="182">
        <v>10</v>
      </c>
      <c r="AC60" s="208">
        <v>100</v>
      </c>
      <c r="AD60" s="183">
        <v>10</v>
      </c>
      <c r="AE60" s="182">
        <v>10</v>
      </c>
      <c r="AF60" s="208">
        <v>100</v>
      </c>
    </row>
    <row r="61" spans="1:32" ht="15" customHeight="1">
      <c r="A61" s="244"/>
      <c r="B61" s="83" t="s">
        <v>39</v>
      </c>
      <c r="C61" s="184">
        <v>40</v>
      </c>
      <c r="D61" s="185">
        <v>20</v>
      </c>
      <c r="E61" s="209">
        <v>50</v>
      </c>
      <c r="F61" s="184">
        <v>33</v>
      </c>
      <c r="G61" s="185">
        <v>20</v>
      </c>
      <c r="H61" s="209">
        <v>60.6</v>
      </c>
      <c r="I61" s="184">
        <v>31</v>
      </c>
      <c r="J61" s="185">
        <v>13</v>
      </c>
      <c r="K61" s="209">
        <v>41.9</v>
      </c>
      <c r="L61" s="184">
        <v>23</v>
      </c>
      <c r="M61" s="185">
        <v>12</v>
      </c>
      <c r="N61" s="209">
        <v>52.2</v>
      </c>
      <c r="O61" s="184">
        <v>36</v>
      </c>
      <c r="P61" s="185">
        <v>24</v>
      </c>
      <c r="Q61" s="209">
        <v>66.7</v>
      </c>
      <c r="R61" s="184">
        <v>28</v>
      </c>
      <c r="S61" s="185">
        <v>21</v>
      </c>
      <c r="T61" s="209">
        <v>75</v>
      </c>
      <c r="U61" s="184">
        <v>43</v>
      </c>
      <c r="V61" s="185">
        <v>23</v>
      </c>
      <c r="W61" s="209">
        <v>53.5</v>
      </c>
      <c r="X61" s="184">
        <v>34</v>
      </c>
      <c r="Y61" s="185">
        <v>23</v>
      </c>
      <c r="Z61" s="209">
        <v>67.599999999999994</v>
      </c>
      <c r="AA61" s="184">
        <v>43</v>
      </c>
      <c r="AB61" s="185">
        <v>24</v>
      </c>
      <c r="AC61" s="209">
        <v>55.8</v>
      </c>
      <c r="AD61" s="184">
        <v>31</v>
      </c>
      <c r="AE61" s="185">
        <v>21</v>
      </c>
      <c r="AF61" s="209">
        <v>67.7</v>
      </c>
    </row>
    <row r="62" spans="1:32" ht="15" customHeight="1">
      <c r="A62" s="37" t="s">
        <v>10</v>
      </c>
      <c r="B62" s="242" t="s">
        <v>40</v>
      </c>
      <c r="C62" s="183">
        <v>5</v>
      </c>
      <c r="D62" s="182">
        <v>2</v>
      </c>
      <c r="E62" s="208">
        <v>40</v>
      </c>
      <c r="F62" s="183">
        <v>5</v>
      </c>
      <c r="G62" s="182">
        <v>2</v>
      </c>
      <c r="H62" s="208">
        <v>40</v>
      </c>
      <c r="I62" s="183">
        <v>5</v>
      </c>
      <c r="J62" s="182">
        <v>1</v>
      </c>
      <c r="K62" s="208">
        <v>20</v>
      </c>
      <c r="L62" s="183">
        <v>5</v>
      </c>
      <c r="M62" s="182">
        <v>1</v>
      </c>
      <c r="N62" s="208">
        <v>20</v>
      </c>
      <c r="O62" s="183">
        <v>1</v>
      </c>
      <c r="P62" s="182">
        <v>1</v>
      </c>
      <c r="Q62" s="208">
        <v>100</v>
      </c>
      <c r="R62" s="183">
        <v>1</v>
      </c>
      <c r="S62" s="182">
        <v>1</v>
      </c>
      <c r="T62" s="208">
        <v>100</v>
      </c>
      <c r="U62" s="183">
        <v>3</v>
      </c>
      <c r="V62" s="182">
        <v>2</v>
      </c>
      <c r="W62" s="208">
        <v>66.7</v>
      </c>
      <c r="X62" s="183">
        <v>3</v>
      </c>
      <c r="Y62" s="182">
        <v>2</v>
      </c>
      <c r="Z62" s="208">
        <v>66.7</v>
      </c>
      <c r="AA62" s="183">
        <v>5</v>
      </c>
      <c r="AB62" s="182">
        <v>3</v>
      </c>
      <c r="AC62" s="208">
        <v>60</v>
      </c>
      <c r="AD62" s="183">
        <v>4</v>
      </c>
      <c r="AE62" s="182">
        <v>2</v>
      </c>
      <c r="AF62" s="208">
        <v>50</v>
      </c>
    </row>
    <row r="63" spans="1:32" ht="15" customHeight="1">
      <c r="A63" s="37"/>
      <c r="B63" s="242" t="s">
        <v>331</v>
      </c>
      <c r="C63" s="183">
        <v>0</v>
      </c>
      <c r="D63" s="182">
        <v>0</v>
      </c>
      <c r="E63" s="208">
        <v>0</v>
      </c>
      <c r="F63" s="183">
        <v>0</v>
      </c>
      <c r="G63" s="182">
        <v>0</v>
      </c>
      <c r="H63" s="208">
        <v>0</v>
      </c>
      <c r="I63" s="183">
        <v>1</v>
      </c>
      <c r="J63" s="182">
        <v>0</v>
      </c>
      <c r="K63" s="208">
        <v>0</v>
      </c>
      <c r="L63" s="183">
        <v>1</v>
      </c>
      <c r="M63" s="182">
        <v>0</v>
      </c>
      <c r="N63" s="208">
        <v>0</v>
      </c>
      <c r="O63" s="183">
        <v>2</v>
      </c>
      <c r="P63" s="182">
        <v>2</v>
      </c>
      <c r="Q63" s="208">
        <v>100</v>
      </c>
      <c r="R63" s="183">
        <v>1</v>
      </c>
      <c r="S63" s="182">
        <v>1</v>
      </c>
      <c r="T63" s="208">
        <v>100</v>
      </c>
      <c r="U63" s="183">
        <v>0</v>
      </c>
      <c r="V63" s="182">
        <v>0</v>
      </c>
      <c r="W63" s="208">
        <v>0</v>
      </c>
      <c r="X63" s="183">
        <v>0</v>
      </c>
      <c r="Y63" s="182">
        <v>0</v>
      </c>
      <c r="Z63" s="208">
        <v>0</v>
      </c>
      <c r="AA63" s="183">
        <v>0</v>
      </c>
      <c r="AB63" s="182">
        <v>0</v>
      </c>
      <c r="AC63" s="208">
        <v>0</v>
      </c>
      <c r="AD63" s="183">
        <v>0</v>
      </c>
      <c r="AE63" s="182">
        <v>0</v>
      </c>
      <c r="AF63" s="208">
        <v>0</v>
      </c>
    </row>
    <row r="64" spans="1:32" ht="15" customHeight="1">
      <c r="A64" s="244"/>
      <c r="B64" s="83" t="s">
        <v>39</v>
      </c>
      <c r="C64" s="184">
        <v>5</v>
      </c>
      <c r="D64" s="185">
        <v>2</v>
      </c>
      <c r="E64" s="209">
        <v>40</v>
      </c>
      <c r="F64" s="184">
        <v>5</v>
      </c>
      <c r="G64" s="185">
        <v>2</v>
      </c>
      <c r="H64" s="209">
        <v>40</v>
      </c>
      <c r="I64" s="184">
        <v>6</v>
      </c>
      <c r="J64" s="185">
        <v>1</v>
      </c>
      <c r="K64" s="209">
        <v>16.7</v>
      </c>
      <c r="L64" s="184">
        <v>6</v>
      </c>
      <c r="M64" s="185">
        <v>1</v>
      </c>
      <c r="N64" s="209">
        <v>16.7</v>
      </c>
      <c r="O64" s="184">
        <v>3</v>
      </c>
      <c r="P64" s="185">
        <v>3</v>
      </c>
      <c r="Q64" s="209">
        <v>100</v>
      </c>
      <c r="R64" s="184">
        <v>2</v>
      </c>
      <c r="S64" s="185">
        <v>2</v>
      </c>
      <c r="T64" s="209">
        <v>100</v>
      </c>
      <c r="U64" s="184">
        <v>3</v>
      </c>
      <c r="V64" s="185">
        <v>2</v>
      </c>
      <c r="W64" s="209">
        <v>66.7</v>
      </c>
      <c r="X64" s="184">
        <v>3</v>
      </c>
      <c r="Y64" s="185">
        <v>2</v>
      </c>
      <c r="Z64" s="209">
        <v>66.7</v>
      </c>
      <c r="AA64" s="184">
        <v>5</v>
      </c>
      <c r="AB64" s="185">
        <v>3</v>
      </c>
      <c r="AC64" s="209">
        <v>60</v>
      </c>
      <c r="AD64" s="184">
        <v>4</v>
      </c>
      <c r="AE64" s="185">
        <v>2</v>
      </c>
      <c r="AF64" s="209">
        <v>50</v>
      </c>
    </row>
    <row r="65" spans="1:32" ht="13.5">
      <c r="A65" s="43" t="s">
        <v>11</v>
      </c>
      <c r="B65" s="333" t="s">
        <v>44</v>
      </c>
      <c r="C65" s="184">
        <v>0</v>
      </c>
      <c r="D65" s="185">
        <v>0</v>
      </c>
      <c r="E65" s="209">
        <v>0</v>
      </c>
      <c r="F65" s="184">
        <v>0</v>
      </c>
      <c r="G65" s="185">
        <v>0</v>
      </c>
      <c r="H65" s="209">
        <v>0</v>
      </c>
      <c r="I65" s="184">
        <v>0</v>
      </c>
      <c r="J65" s="185">
        <v>0</v>
      </c>
      <c r="K65" s="209">
        <v>0</v>
      </c>
      <c r="L65" s="184">
        <v>0</v>
      </c>
      <c r="M65" s="185">
        <v>0</v>
      </c>
      <c r="N65" s="209">
        <v>0</v>
      </c>
      <c r="O65" s="184">
        <v>0</v>
      </c>
      <c r="P65" s="185">
        <v>0</v>
      </c>
      <c r="Q65" s="209">
        <v>0</v>
      </c>
      <c r="R65" s="184">
        <v>0</v>
      </c>
      <c r="S65" s="185">
        <v>0</v>
      </c>
      <c r="T65" s="209">
        <v>0</v>
      </c>
      <c r="U65" s="184">
        <v>3</v>
      </c>
      <c r="V65" s="185">
        <v>3</v>
      </c>
      <c r="W65" s="209">
        <v>100</v>
      </c>
      <c r="X65" s="184">
        <v>1</v>
      </c>
      <c r="Y65" s="185">
        <v>1</v>
      </c>
      <c r="Z65" s="209">
        <v>100</v>
      </c>
      <c r="AA65" s="184">
        <v>0</v>
      </c>
      <c r="AB65" s="185">
        <v>0</v>
      </c>
      <c r="AC65" s="209">
        <v>0</v>
      </c>
      <c r="AD65" s="184">
        <v>0</v>
      </c>
      <c r="AE65" s="185">
        <v>0</v>
      </c>
      <c r="AF65" s="209">
        <v>0</v>
      </c>
    </row>
    <row r="66" spans="1:32" ht="15.75" customHeight="1">
      <c r="A66" s="43" t="s">
        <v>13</v>
      </c>
      <c r="B66" s="333" t="s">
        <v>54</v>
      </c>
      <c r="C66" s="184">
        <v>0</v>
      </c>
      <c r="D66" s="185">
        <v>0</v>
      </c>
      <c r="E66" s="209">
        <v>0</v>
      </c>
      <c r="F66" s="184">
        <v>0</v>
      </c>
      <c r="G66" s="185">
        <v>0</v>
      </c>
      <c r="H66" s="209">
        <v>0</v>
      </c>
      <c r="I66" s="184">
        <v>0</v>
      </c>
      <c r="J66" s="185">
        <v>0</v>
      </c>
      <c r="K66" s="209">
        <v>0</v>
      </c>
      <c r="L66" s="184">
        <v>0</v>
      </c>
      <c r="M66" s="185">
        <v>0</v>
      </c>
      <c r="N66" s="209">
        <v>0</v>
      </c>
      <c r="O66" s="184">
        <v>0</v>
      </c>
      <c r="P66" s="185">
        <v>0</v>
      </c>
      <c r="Q66" s="209">
        <v>0</v>
      </c>
      <c r="R66" s="184">
        <v>0</v>
      </c>
      <c r="S66" s="185">
        <v>0</v>
      </c>
      <c r="T66" s="209">
        <v>0</v>
      </c>
      <c r="U66" s="184">
        <v>1</v>
      </c>
      <c r="V66" s="185">
        <v>1</v>
      </c>
      <c r="W66" s="209">
        <v>100</v>
      </c>
      <c r="X66" s="184">
        <v>1</v>
      </c>
      <c r="Y66" s="185">
        <v>1</v>
      </c>
      <c r="Z66" s="209">
        <v>100</v>
      </c>
      <c r="AA66" s="184">
        <v>0</v>
      </c>
      <c r="AB66" s="185">
        <v>0</v>
      </c>
      <c r="AC66" s="209">
        <v>0</v>
      </c>
      <c r="AD66" s="184">
        <v>0</v>
      </c>
      <c r="AE66" s="185">
        <v>0</v>
      </c>
      <c r="AF66" s="209">
        <v>0</v>
      </c>
    </row>
    <row r="67" spans="1:32" ht="15.75" customHeight="1">
      <c r="A67" s="43" t="s">
        <v>23</v>
      </c>
      <c r="B67" s="333" t="s">
        <v>193</v>
      </c>
      <c r="C67" s="184">
        <v>1</v>
      </c>
      <c r="D67" s="185">
        <v>0</v>
      </c>
      <c r="E67" s="209">
        <v>0</v>
      </c>
      <c r="F67" s="184">
        <v>1</v>
      </c>
      <c r="G67" s="185">
        <v>0</v>
      </c>
      <c r="H67" s="209">
        <v>0</v>
      </c>
      <c r="I67" s="184">
        <v>1</v>
      </c>
      <c r="J67" s="185">
        <v>1</v>
      </c>
      <c r="K67" s="209">
        <v>100</v>
      </c>
      <c r="L67" s="184">
        <v>1</v>
      </c>
      <c r="M67" s="185">
        <v>1</v>
      </c>
      <c r="N67" s="209">
        <v>100</v>
      </c>
      <c r="O67" s="184">
        <v>4</v>
      </c>
      <c r="P67" s="185">
        <v>3</v>
      </c>
      <c r="Q67" s="209">
        <v>75</v>
      </c>
      <c r="R67" s="184">
        <v>2</v>
      </c>
      <c r="S67" s="185">
        <v>1</v>
      </c>
      <c r="T67" s="209">
        <v>50</v>
      </c>
      <c r="U67" s="184">
        <v>1</v>
      </c>
      <c r="V67" s="185">
        <v>0</v>
      </c>
      <c r="W67" s="209">
        <v>0</v>
      </c>
      <c r="X67" s="184">
        <v>1</v>
      </c>
      <c r="Y67" s="185">
        <v>0</v>
      </c>
      <c r="Z67" s="209">
        <v>0</v>
      </c>
      <c r="AA67" s="184">
        <v>2</v>
      </c>
      <c r="AB67" s="185">
        <v>1</v>
      </c>
      <c r="AC67" s="209">
        <v>50</v>
      </c>
      <c r="AD67" s="184">
        <v>2</v>
      </c>
      <c r="AE67" s="185">
        <v>1</v>
      </c>
      <c r="AF67" s="209">
        <v>50</v>
      </c>
    </row>
    <row r="68" spans="1:32" ht="15.75" customHeight="1">
      <c r="A68" s="238" t="s">
        <v>39</v>
      </c>
      <c r="B68" s="241"/>
      <c r="C68" s="195">
        <v>46</v>
      </c>
      <c r="D68" s="194">
        <v>22</v>
      </c>
      <c r="E68" s="210">
        <v>47.8</v>
      </c>
      <c r="F68" s="195">
        <v>33</v>
      </c>
      <c r="G68" s="194">
        <v>21</v>
      </c>
      <c r="H68" s="210">
        <v>63.6</v>
      </c>
      <c r="I68" s="195">
        <v>38</v>
      </c>
      <c r="J68" s="194">
        <v>15</v>
      </c>
      <c r="K68" s="210">
        <v>39.5</v>
      </c>
      <c r="L68" s="195">
        <v>24</v>
      </c>
      <c r="M68" s="194">
        <v>12</v>
      </c>
      <c r="N68" s="210">
        <v>50</v>
      </c>
      <c r="O68" s="195">
        <v>43</v>
      </c>
      <c r="P68" s="194">
        <v>30</v>
      </c>
      <c r="Q68" s="210">
        <v>69.8</v>
      </c>
      <c r="R68" s="195">
        <v>28</v>
      </c>
      <c r="S68" s="194">
        <v>21</v>
      </c>
      <c r="T68" s="210">
        <v>75</v>
      </c>
      <c r="U68" s="195">
        <v>51</v>
      </c>
      <c r="V68" s="194">
        <v>29</v>
      </c>
      <c r="W68" s="210">
        <v>56.9</v>
      </c>
      <c r="X68" s="195">
        <v>34</v>
      </c>
      <c r="Y68" s="194">
        <v>23</v>
      </c>
      <c r="Z68" s="210">
        <v>67.599999999999994</v>
      </c>
      <c r="AA68" s="195">
        <v>50</v>
      </c>
      <c r="AB68" s="194">
        <v>28</v>
      </c>
      <c r="AC68" s="210">
        <v>56</v>
      </c>
      <c r="AD68" s="195">
        <v>31</v>
      </c>
      <c r="AE68" s="194">
        <v>21</v>
      </c>
      <c r="AF68" s="210">
        <v>67.7</v>
      </c>
    </row>
    <row r="69" spans="1:32" ht="15.75" customHeight="1">
      <c r="A69" s="37"/>
      <c r="B69" s="181"/>
      <c r="C69" s="183"/>
      <c r="D69" s="182"/>
      <c r="E69" s="208"/>
      <c r="F69" s="183"/>
      <c r="G69" s="182"/>
      <c r="H69" s="208"/>
      <c r="I69" s="183"/>
      <c r="J69" s="182"/>
      <c r="K69" s="208"/>
      <c r="L69" s="183"/>
      <c r="M69" s="182"/>
      <c r="N69" s="208"/>
      <c r="O69" s="183"/>
      <c r="P69" s="182"/>
      <c r="Q69" s="208"/>
      <c r="R69" s="183"/>
      <c r="S69" s="182"/>
      <c r="T69" s="208"/>
      <c r="U69" s="183"/>
      <c r="V69" s="182"/>
      <c r="W69" s="208"/>
      <c r="X69" s="183"/>
      <c r="Y69" s="182"/>
      <c r="Z69" s="208"/>
      <c r="AA69" s="183"/>
      <c r="AB69" s="182"/>
      <c r="AC69" s="208"/>
      <c r="AD69" s="183"/>
      <c r="AE69" s="182"/>
      <c r="AF69" s="208"/>
    </row>
    <row r="70" spans="1:32" ht="15.75" customHeight="1">
      <c r="A70" s="239" t="s">
        <v>250</v>
      </c>
      <c r="B70" s="243"/>
      <c r="C70" s="184"/>
      <c r="D70" s="185"/>
      <c r="E70" s="209"/>
      <c r="F70" s="184"/>
      <c r="G70" s="185"/>
      <c r="H70" s="209"/>
      <c r="I70" s="184"/>
      <c r="J70" s="185"/>
      <c r="K70" s="209"/>
      <c r="L70" s="184"/>
      <c r="M70" s="185"/>
      <c r="N70" s="209"/>
      <c r="O70" s="184"/>
      <c r="P70" s="185"/>
      <c r="Q70" s="209"/>
      <c r="R70" s="184"/>
      <c r="S70" s="185"/>
      <c r="T70" s="209"/>
      <c r="U70" s="184"/>
      <c r="V70" s="185"/>
      <c r="W70" s="209"/>
      <c r="X70" s="184"/>
      <c r="Y70" s="185"/>
      <c r="Z70" s="209"/>
      <c r="AA70" s="184"/>
      <c r="AB70" s="185"/>
      <c r="AC70" s="209"/>
      <c r="AD70" s="184"/>
      <c r="AE70" s="185"/>
      <c r="AF70" s="209"/>
    </row>
    <row r="71" spans="1:32" ht="15.75" customHeight="1">
      <c r="A71" s="37" t="s">
        <v>11</v>
      </c>
      <c r="B71" s="181" t="s">
        <v>44</v>
      </c>
      <c r="C71" s="183">
        <v>0</v>
      </c>
      <c r="D71" s="182">
        <v>0</v>
      </c>
      <c r="E71" s="208">
        <v>0</v>
      </c>
      <c r="F71" s="183">
        <v>0</v>
      </c>
      <c r="G71" s="182">
        <v>0</v>
      </c>
      <c r="H71" s="208">
        <v>0</v>
      </c>
      <c r="I71" s="183">
        <v>1</v>
      </c>
      <c r="J71" s="182">
        <v>1</v>
      </c>
      <c r="K71" s="208">
        <v>100</v>
      </c>
      <c r="L71" s="183">
        <v>1</v>
      </c>
      <c r="M71" s="182">
        <v>1</v>
      </c>
      <c r="N71" s="208">
        <v>100</v>
      </c>
      <c r="O71" s="183">
        <v>0</v>
      </c>
      <c r="P71" s="182">
        <v>0</v>
      </c>
      <c r="Q71" s="208">
        <v>0</v>
      </c>
      <c r="R71" s="183">
        <v>0</v>
      </c>
      <c r="S71" s="182">
        <v>0</v>
      </c>
      <c r="T71" s="208">
        <v>0</v>
      </c>
      <c r="U71" s="183">
        <v>0</v>
      </c>
      <c r="V71" s="182">
        <v>0</v>
      </c>
      <c r="W71" s="208">
        <v>0</v>
      </c>
      <c r="X71" s="183">
        <v>0</v>
      </c>
      <c r="Y71" s="182">
        <v>0</v>
      </c>
      <c r="Z71" s="208">
        <v>0</v>
      </c>
      <c r="AA71" s="183">
        <v>0</v>
      </c>
      <c r="AB71" s="182">
        <v>0</v>
      </c>
      <c r="AC71" s="208">
        <v>0</v>
      </c>
      <c r="AD71" s="183">
        <v>0</v>
      </c>
      <c r="AE71" s="182">
        <v>0</v>
      </c>
      <c r="AF71" s="208">
        <v>0</v>
      </c>
    </row>
    <row r="72" spans="1:32" ht="15.75" customHeight="1">
      <c r="A72" s="37"/>
      <c r="B72" s="181" t="s">
        <v>47</v>
      </c>
      <c r="C72" s="183">
        <v>4</v>
      </c>
      <c r="D72" s="182">
        <v>4</v>
      </c>
      <c r="E72" s="208">
        <v>100</v>
      </c>
      <c r="F72" s="183">
        <v>1</v>
      </c>
      <c r="G72" s="182">
        <v>1</v>
      </c>
      <c r="H72" s="208">
        <v>100</v>
      </c>
      <c r="I72" s="183">
        <v>3</v>
      </c>
      <c r="J72" s="182">
        <v>2</v>
      </c>
      <c r="K72" s="208">
        <v>66.7</v>
      </c>
      <c r="L72" s="183">
        <v>1</v>
      </c>
      <c r="M72" s="182">
        <v>1</v>
      </c>
      <c r="N72" s="208">
        <v>100</v>
      </c>
      <c r="O72" s="183">
        <v>0</v>
      </c>
      <c r="P72" s="182">
        <v>0</v>
      </c>
      <c r="Q72" s="208">
        <v>0</v>
      </c>
      <c r="R72" s="183">
        <v>0</v>
      </c>
      <c r="S72" s="182">
        <v>0</v>
      </c>
      <c r="T72" s="208">
        <v>0</v>
      </c>
      <c r="U72" s="183">
        <v>0</v>
      </c>
      <c r="V72" s="182">
        <v>0</v>
      </c>
      <c r="W72" s="208">
        <v>0</v>
      </c>
      <c r="X72" s="183">
        <v>0</v>
      </c>
      <c r="Y72" s="182">
        <v>0</v>
      </c>
      <c r="Z72" s="208">
        <v>0</v>
      </c>
      <c r="AA72" s="183">
        <v>0</v>
      </c>
      <c r="AB72" s="182">
        <v>0</v>
      </c>
      <c r="AC72" s="208">
        <v>0</v>
      </c>
      <c r="AD72" s="183">
        <v>0</v>
      </c>
      <c r="AE72" s="182">
        <v>0</v>
      </c>
      <c r="AF72" s="208">
        <v>0</v>
      </c>
    </row>
    <row r="73" spans="1:32" ht="15.75" customHeight="1">
      <c r="A73" s="238" t="s">
        <v>39</v>
      </c>
      <c r="B73" s="241"/>
      <c r="C73" s="195">
        <v>4</v>
      </c>
      <c r="D73" s="194">
        <v>4</v>
      </c>
      <c r="E73" s="210">
        <v>100</v>
      </c>
      <c r="F73" s="195">
        <v>1</v>
      </c>
      <c r="G73" s="194">
        <v>1</v>
      </c>
      <c r="H73" s="210">
        <v>100</v>
      </c>
      <c r="I73" s="195">
        <v>4</v>
      </c>
      <c r="J73" s="194">
        <v>3</v>
      </c>
      <c r="K73" s="210">
        <v>75</v>
      </c>
      <c r="L73" s="195">
        <v>1</v>
      </c>
      <c r="M73" s="194">
        <v>1</v>
      </c>
      <c r="N73" s="210">
        <v>100</v>
      </c>
      <c r="O73" s="195">
        <v>0</v>
      </c>
      <c r="P73" s="194">
        <v>0</v>
      </c>
      <c r="Q73" s="210">
        <v>0</v>
      </c>
      <c r="R73" s="195">
        <v>0</v>
      </c>
      <c r="S73" s="194">
        <v>0</v>
      </c>
      <c r="T73" s="210">
        <v>0</v>
      </c>
      <c r="U73" s="195">
        <v>0</v>
      </c>
      <c r="V73" s="194">
        <v>0</v>
      </c>
      <c r="W73" s="210">
        <v>0</v>
      </c>
      <c r="X73" s="195">
        <v>0</v>
      </c>
      <c r="Y73" s="194">
        <v>0</v>
      </c>
      <c r="Z73" s="210">
        <v>0</v>
      </c>
      <c r="AA73" s="195">
        <v>0</v>
      </c>
      <c r="AB73" s="194">
        <v>0</v>
      </c>
      <c r="AC73" s="210">
        <v>0</v>
      </c>
      <c r="AD73" s="195">
        <v>0</v>
      </c>
      <c r="AE73" s="194">
        <v>0</v>
      </c>
      <c r="AF73" s="210">
        <v>0</v>
      </c>
    </row>
    <row r="74" spans="1:32" ht="15.75" customHeight="1"/>
    <row r="75" spans="1:32" ht="15.75" customHeight="1">
      <c r="A75" s="167" t="s">
        <v>351</v>
      </c>
      <c r="C75" s="178"/>
      <c r="D75" s="178"/>
      <c r="E75" s="178"/>
      <c r="F75" s="178"/>
      <c r="G75" s="178"/>
      <c r="H75" s="178"/>
      <c r="I75" s="178"/>
      <c r="J75" s="178"/>
      <c r="K75" s="178"/>
      <c r="L75" s="178"/>
      <c r="M75" s="178"/>
      <c r="N75" s="178"/>
      <c r="O75" s="178"/>
      <c r="P75" s="178"/>
      <c r="Q75" s="178"/>
      <c r="R75" s="178"/>
      <c r="S75" s="178"/>
      <c r="T75" s="178"/>
      <c r="U75" s="178"/>
      <c r="V75" s="178"/>
      <c r="W75" s="178"/>
      <c r="X75" s="178"/>
      <c r="Y75" s="178"/>
      <c r="Z75" s="178"/>
      <c r="AA75" s="178"/>
      <c r="AB75" s="178"/>
      <c r="AC75" s="178"/>
      <c r="AD75" s="178"/>
      <c r="AE75" s="178"/>
      <c r="AF75" s="178"/>
    </row>
    <row r="76" spans="1:32" ht="15.75" customHeight="1">
      <c r="A76" s="235"/>
      <c r="B76" s="245"/>
      <c r="C76" s="492" t="str">
        <f>'Table Of Contents'!$C$4</f>
        <v>July 2014 - June 2015</v>
      </c>
      <c r="D76" s="493"/>
      <c r="E76" s="493"/>
      <c r="F76" s="493"/>
      <c r="G76" s="493"/>
      <c r="H76" s="494"/>
      <c r="I76" s="492" t="str">
        <f>'Table Of Contents'!$D$4</f>
        <v>July 2015 - June 2016</v>
      </c>
      <c r="J76" s="493"/>
      <c r="K76" s="493"/>
      <c r="L76" s="493"/>
      <c r="M76" s="493"/>
      <c r="N76" s="494"/>
      <c r="O76" s="492" t="str">
        <f>'Table Of Contents'!$E$4</f>
        <v>July 2016 - June 2017</v>
      </c>
      <c r="P76" s="493"/>
      <c r="Q76" s="493"/>
      <c r="R76" s="493"/>
      <c r="S76" s="493"/>
      <c r="T76" s="494"/>
      <c r="U76" s="492" t="str">
        <f>'Table Of Contents'!$F$4</f>
        <v>July 2017 - June 2018</v>
      </c>
      <c r="V76" s="493"/>
      <c r="W76" s="493"/>
      <c r="X76" s="493"/>
      <c r="Y76" s="493"/>
      <c r="Z76" s="494"/>
      <c r="AA76" s="492" t="str">
        <f>'Table Of Contents'!$G$4</f>
        <v>July 2018 - June 2019</v>
      </c>
      <c r="AB76" s="493"/>
      <c r="AC76" s="493"/>
      <c r="AD76" s="493"/>
      <c r="AE76" s="493"/>
      <c r="AF76" s="494"/>
    </row>
    <row r="77" spans="1:32" ht="15.75" customHeight="1">
      <c r="A77" s="236"/>
      <c r="B77" s="246"/>
      <c r="C77" s="495" t="s">
        <v>31</v>
      </c>
      <c r="D77" s="496"/>
      <c r="E77" s="497"/>
      <c r="F77" s="498" t="s">
        <v>332</v>
      </c>
      <c r="G77" s="499"/>
      <c r="H77" s="500"/>
      <c r="I77" s="495" t="s">
        <v>31</v>
      </c>
      <c r="J77" s="496"/>
      <c r="K77" s="497"/>
      <c r="L77" s="498" t="s">
        <v>332</v>
      </c>
      <c r="M77" s="499"/>
      <c r="N77" s="500"/>
      <c r="O77" s="495" t="s">
        <v>31</v>
      </c>
      <c r="P77" s="496"/>
      <c r="Q77" s="497"/>
      <c r="R77" s="498" t="s">
        <v>332</v>
      </c>
      <c r="S77" s="499"/>
      <c r="T77" s="500"/>
      <c r="U77" s="495" t="s">
        <v>31</v>
      </c>
      <c r="V77" s="496"/>
      <c r="W77" s="497"/>
      <c r="X77" s="498" t="s">
        <v>332</v>
      </c>
      <c r="Y77" s="499"/>
      <c r="Z77" s="500"/>
      <c r="AA77" s="495" t="s">
        <v>31</v>
      </c>
      <c r="AB77" s="496"/>
      <c r="AC77" s="497"/>
      <c r="AD77" s="498" t="s">
        <v>332</v>
      </c>
      <c r="AE77" s="499"/>
      <c r="AF77" s="500"/>
    </row>
    <row r="78" spans="1:32" ht="60" customHeight="1">
      <c r="A78" s="240" t="s">
        <v>405</v>
      </c>
      <c r="B78" s="247"/>
      <c r="C78" s="326" t="s">
        <v>32</v>
      </c>
      <c r="D78" s="327" t="s">
        <v>33</v>
      </c>
      <c r="E78" s="206" t="s">
        <v>34</v>
      </c>
      <c r="F78" s="326" t="s">
        <v>306</v>
      </c>
      <c r="G78" s="327" t="s">
        <v>307</v>
      </c>
      <c r="H78" s="206" t="s">
        <v>34</v>
      </c>
      <c r="I78" s="326" t="s">
        <v>32</v>
      </c>
      <c r="J78" s="327" t="s">
        <v>33</v>
      </c>
      <c r="K78" s="206" t="s">
        <v>34</v>
      </c>
      <c r="L78" s="326" t="s">
        <v>306</v>
      </c>
      <c r="M78" s="327" t="s">
        <v>307</v>
      </c>
      <c r="N78" s="206" t="s">
        <v>34</v>
      </c>
      <c r="O78" s="326" t="s">
        <v>32</v>
      </c>
      <c r="P78" s="327" t="s">
        <v>33</v>
      </c>
      <c r="Q78" s="206" t="s">
        <v>34</v>
      </c>
      <c r="R78" s="326" t="s">
        <v>306</v>
      </c>
      <c r="S78" s="327" t="s">
        <v>307</v>
      </c>
      <c r="T78" s="206" t="s">
        <v>34</v>
      </c>
      <c r="U78" s="326" t="s">
        <v>32</v>
      </c>
      <c r="V78" s="327" t="s">
        <v>33</v>
      </c>
      <c r="W78" s="206" t="s">
        <v>34</v>
      </c>
      <c r="X78" s="326" t="s">
        <v>306</v>
      </c>
      <c r="Y78" s="327" t="s">
        <v>307</v>
      </c>
      <c r="Z78" s="206" t="s">
        <v>34</v>
      </c>
      <c r="AA78" s="326" t="s">
        <v>32</v>
      </c>
      <c r="AB78" s="327" t="s">
        <v>33</v>
      </c>
      <c r="AC78" s="206" t="s">
        <v>34</v>
      </c>
      <c r="AD78" s="326" t="s">
        <v>306</v>
      </c>
      <c r="AE78" s="327" t="s">
        <v>307</v>
      </c>
      <c r="AF78" s="206" t="s">
        <v>34</v>
      </c>
    </row>
    <row r="79" spans="1:32" ht="15.75" customHeight="1">
      <c r="A79" s="237" t="s">
        <v>330</v>
      </c>
      <c r="B79" s="173"/>
      <c r="C79" s="195"/>
      <c r="D79" s="194"/>
      <c r="E79" s="210"/>
      <c r="F79" s="195"/>
      <c r="G79" s="194"/>
      <c r="H79" s="210"/>
      <c r="I79" s="195"/>
      <c r="J79" s="194"/>
      <c r="K79" s="210"/>
      <c r="L79" s="195"/>
      <c r="M79" s="194"/>
      <c r="N79" s="210"/>
      <c r="O79" s="195"/>
      <c r="P79" s="194"/>
      <c r="Q79" s="210"/>
      <c r="R79" s="195"/>
      <c r="S79" s="194"/>
      <c r="T79" s="210"/>
      <c r="U79" s="195"/>
      <c r="V79" s="194"/>
      <c r="W79" s="210"/>
      <c r="X79" s="195"/>
      <c r="Y79" s="194"/>
      <c r="Z79" s="210"/>
      <c r="AA79" s="195"/>
      <c r="AB79" s="194"/>
      <c r="AC79" s="210"/>
      <c r="AD79" s="195"/>
      <c r="AE79" s="194"/>
      <c r="AF79" s="210"/>
    </row>
    <row r="80" spans="1:32" ht="15.75" customHeight="1">
      <c r="A80" s="42" t="s">
        <v>9</v>
      </c>
      <c r="B80" s="242" t="s">
        <v>36</v>
      </c>
      <c r="C80" s="183">
        <v>12</v>
      </c>
      <c r="D80" s="182">
        <v>1</v>
      </c>
      <c r="E80" s="208">
        <v>8.3000000000000007</v>
      </c>
      <c r="F80" s="183">
        <v>8</v>
      </c>
      <c r="G80" s="182">
        <v>1</v>
      </c>
      <c r="H80" s="208">
        <v>12.5</v>
      </c>
      <c r="I80" s="183">
        <v>8</v>
      </c>
      <c r="J80" s="182">
        <v>2</v>
      </c>
      <c r="K80" s="208">
        <v>25</v>
      </c>
      <c r="L80" s="183">
        <v>8</v>
      </c>
      <c r="M80" s="182">
        <v>2</v>
      </c>
      <c r="N80" s="208">
        <v>25</v>
      </c>
      <c r="O80" s="183">
        <v>10</v>
      </c>
      <c r="P80" s="182">
        <v>3</v>
      </c>
      <c r="Q80" s="208">
        <v>30</v>
      </c>
      <c r="R80" s="183">
        <v>10</v>
      </c>
      <c r="S80" s="182">
        <v>3</v>
      </c>
      <c r="T80" s="208">
        <v>30</v>
      </c>
      <c r="U80" s="183">
        <v>4</v>
      </c>
      <c r="V80" s="182">
        <v>1</v>
      </c>
      <c r="W80" s="208">
        <v>25</v>
      </c>
      <c r="X80" s="183">
        <v>4</v>
      </c>
      <c r="Y80" s="182">
        <v>1</v>
      </c>
      <c r="Z80" s="208">
        <v>25</v>
      </c>
      <c r="AA80" s="183">
        <v>8</v>
      </c>
      <c r="AB80" s="182">
        <v>3</v>
      </c>
      <c r="AC80" s="208">
        <v>37.5</v>
      </c>
      <c r="AD80" s="183">
        <v>7</v>
      </c>
      <c r="AE80" s="182">
        <v>2</v>
      </c>
      <c r="AF80" s="208">
        <v>28.6</v>
      </c>
    </row>
    <row r="81" spans="1:32" ht="15.75" customHeight="1">
      <c r="A81" s="37"/>
      <c r="B81" s="242" t="s">
        <v>184</v>
      </c>
      <c r="C81" s="183">
        <v>3</v>
      </c>
      <c r="D81" s="182">
        <v>2</v>
      </c>
      <c r="E81" s="208">
        <v>66.7</v>
      </c>
      <c r="F81" s="183">
        <v>3</v>
      </c>
      <c r="G81" s="182">
        <v>2</v>
      </c>
      <c r="H81" s="208">
        <v>66.7</v>
      </c>
      <c r="I81" s="183">
        <v>5</v>
      </c>
      <c r="J81" s="182">
        <v>3</v>
      </c>
      <c r="K81" s="208">
        <v>60</v>
      </c>
      <c r="L81" s="183">
        <v>5</v>
      </c>
      <c r="M81" s="182">
        <v>3</v>
      </c>
      <c r="N81" s="208">
        <v>60</v>
      </c>
      <c r="O81" s="183">
        <v>4</v>
      </c>
      <c r="P81" s="182">
        <v>2</v>
      </c>
      <c r="Q81" s="208">
        <v>50</v>
      </c>
      <c r="R81" s="183">
        <v>4</v>
      </c>
      <c r="S81" s="182">
        <v>2</v>
      </c>
      <c r="T81" s="208">
        <v>50</v>
      </c>
      <c r="U81" s="183">
        <v>5</v>
      </c>
      <c r="V81" s="182">
        <v>2</v>
      </c>
      <c r="W81" s="208">
        <v>40</v>
      </c>
      <c r="X81" s="183">
        <v>5</v>
      </c>
      <c r="Y81" s="182">
        <v>2</v>
      </c>
      <c r="Z81" s="208">
        <v>40</v>
      </c>
      <c r="AA81" s="183">
        <v>5</v>
      </c>
      <c r="AB81" s="182">
        <v>2</v>
      </c>
      <c r="AC81" s="208">
        <v>40</v>
      </c>
      <c r="AD81" s="183">
        <v>5</v>
      </c>
      <c r="AE81" s="182">
        <v>2</v>
      </c>
      <c r="AF81" s="208">
        <v>40</v>
      </c>
    </row>
    <row r="82" spans="1:32" ht="15.75" customHeight="1">
      <c r="A82" s="244"/>
      <c r="B82" s="83" t="s">
        <v>39</v>
      </c>
      <c r="C82" s="184">
        <v>15</v>
      </c>
      <c r="D82" s="185">
        <v>3</v>
      </c>
      <c r="E82" s="209">
        <v>20</v>
      </c>
      <c r="F82" s="184">
        <v>11</v>
      </c>
      <c r="G82" s="185">
        <v>3</v>
      </c>
      <c r="H82" s="209">
        <v>27.3</v>
      </c>
      <c r="I82" s="184">
        <v>13</v>
      </c>
      <c r="J82" s="185">
        <v>5</v>
      </c>
      <c r="K82" s="209">
        <v>38.5</v>
      </c>
      <c r="L82" s="184">
        <v>13</v>
      </c>
      <c r="M82" s="185">
        <v>5</v>
      </c>
      <c r="N82" s="209">
        <v>38.5</v>
      </c>
      <c r="O82" s="184">
        <v>14</v>
      </c>
      <c r="P82" s="185">
        <v>5</v>
      </c>
      <c r="Q82" s="209">
        <v>35.700000000000003</v>
      </c>
      <c r="R82" s="184">
        <v>14</v>
      </c>
      <c r="S82" s="185">
        <v>5</v>
      </c>
      <c r="T82" s="209">
        <v>35.700000000000003</v>
      </c>
      <c r="U82" s="184">
        <v>9</v>
      </c>
      <c r="V82" s="185">
        <v>3</v>
      </c>
      <c r="W82" s="209">
        <v>33.299999999999997</v>
      </c>
      <c r="X82" s="184">
        <v>9</v>
      </c>
      <c r="Y82" s="185">
        <v>3</v>
      </c>
      <c r="Z82" s="209">
        <v>33.299999999999997</v>
      </c>
      <c r="AA82" s="184">
        <v>13</v>
      </c>
      <c r="AB82" s="185">
        <v>5</v>
      </c>
      <c r="AC82" s="209">
        <v>38.5</v>
      </c>
      <c r="AD82" s="184">
        <v>12</v>
      </c>
      <c r="AE82" s="185">
        <v>4</v>
      </c>
      <c r="AF82" s="209">
        <v>33.299999999999997</v>
      </c>
    </row>
    <row r="83" spans="1:32" ht="15.75" customHeight="1">
      <c r="A83" s="37" t="s">
        <v>10</v>
      </c>
      <c r="B83" s="242" t="s">
        <v>40</v>
      </c>
      <c r="C83" s="183">
        <v>205</v>
      </c>
      <c r="D83" s="182">
        <v>109</v>
      </c>
      <c r="E83" s="208">
        <v>53.2</v>
      </c>
      <c r="F83" s="183">
        <v>126</v>
      </c>
      <c r="G83" s="182">
        <v>81</v>
      </c>
      <c r="H83" s="208">
        <v>64.3</v>
      </c>
      <c r="I83" s="183">
        <v>294</v>
      </c>
      <c r="J83" s="182">
        <v>168</v>
      </c>
      <c r="K83" s="208">
        <v>57.1</v>
      </c>
      <c r="L83" s="183">
        <v>164</v>
      </c>
      <c r="M83" s="182">
        <v>114</v>
      </c>
      <c r="N83" s="208">
        <v>69.5</v>
      </c>
      <c r="O83" s="183">
        <v>355</v>
      </c>
      <c r="P83" s="182">
        <v>194</v>
      </c>
      <c r="Q83" s="208">
        <v>54.6</v>
      </c>
      <c r="R83" s="183">
        <v>193</v>
      </c>
      <c r="S83" s="182">
        <v>136</v>
      </c>
      <c r="T83" s="208">
        <v>70.5</v>
      </c>
      <c r="U83" s="183">
        <v>423</v>
      </c>
      <c r="V83" s="182">
        <v>200</v>
      </c>
      <c r="W83" s="208">
        <v>47.3</v>
      </c>
      <c r="X83" s="183">
        <v>201</v>
      </c>
      <c r="Y83" s="182">
        <v>133</v>
      </c>
      <c r="Z83" s="208">
        <v>66.2</v>
      </c>
      <c r="AA83" s="183">
        <v>476</v>
      </c>
      <c r="AB83" s="182">
        <v>260</v>
      </c>
      <c r="AC83" s="208">
        <v>54.6</v>
      </c>
      <c r="AD83" s="183">
        <v>234</v>
      </c>
      <c r="AE83" s="182">
        <v>156</v>
      </c>
      <c r="AF83" s="208">
        <v>66.7</v>
      </c>
    </row>
    <row r="84" spans="1:32" ht="15.75" customHeight="1">
      <c r="A84" s="37"/>
      <c r="B84" s="242" t="s">
        <v>331</v>
      </c>
      <c r="C84" s="183">
        <v>36</v>
      </c>
      <c r="D84" s="182">
        <v>15</v>
      </c>
      <c r="E84" s="208">
        <v>41.7</v>
      </c>
      <c r="F84" s="183">
        <v>30</v>
      </c>
      <c r="G84" s="182">
        <v>13</v>
      </c>
      <c r="H84" s="208">
        <v>43.3</v>
      </c>
      <c r="I84" s="183">
        <v>80</v>
      </c>
      <c r="J84" s="182">
        <v>39</v>
      </c>
      <c r="K84" s="208">
        <v>48.8</v>
      </c>
      <c r="L84" s="183">
        <v>59</v>
      </c>
      <c r="M84" s="182">
        <v>33</v>
      </c>
      <c r="N84" s="208">
        <v>55.9</v>
      </c>
      <c r="O84" s="183">
        <v>80</v>
      </c>
      <c r="P84" s="182">
        <v>41</v>
      </c>
      <c r="Q84" s="208">
        <v>51.3</v>
      </c>
      <c r="R84" s="183">
        <v>65</v>
      </c>
      <c r="S84" s="182">
        <v>32</v>
      </c>
      <c r="T84" s="208">
        <v>49.2</v>
      </c>
      <c r="U84" s="183">
        <v>131</v>
      </c>
      <c r="V84" s="182">
        <v>48</v>
      </c>
      <c r="W84" s="208">
        <v>36.6</v>
      </c>
      <c r="X84" s="183">
        <v>82</v>
      </c>
      <c r="Y84" s="182">
        <v>43</v>
      </c>
      <c r="Z84" s="208">
        <v>52.4</v>
      </c>
      <c r="AA84" s="183">
        <v>133</v>
      </c>
      <c r="AB84" s="182">
        <v>71</v>
      </c>
      <c r="AC84" s="208">
        <v>53.4</v>
      </c>
      <c r="AD84" s="183">
        <v>106</v>
      </c>
      <c r="AE84" s="182">
        <v>61</v>
      </c>
      <c r="AF84" s="208">
        <v>57.5</v>
      </c>
    </row>
    <row r="85" spans="1:32" ht="15.75" customHeight="1">
      <c r="A85" s="244"/>
      <c r="B85" s="83" t="s">
        <v>39</v>
      </c>
      <c r="C85" s="184">
        <v>241</v>
      </c>
      <c r="D85" s="185">
        <v>124</v>
      </c>
      <c r="E85" s="209">
        <v>51.5</v>
      </c>
      <c r="F85" s="184">
        <v>145</v>
      </c>
      <c r="G85" s="185">
        <v>90</v>
      </c>
      <c r="H85" s="209">
        <v>62.1</v>
      </c>
      <c r="I85" s="184">
        <v>374</v>
      </c>
      <c r="J85" s="185">
        <v>207</v>
      </c>
      <c r="K85" s="209">
        <v>55.3</v>
      </c>
      <c r="L85" s="184">
        <v>201</v>
      </c>
      <c r="M85" s="185">
        <v>137</v>
      </c>
      <c r="N85" s="209">
        <v>68.2</v>
      </c>
      <c r="O85" s="184">
        <v>435</v>
      </c>
      <c r="P85" s="185">
        <v>235</v>
      </c>
      <c r="Q85" s="209">
        <v>54</v>
      </c>
      <c r="R85" s="184">
        <v>234</v>
      </c>
      <c r="S85" s="185">
        <v>157</v>
      </c>
      <c r="T85" s="209">
        <v>67.099999999999994</v>
      </c>
      <c r="U85" s="184">
        <v>554</v>
      </c>
      <c r="V85" s="185">
        <v>248</v>
      </c>
      <c r="W85" s="209">
        <v>44.8</v>
      </c>
      <c r="X85" s="184">
        <v>239</v>
      </c>
      <c r="Y85" s="185">
        <v>156</v>
      </c>
      <c r="Z85" s="209">
        <v>65.3</v>
      </c>
      <c r="AA85" s="184">
        <v>609</v>
      </c>
      <c r="AB85" s="185">
        <v>331</v>
      </c>
      <c r="AC85" s="209">
        <v>54.4</v>
      </c>
      <c r="AD85" s="184">
        <v>288</v>
      </c>
      <c r="AE85" s="185">
        <v>186</v>
      </c>
      <c r="AF85" s="209">
        <v>64.599999999999994</v>
      </c>
    </row>
    <row r="86" spans="1:32" ht="15.75" customHeight="1">
      <c r="A86" s="37" t="s">
        <v>11</v>
      </c>
      <c r="B86" s="242" t="s">
        <v>44</v>
      </c>
      <c r="C86" s="183">
        <v>291</v>
      </c>
      <c r="D86" s="182">
        <v>140</v>
      </c>
      <c r="E86" s="208">
        <v>48.1</v>
      </c>
      <c r="F86" s="183">
        <v>96</v>
      </c>
      <c r="G86" s="182">
        <v>52</v>
      </c>
      <c r="H86" s="208">
        <v>54.2</v>
      </c>
      <c r="I86" s="183">
        <v>487</v>
      </c>
      <c r="J86" s="182">
        <v>216</v>
      </c>
      <c r="K86" s="208">
        <v>44.4</v>
      </c>
      <c r="L86" s="183">
        <v>144</v>
      </c>
      <c r="M86" s="182">
        <v>73</v>
      </c>
      <c r="N86" s="208">
        <v>50.7</v>
      </c>
      <c r="O86" s="183">
        <v>617</v>
      </c>
      <c r="P86" s="182">
        <v>277</v>
      </c>
      <c r="Q86" s="208">
        <v>44.9</v>
      </c>
      <c r="R86" s="183">
        <v>185</v>
      </c>
      <c r="S86" s="182">
        <v>96</v>
      </c>
      <c r="T86" s="208">
        <v>51.9</v>
      </c>
      <c r="U86" s="183">
        <v>732</v>
      </c>
      <c r="V86" s="182">
        <v>329</v>
      </c>
      <c r="W86" s="208">
        <v>44.9</v>
      </c>
      <c r="X86" s="183">
        <v>188</v>
      </c>
      <c r="Y86" s="182">
        <v>112</v>
      </c>
      <c r="Z86" s="208">
        <v>59.6</v>
      </c>
      <c r="AA86" s="183">
        <v>771</v>
      </c>
      <c r="AB86" s="182">
        <v>321</v>
      </c>
      <c r="AC86" s="208">
        <v>41.6</v>
      </c>
      <c r="AD86" s="183">
        <v>189</v>
      </c>
      <c r="AE86" s="182">
        <v>105</v>
      </c>
      <c r="AF86" s="208">
        <v>55.6</v>
      </c>
    </row>
    <row r="87" spans="1:32" ht="15.75" customHeight="1">
      <c r="A87" s="37"/>
      <c r="B87" s="242" t="s">
        <v>47</v>
      </c>
      <c r="C87" s="183">
        <v>0</v>
      </c>
      <c r="D87" s="182">
        <v>0</v>
      </c>
      <c r="E87" s="208">
        <v>0</v>
      </c>
      <c r="F87" s="183">
        <v>0</v>
      </c>
      <c r="G87" s="182">
        <v>0</v>
      </c>
      <c r="H87" s="208">
        <v>0</v>
      </c>
      <c r="I87" s="183">
        <v>1</v>
      </c>
      <c r="J87" s="182">
        <v>0</v>
      </c>
      <c r="K87" s="208">
        <v>0</v>
      </c>
      <c r="L87" s="183">
        <v>1</v>
      </c>
      <c r="M87" s="182">
        <v>0</v>
      </c>
      <c r="N87" s="208">
        <v>0</v>
      </c>
      <c r="O87" s="183">
        <v>0</v>
      </c>
      <c r="P87" s="182">
        <v>0</v>
      </c>
      <c r="Q87" s="208">
        <v>0</v>
      </c>
      <c r="R87" s="183">
        <v>0</v>
      </c>
      <c r="S87" s="182">
        <v>0</v>
      </c>
      <c r="T87" s="208">
        <v>0</v>
      </c>
      <c r="U87" s="183">
        <v>0</v>
      </c>
      <c r="V87" s="182">
        <v>0</v>
      </c>
      <c r="W87" s="208">
        <v>0</v>
      </c>
      <c r="X87" s="183">
        <v>0</v>
      </c>
      <c r="Y87" s="182">
        <v>0</v>
      </c>
      <c r="Z87" s="208">
        <v>0</v>
      </c>
      <c r="AA87" s="183">
        <v>2</v>
      </c>
      <c r="AB87" s="182">
        <v>0</v>
      </c>
      <c r="AC87" s="208">
        <v>0</v>
      </c>
      <c r="AD87" s="183">
        <v>2</v>
      </c>
      <c r="AE87" s="182">
        <v>0</v>
      </c>
      <c r="AF87" s="208">
        <v>0</v>
      </c>
    </row>
    <row r="88" spans="1:32" ht="15.75" customHeight="1">
      <c r="A88" s="244"/>
      <c r="B88" s="83" t="s">
        <v>39</v>
      </c>
      <c r="C88" s="184">
        <v>291</v>
      </c>
      <c r="D88" s="185">
        <v>140</v>
      </c>
      <c r="E88" s="209">
        <v>48.1</v>
      </c>
      <c r="F88" s="184">
        <v>96</v>
      </c>
      <c r="G88" s="185">
        <v>52</v>
      </c>
      <c r="H88" s="209">
        <v>54.2</v>
      </c>
      <c r="I88" s="184">
        <v>488</v>
      </c>
      <c r="J88" s="185">
        <v>216</v>
      </c>
      <c r="K88" s="209">
        <v>44.3</v>
      </c>
      <c r="L88" s="184">
        <v>145</v>
      </c>
      <c r="M88" s="185">
        <v>73</v>
      </c>
      <c r="N88" s="209">
        <v>50.3</v>
      </c>
      <c r="O88" s="184">
        <v>617</v>
      </c>
      <c r="P88" s="185">
        <v>277</v>
      </c>
      <c r="Q88" s="209">
        <v>44.9</v>
      </c>
      <c r="R88" s="184">
        <v>185</v>
      </c>
      <c r="S88" s="185">
        <v>96</v>
      </c>
      <c r="T88" s="209">
        <v>51.9</v>
      </c>
      <c r="U88" s="184">
        <v>732</v>
      </c>
      <c r="V88" s="185">
        <v>329</v>
      </c>
      <c r="W88" s="209">
        <v>44.9</v>
      </c>
      <c r="X88" s="184">
        <v>188</v>
      </c>
      <c r="Y88" s="185">
        <v>112</v>
      </c>
      <c r="Z88" s="209">
        <v>59.6</v>
      </c>
      <c r="AA88" s="184">
        <v>773</v>
      </c>
      <c r="AB88" s="185">
        <v>321</v>
      </c>
      <c r="AC88" s="209">
        <v>41.5</v>
      </c>
      <c r="AD88" s="184">
        <v>190</v>
      </c>
      <c r="AE88" s="185">
        <v>105</v>
      </c>
      <c r="AF88" s="209">
        <v>55.3</v>
      </c>
    </row>
    <row r="89" spans="1:32" ht="15.75" customHeight="1">
      <c r="A89" s="42" t="s">
        <v>12</v>
      </c>
      <c r="B89" s="473" t="s">
        <v>185</v>
      </c>
      <c r="C89" s="188">
        <v>0</v>
      </c>
      <c r="D89" s="189">
        <v>0</v>
      </c>
      <c r="E89" s="207">
        <v>0</v>
      </c>
      <c r="F89" s="188">
        <v>0</v>
      </c>
      <c r="G89" s="189">
        <v>0</v>
      </c>
      <c r="H89" s="207">
        <v>0</v>
      </c>
      <c r="I89" s="188">
        <v>0</v>
      </c>
      <c r="J89" s="189">
        <v>0</v>
      </c>
      <c r="K89" s="207">
        <v>0</v>
      </c>
      <c r="L89" s="188">
        <v>0</v>
      </c>
      <c r="M89" s="189">
        <v>0</v>
      </c>
      <c r="N89" s="207">
        <v>0</v>
      </c>
      <c r="O89" s="188">
        <v>0</v>
      </c>
      <c r="P89" s="189">
        <v>0</v>
      </c>
      <c r="Q89" s="207">
        <v>0</v>
      </c>
      <c r="R89" s="188">
        <v>0</v>
      </c>
      <c r="S89" s="189">
        <v>0</v>
      </c>
      <c r="T89" s="207">
        <v>0</v>
      </c>
      <c r="U89" s="188">
        <v>1</v>
      </c>
      <c r="V89" s="189">
        <v>1</v>
      </c>
      <c r="W89" s="207">
        <v>100</v>
      </c>
      <c r="X89" s="188">
        <v>1</v>
      </c>
      <c r="Y89" s="189">
        <v>1</v>
      </c>
      <c r="Z89" s="207">
        <v>100</v>
      </c>
      <c r="AA89" s="188">
        <v>0</v>
      </c>
      <c r="AB89" s="189">
        <v>0</v>
      </c>
      <c r="AC89" s="207">
        <v>0</v>
      </c>
      <c r="AD89" s="188">
        <v>0</v>
      </c>
      <c r="AE89" s="189">
        <v>0</v>
      </c>
      <c r="AF89" s="207">
        <v>0</v>
      </c>
    </row>
    <row r="90" spans="1:32" ht="15.75" customHeight="1">
      <c r="A90" s="37"/>
      <c r="B90" s="242" t="s">
        <v>186</v>
      </c>
      <c r="C90" s="183">
        <v>0</v>
      </c>
      <c r="D90" s="182">
        <v>0</v>
      </c>
      <c r="E90" s="208">
        <v>0</v>
      </c>
      <c r="F90" s="183">
        <v>0</v>
      </c>
      <c r="G90" s="182">
        <v>0</v>
      </c>
      <c r="H90" s="208">
        <v>0</v>
      </c>
      <c r="I90" s="183">
        <v>0</v>
      </c>
      <c r="J90" s="182">
        <v>0</v>
      </c>
      <c r="K90" s="208">
        <v>0</v>
      </c>
      <c r="L90" s="183">
        <v>0</v>
      </c>
      <c r="M90" s="182">
        <v>0</v>
      </c>
      <c r="N90" s="208">
        <v>0</v>
      </c>
      <c r="O90" s="183">
        <v>0</v>
      </c>
      <c r="P90" s="182">
        <v>0</v>
      </c>
      <c r="Q90" s="208">
        <v>0</v>
      </c>
      <c r="R90" s="183">
        <v>0</v>
      </c>
      <c r="S90" s="182">
        <v>0</v>
      </c>
      <c r="T90" s="208">
        <v>0</v>
      </c>
      <c r="U90" s="183">
        <v>2</v>
      </c>
      <c r="V90" s="182">
        <v>2</v>
      </c>
      <c r="W90" s="208">
        <v>100</v>
      </c>
      <c r="X90" s="183">
        <v>2</v>
      </c>
      <c r="Y90" s="182">
        <v>2</v>
      </c>
      <c r="Z90" s="208">
        <v>100</v>
      </c>
      <c r="AA90" s="183">
        <v>1</v>
      </c>
      <c r="AB90" s="182">
        <v>1</v>
      </c>
      <c r="AC90" s="208">
        <v>100</v>
      </c>
      <c r="AD90" s="183">
        <v>1</v>
      </c>
      <c r="AE90" s="182">
        <v>1</v>
      </c>
      <c r="AF90" s="208">
        <v>100</v>
      </c>
    </row>
    <row r="91" spans="1:32" ht="15" customHeight="1">
      <c r="A91" s="43"/>
      <c r="B91" s="83" t="s">
        <v>39</v>
      </c>
      <c r="C91" s="184">
        <v>0</v>
      </c>
      <c r="D91" s="185">
        <v>0</v>
      </c>
      <c r="E91" s="209">
        <v>0</v>
      </c>
      <c r="F91" s="184">
        <v>0</v>
      </c>
      <c r="G91" s="185">
        <v>0</v>
      </c>
      <c r="H91" s="209">
        <v>0</v>
      </c>
      <c r="I91" s="184">
        <v>0</v>
      </c>
      <c r="J91" s="185">
        <v>0</v>
      </c>
      <c r="K91" s="209">
        <v>0</v>
      </c>
      <c r="L91" s="184">
        <v>0</v>
      </c>
      <c r="M91" s="185">
        <v>0</v>
      </c>
      <c r="N91" s="209">
        <v>0</v>
      </c>
      <c r="O91" s="184">
        <v>0</v>
      </c>
      <c r="P91" s="185">
        <v>0</v>
      </c>
      <c r="Q91" s="209">
        <v>0</v>
      </c>
      <c r="R91" s="184">
        <v>0</v>
      </c>
      <c r="S91" s="185">
        <v>0</v>
      </c>
      <c r="T91" s="209">
        <v>0</v>
      </c>
      <c r="U91" s="184">
        <v>3</v>
      </c>
      <c r="V91" s="185">
        <v>3</v>
      </c>
      <c r="W91" s="209">
        <v>100</v>
      </c>
      <c r="X91" s="184">
        <v>3</v>
      </c>
      <c r="Y91" s="185">
        <v>3</v>
      </c>
      <c r="Z91" s="209">
        <v>100</v>
      </c>
      <c r="AA91" s="184">
        <v>1</v>
      </c>
      <c r="AB91" s="185">
        <v>1</v>
      </c>
      <c r="AC91" s="209">
        <v>100</v>
      </c>
      <c r="AD91" s="184">
        <v>1</v>
      </c>
      <c r="AE91" s="185">
        <v>1</v>
      </c>
      <c r="AF91" s="209">
        <v>100</v>
      </c>
    </row>
    <row r="92" spans="1:32" ht="15" customHeight="1">
      <c r="A92" s="37" t="s">
        <v>13</v>
      </c>
      <c r="B92" s="242" t="s">
        <v>54</v>
      </c>
      <c r="C92" s="183">
        <v>23</v>
      </c>
      <c r="D92" s="182">
        <v>17</v>
      </c>
      <c r="E92" s="208">
        <v>73.900000000000006</v>
      </c>
      <c r="F92" s="183">
        <v>20</v>
      </c>
      <c r="G92" s="182">
        <v>15</v>
      </c>
      <c r="H92" s="208">
        <v>75</v>
      </c>
      <c r="I92" s="183">
        <v>23</v>
      </c>
      <c r="J92" s="182">
        <v>10</v>
      </c>
      <c r="K92" s="208">
        <v>43.5</v>
      </c>
      <c r="L92" s="183">
        <v>20</v>
      </c>
      <c r="M92" s="182">
        <v>10</v>
      </c>
      <c r="N92" s="208">
        <v>50</v>
      </c>
      <c r="O92" s="183">
        <v>36</v>
      </c>
      <c r="P92" s="182">
        <v>16</v>
      </c>
      <c r="Q92" s="208">
        <v>44.4</v>
      </c>
      <c r="R92" s="183">
        <v>29</v>
      </c>
      <c r="S92" s="182">
        <v>14</v>
      </c>
      <c r="T92" s="208">
        <v>48.3</v>
      </c>
      <c r="U92" s="183">
        <v>31</v>
      </c>
      <c r="V92" s="182">
        <v>14</v>
      </c>
      <c r="W92" s="208">
        <v>45.2</v>
      </c>
      <c r="X92" s="183">
        <v>27</v>
      </c>
      <c r="Y92" s="182">
        <v>12</v>
      </c>
      <c r="Z92" s="208">
        <v>44.4</v>
      </c>
      <c r="AA92" s="183">
        <v>53</v>
      </c>
      <c r="AB92" s="182">
        <v>34</v>
      </c>
      <c r="AC92" s="208">
        <v>64.2</v>
      </c>
      <c r="AD92" s="183">
        <v>44</v>
      </c>
      <c r="AE92" s="182">
        <v>30</v>
      </c>
      <c r="AF92" s="208">
        <v>68.2</v>
      </c>
    </row>
    <row r="93" spans="1:32" ht="15" customHeight="1">
      <c r="A93" s="37"/>
      <c r="B93" s="242" t="s">
        <v>187</v>
      </c>
      <c r="C93" s="183">
        <v>1</v>
      </c>
      <c r="D93" s="182">
        <v>1</v>
      </c>
      <c r="E93" s="208">
        <v>100</v>
      </c>
      <c r="F93" s="183">
        <v>1</v>
      </c>
      <c r="G93" s="182">
        <v>1</v>
      </c>
      <c r="H93" s="208">
        <v>100</v>
      </c>
      <c r="I93" s="183">
        <v>0</v>
      </c>
      <c r="J93" s="182">
        <v>0</v>
      </c>
      <c r="K93" s="208">
        <v>0</v>
      </c>
      <c r="L93" s="183">
        <v>0</v>
      </c>
      <c r="M93" s="182">
        <v>0</v>
      </c>
      <c r="N93" s="208">
        <v>0</v>
      </c>
      <c r="O93" s="183">
        <v>1</v>
      </c>
      <c r="P93" s="182">
        <v>0</v>
      </c>
      <c r="Q93" s="208">
        <v>0</v>
      </c>
      <c r="R93" s="183">
        <v>1</v>
      </c>
      <c r="S93" s="182">
        <v>0</v>
      </c>
      <c r="T93" s="208">
        <v>0</v>
      </c>
      <c r="U93" s="183">
        <v>0</v>
      </c>
      <c r="V93" s="182">
        <v>0</v>
      </c>
      <c r="W93" s="208">
        <v>0</v>
      </c>
      <c r="X93" s="183">
        <v>0</v>
      </c>
      <c r="Y93" s="182">
        <v>0</v>
      </c>
      <c r="Z93" s="208">
        <v>0</v>
      </c>
      <c r="AA93" s="183">
        <v>1</v>
      </c>
      <c r="AB93" s="182">
        <v>1</v>
      </c>
      <c r="AC93" s="208">
        <v>100</v>
      </c>
      <c r="AD93" s="183">
        <v>1</v>
      </c>
      <c r="AE93" s="182">
        <v>1</v>
      </c>
      <c r="AF93" s="208">
        <v>100</v>
      </c>
    </row>
    <row r="94" spans="1:32" ht="15" customHeight="1">
      <c r="A94" s="244"/>
      <c r="B94" s="83" t="s">
        <v>39</v>
      </c>
      <c r="C94" s="184">
        <v>24</v>
      </c>
      <c r="D94" s="185">
        <v>18</v>
      </c>
      <c r="E94" s="209">
        <v>75</v>
      </c>
      <c r="F94" s="184">
        <v>21</v>
      </c>
      <c r="G94" s="185">
        <v>16</v>
      </c>
      <c r="H94" s="209">
        <v>76.2</v>
      </c>
      <c r="I94" s="184">
        <v>23</v>
      </c>
      <c r="J94" s="185">
        <v>10</v>
      </c>
      <c r="K94" s="209">
        <v>43.5</v>
      </c>
      <c r="L94" s="184">
        <v>20</v>
      </c>
      <c r="M94" s="185">
        <v>10</v>
      </c>
      <c r="N94" s="209">
        <v>50</v>
      </c>
      <c r="O94" s="184">
        <v>37</v>
      </c>
      <c r="P94" s="185">
        <v>16</v>
      </c>
      <c r="Q94" s="209">
        <v>43.2</v>
      </c>
      <c r="R94" s="184">
        <v>30</v>
      </c>
      <c r="S94" s="185">
        <v>14</v>
      </c>
      <c r="T94" s="209">
        <v>46.7</v>
      </c>
      <c r="U94" s="184">
        <v>31</v>
      </c>
      <c r="V94" s="185">
        <v>14</v>
      </c>
      <c r="W94" s="209">
        <v>45.2</v>
      </c>
      <c r="X94" s="184">
        <v>27</v>
      </c>
      <c r="Y94" s="185">
        <v>12</v>
      </c>
      <c r="Z94" s="209">
        <v>44.4</v>
      </c>
      <c r="AA94" s="184">
        <v>54</v>
      </c>
      <c r="AB94" s="185">
        <v>35</v>
      </c>
      <c r="AC94" s="209">
        <v>64.8</v>
      </c>
      <c r="AD94" s="184">
        <v>45</v>
      </c>
      <c r="AE94" s="185">
        <v>31</v>
      </c>
      <c r="AF94" s="209">
        <v>68.900000000000006</v>
      </c>
    </row>
    <row r="95" spans="1:32" ht="15" customHeight="1">
      <c r="A95" s="38" t="s">
        <v>14</v>
      </c>
      <c r="B95" s="40" t="s">
        <v>58</v>
      </c>
      <c r="C95" s="195">
        <v>0</v>
      </c>
      <c r="D95" s="194">
        <v>0</v>
      </c>
      <c r="E95" s="210">
        <v>0</v>
      </c>
      <c r="F95" s="195">
        <v>0</v>
      </c>
      <c r="G95" s="194">
        <v>0</v>
      </c>
      <c r="H95" s="210">
        <v>0</v>
      </c>
      <c r="I95" s="195">
        <v>0</v>
      </c>
      <c r="J95" s="194">
        <v>0</v>
      </c>
      <c r="K95" s="210">
        <v>0</v>
      </c>
      <c r="L95" s="195">
        <v>0</v>
      </c>
      <c r="M95" s="194">
        <v>0</v>
      </c>
      <c r="N95" s="210">
        <v>0</v>
      </c>
      <c r="O95" s="195">
        <v>0</v>
      </c>
      <c r="P95" s="194">
        <v>0</v>
      </c>
      <c r="Q95" s="210">
        <v>0</v>
      </c>
      <c r="R95" s="195">
        <v>0</v>
      </c>
      <c r="S95" s="194">
        <v>0</v>
      </c>
      <c r="T95" s="210">
        <v>0</v>
      </c>
      <c r="U95" s="195">
        <v>0</v>
      </c>
      <c r="V95" s="194">
        <v>0</v>
      </c>
      <c r="W95" s="210">
        <v>0</v>
      </c>
      <c r="X95" s="195">
        <v>0</v>
      </c>
      <c r="Y95" s="194">
        <v>0</v>
      </c>
      <c r="Z95" s="210">
        <v>0</v>
      </c>
      <c r="AA95" s="195">
        <v>1</v>
      </c>
      <c r="AB95" s="194">
        <v>1</v>
      </c>
      <c r="AC95" s="210">
        <v>100</v>
      </c>
      <c r="AD95" s="195">
        <v>1</v>
      </c>
      <c r="AE95" s="194">
        <v>1</v>
      </c>
      <c r="AF95" s="210">
        <v>100</v>
      </c>
    </row>
    <row r="96" spans="1:32" ht="15" customHeight="1">
      <c r="A96" s="38" t="s">
        <v>15</v>
      </c>
      <c r="B96" s="40" t="s">
        <v>15</v>
      </c>
      <c r="C96" s="195">
        <v>0</v>
      </c>
      <c r="D96" s="194">
        <v>0</v>
      </c>
      <c r="E96" s="210">
        <v>0</v>
      </c>
      <c r="F96" s="195">
        <v>0</v>
      </c>
      <c r="G96" s="194">
        <v>0</v>
      </c>
      <c r="H96" s="210">
        <v>0</v>
      </c>
      <c r="I96" s="195">
        <v>0</v>
      </c>
      <c r="J96" s="194">
        <v>0</v>
      </c>
      <c r="K96" s="210">
        <v>0</v>
      </c>
      <c r="L96" s="195">
        <v>0</v>
      </c>
      <c r="M96" s="194">
        <v>0</v>
      </c>
      <c r="N96" s="210">
        <v>0</v>
      </c>
      <c r="O96" s="195">
        <v>0</v>
      </c>
      <c r="P96" s="194">
        <v>0</v>
      </c>
      <c r="Q96" s="210">
        <v>0</v>
      </c>
      <c r="R96" s="195">
        <v>0</v>
      </c>
      <c r="S96" s="194">
        <v>0</v>
      </c>
      <c r="T96" s="210">
        <v>0</v>
      </c>
      <c r="U96" s="195">
        <v>1</v>
      </c>
      <c r="V96" s="194">
        <v>1</v>
      </c>
      <c r="W96" s="210">
        <v>100</v>
      </c>
      <c r="X96" s="195">
        <v>1</v>
      </c>
      <c r="Y96" s="194">
        <v>1</v>
      </c>
      <c r="Z96" s="210">
        <v>100</v>
      </c>
      <c r="AA96" s="195">
        <v>2</v>
      </c>
      <c r="AB96" s="194">
        <v>2</v>
      </c>
      <c r="AC96" s="210">
        <v>100</v>
      </c>
      <c r="AD96" s="195">
        <v>2</v>
      </c>
      <c r="AE96" s="194">
        <v>2</v>
      </c>
      <c r="AF96" s="210">
        <v>100</v>
      </c>
    </row>
    <row r="97" spans="1:32" ht="15" customHeight="1">
      <c r="A97" s="38" t="s">
        <v>16</v>
      </c>
      <c r="B97" s="40" t="s">
        <v>64</v>
      </c>
      <c r="C97" s="195">
        <v>0</v>
      </c>
      <c r="D97" s="194">
        <v>0</v>
      </c>
      <c r="E97" s="210">
        <v>0</v>
      </c>
      <c r="F97" s="195">
        <v>0</v>
      </c>
      <c r="G97" s="194">
        <v>0</v>
      </c>
      <c r="H97" s="210">
        <v>0</v>
      </c>
      <c r="I97" s="195">
        <v>0</v>
      </c>
      <c r="J97" s="194">
        <v>0</v>
      </c>
      <c r="K97" s="210">
        <v>0</v>
      </c>
      <c r="L97" s="195">
        <v>0</v>
      </c>
      <c r="M97" s="194">
        <v>0</v>
      </c>
      <c r="N97" s="210">
        <v>0</v>
      </c>
      <c r="O97" s="195">
        <v>0</v>
      </c>
      <c r="P97" s="194">
        <v>0</v>
      </c>
      <c r="Q97" s="210">
        <v>0</v>
      </c>
      <c r="R97" s="195">
        <v>0</v>
      </c>
      <c r="S97" s="194">
        <v>0</v>
      </c>
      <c r="T97" s="210">
        <v>0</v>
      </c>
      <c r="U97" s="195">
        <v>0</v>
      </c>
      <c r="V97" s="194">
        <v>0</v>
      </c>
      <c r="W97" s="210">
        <v>0</v>
      </c>
      <c r="X97" s="195">
        <v>0</v>
      </c>
      <c r="Y97" s="194">
        <v>0</v>
      </c>
      <c r="Z97" s="210">
        <v>0</v>
      </c>
      <c r="AA97" s="195">
        <v>1</v>
      </c>
      <c r="AB97" s="194">
        <v>0</v>
      </c>
      <c r="AC97" s="210">
        <v>0</v>
      </c>
      <c r="AD97" s="195">
        <v>1</v>
      </c>
      <c r="AE97" s="194">
        <v>0</v>
      </c>
      <c r="AF97" s="210">
        <v>0</v>
      </c>
    </row>
    <row r="98" spans="1:32" ht="15" customHeight="1">
      <c r="A98" s="38" t="s">
        <v>19</v>
      </c>
      <c r="B98" s="40" t="s">
        <v>191</v>
      </c>
      <c r="C98" s="195">
        <v>3</v>
      </c>
      <c r="D98" s="194">
        <v>2</v>
      </c>
      <c r="E98" s="210">
        <v>66.7</v>
      </c>
      <c r="F98" s="195">
        <v>3</v>
      </c>
      <c r="G98" s="194">
        <v>2</v>
      </c>
      <c r="H98" s="210">
        <v>66.7</v>
      </c>
      <c r="I98" s="195">
        <v>8</v>
      </c>
      <c r="J98" s="194">
        <v>3</v>
      </c>
      <c r="K98" s="210">
        <v>37.5</v>
      </c>
      <c r="L98" s="195">
        <v>6</v>
      </c>
      <c r="M98" s="194">
        <v>3</v>
      </c>
      <c r="N98" s="210">
        <v>50</v>
      </c>
      <c r="O98" s="195">
        <v>7</v>
      </c>
      <c r="P98" s="194">
        <v>6</v>
      </c>
      <c r="Q98" s="210">
        <v>85.7</v>
      </c>
      <c r="R98" s="195">
        <v>7</v>
      </c>
      <c r="S98" s="194">
        <v>6</v>
      </c>
      <c r="T98" s="210">
        <v>85.7</v>
      </c>
      <c r="U98" s="195">
        <v>6</v>
      </c>
      <c r="V98" s="194">
        <v>4</v>
      </c>
      <c r="W98" s="210">
        <v>66.7</v>
      </c>
      <c r="X98" s="195">
        <v>5</v>
      </c>
      <c r="Y98" s="194">
        <v>4</v>
      </c>
      <c r="Z98" s="210">
        <v>80</v>
      </c>
      <c r="AA98" s="195">
        <v>2</v>
      </c>
      <c r="AB98" s="194">
        <v>2</v>
      </c>
      <c r="AC98" s="210">
        <v>100</v>
      </c>
      <c r="AD98" s="195">
        <v>2</v>
      </c>
      <c r="AE98" s="194">
        <v>2</v>
      </c>
      <c r="AF98" s="210">
        <v>100</v>
      </c>
    </row>
    <row r="99" spans="1:32" ht="15" customHeight="1">
      <c r="A99" s="38" t="s">
        <v>20</v>
      </c>
      <c r="B99" s="40" t="s">
        <v>93</v>
      </c>
      <c r="C99" s="195">
        <v>25</v>
      </c>
      <c r="D99" s="194">
        <v>14</v>
      </c>
      <c r="E99" s="210">
        <v>56</v>
      </c>
      <c r="F99" s="195">
        <v>21</v>
      </c>
      <c r="G99" s="194">
        <v>13</v>
      </c>
      <c r="H99" s="210">
        <v>61.9</v>
      </c>
      <c r="I99" s="195">
        <v>50</v>
      </c>
      <c r="J99" s="194">
        <v>18</v>
      </c>
      <c r="K99" s="210">
        <v>36</v>
      </c>
      <c r="L99" s="195">
        <v>36</v>
      </c>
      <c r="M99" s="194">
        <v>18</v>
      </c>
      <c r="N99" s="210">
        <v>50</v>
      </c>
      <c r="O99" s="195">
        <v>44</v>
      </c>
      <c r="P99" s="194">
        <v>11</v>
      </c>
      <c r="Q99" s="210">
        <v>25</v>
      </c>
      <c r="R99" s="195">
        <v>33</v>
      </c>
      <c r="S99" s="194">
        <v>11</v>
      </c>
      <c r="T99" s="210">
        <v>33.299999999999997</v>
      </c>
      <c r="U99" s="195">
        <v>51</v>
      </c>
      <c r="V99" s="194">
        <v>22</v>
      </c>
      <c r="W99" s="210">
        <v>43.1</v>
      </c>
      <c r="X99" s="195">
        <v>47</v>
      </c>
      <c r="Y99" s="194">
        <v>21</v>
      </c>
      <c r="Z99" s="210">
        <v>44.7</v>
      </c>
      <c r="AA99" s="195">
        <v>59</v>
      </c>
      <c r="AB99" s="194">
        <v>29</v>
      </c>
      <c r="AC99" s="210">
        <v>49.2</v>
      </c>
      <c r="AD99" s="195">
        <v>49</v>
      </c>
      <c r="AE99" s="194">
        <v>25</v>
      </c>
      <c r="AF99" s="210">
        <v>51</v>
      </c>
    </row>
    <row r="100" spans="1:32" ht="15" customHeight="1">
      <c r="A100" s="38" t="s">
        <v>22</v>
      </c>
      <c r="B100" s="40" t="s">
        <v>116</v>
      </c>
      <c r="C100" s="195">
        <v>0</v>
      </c>
      <c r="D100" s="194">
        <v>0</v>
      </c>
      <c r="E100" s="210">
        <v>0</v>
      </c>
      <c r="F100" s="195">
        <v>0</v>
      </c>
      <c r="G100" s="194">
        <v>0</v>
      </c>
      <c r="H100" s="210">
        <v>0</v>
      </c>
      <c r="I100" s="195">
        <v>0</v>
      </c>
      <c r="J100" s="194">
        <v>0</v>
      </c>
      <c r="K100" s="210">
        <v>0</v>
      </c>
      <c r="L100" s="195">
        <v>0</v>
      </c>
      <c r="M100" s="194">
        <v>0</v>
      </c>
      <c r="N100" s="210">
        <v>0</v>
      </c>
      <c r="O100" s="195">
        <v>0</v>
      </c>
      <c r="P100" s="194">
        <v>0</v>
      </c>
      <c r="Q100" s="210">
        <v>0</v>
      </c>
      <c r="R100" s="195">
        <v>0</v>
      </c>
      <c r="S100" s="194">
        <v>0</v>
      </c>
      <c r="T100" s="210">
        <v>0</v>
      </c>
      <c r="U100" s="195">
        <v>1</v>
      </c>
      <c r="V100" s="194">
        <v>1</v>
      </c>
      <c r="W100" s="210">
        <v>100</v>
      </c>
      <c r="X100" s="195">
        <v>1</v>
      </c>
      <c r="Y100" s="194">
        <v>1</v>
      </c>
      <c r="Z100" s="210">
        <v>100</v>
      </c>
      <c r="AA100" s="195">
        <v>0</v>
      </c>
      <c r="AB100" s="194">
        <v>0</v>
      </c>
      <c r="AC100" s="210">
        <v>0</v>
      </c>
      <c r="AD100" s="195">
        <v>0</v>
      </c>
      <c r="AE100" s="194">
        <v>0</v>
      </c>
      <c r="AF100" s="210">
        <v>0</v>
      </c>
    </row>
    <row r="101" spans="1:32" ht="15" customHeight="1">
      <c r="A101" s="37" t="s">
        <v>23</v>
      </c>
      <c r="B101" s="242" t="s">
        <v>193</v>
      </c>
      <c r="C101" s="183">
        <v>58</v>
      </c>
      <c r="D101" s="182">
        <v>51</v>
      </c>
      <c r="E101" s="208">
        <v>87.9</v>
      </c>
      <c r="F101" s="183">
        <v>45</v>
      </c>
      <c r="G101" s="182">
        <v>39</v>
      </c>
      <c r="H101" s="208">
        <v>86.7</v>
      </c>
      <c r="I101" s="183">
        <v>84</v>
      </c>
      <c r="J101" s="182">
        <v>66</v>
      </c>
      <c r="K101" s="208">
        <v>78.599999999999994</v>
      </c>
      <c r="L101" s="183">
        <v>65</v>
      </c>
      <c r="M101" s="182">
        <v>50</v>
      </c>
      <c r="N101" s="208">
        <v>76.900000000000006</v>
      </c>
      <c r="O101" s="183">
        <v>110</v>
      </c>
      <c r="P101" s="182">
        <v>77</v>
      </c>
      <c r="Q101" s="208">
        <v>70</v>
      </c>
      <c r="R101" s="183">
        <v>80</v>
      </c>
      <c r="S101" s="182">
        <v>57</v>
      </c>
      <c r="T101" s="208">
        <v>71.3</v>
      </c>
      <c r="U101" s="183">
        <v>144</v>
      </c>
      <c r="V101" s="182">
        <v>97</v>
      </c>
      <c r="W101" s="208">
        <v>67.400000000000006</v>
      </c>
      <c r="X101" s="183">
        <v>92</v>
      </c>
      <c r="Y101" s="182">
        <v>75</v>
      </c>
      <c r="Z101" s="208">
        <v>81.5</v>
      </c>
      <c r="AA101" s="183">
        <v>198</v>
      </c>
      <c r="AB101" s="182">
        <v>122</v>
      </c>
      <c r="AC101" s="208">
        <v>61.6</v>
      </c>
      <c r="AD101" s="183">
        <v>96</v>
      </c>
      <c r="AE101" s="182">
        <v>80</v>
      </c>
      <c r="AF101" s="208">
        <v>83.3</v>
      </c>
    </row>
    <row r="102" spans="1:32" ht="15" customHeight="1">
      <c r="A102" s="37"/>
      <c r="B102" s="242" t="s">
        <v>181</v>
      </c>
      <c r="C102" s="183">
        <v>3</v>
      </c>
      <c r="D102" s="182">
        <v>2</v>
      </c>
      <c r="E102" s="208">
        <v>66.7</v>
      </c>
      <c r="F102" s="183">
        <v>3</v>
      </c>
      <c r="G102" s="182">
        <v>2</v>
      </c>
      <c r="H102" s="208">
        <v>66.7</v>
      </c>
      <c r="I102" s="183">
        <v>0</v>
      </c>
      <c r="J102" s="182">
        <v>0</v>
      </c>
      <c r="K102" s="208">
        <v>0</v>
      </c>
      <c r="L102" s="183">
        <v>0</v>
      </c>
      <c r="M102" s="182">
        <v>0</v>
      </c>
      <c r="N102" s="208">
        <v>0</v>
      </c>
      <c r="O102" s="183">
        <v>1</v>
      </c>
      <c r="P102" s="182">
        <v>0</v>
      </c>
      <c r="Q102" s="208">
        <v>0</v>
      </c>
      <c r="R102" s="183">
        <v>1</v>
      </c>
      <c r="S102" s="182">
        <v>0</v>
      </c>
      <c r="T102" s="208">
        <v>0</v>
      </c>
      <c r="U102" s="183">
        <v>4</v>
      </c>
      <c r="V102" s="182">
        <v>4</v>
      </c>
      <c r="W102" s="208">
        <v>100</v>
      </c>
      <c r="X102" s="183">
        <v>4</v>
      </c>
      <c r="Y102" s="182">
        <v>4</v>
      </c>
      <c r="Z102" s="208">
        <v>100</v>
      </c>
      <c r="AA102" s="183">
        <v>1</v>
      </c>
      <c r="AB102" s="182">
        <v>0</v>
      </c>
      <c r="AC102" s="208">
        <v>0</v>
      </c>
      <c r="AD102" s="183">
        <v>1</v>
      </c>
      <c r="AE102" s="182">
        <v>0</v>
      </c>
      <c r="AF102" s="208">
        <v>0</v>
      </c>
    </row>
    <row r="103" spans="1:32" ht="15" customHeight="1">
      <c r="A103" s="244"/>
      <c r="B103" s="83" t="s">
        <v>39</v>
      </c>
      <c r="C103" s="184">
        <v>61</v>
      </c>
      <c r="D103" s="185">
        <v>53</v>
      </c>
      <c r="E103" s="209">
        <v>86.9</v>
      </c>
      <c r="F103" s="184">
        <v>48</v>
      </c>
      <c r="G103" s="185">
        <v>41</v>
      </c>
      <c r="H103" s="209">
        <v>85.4</v>
      </c>
      <c r="I103" s="184">
        <v>84</v>
      </c>
      <c r="J103" s="185">
        <v>66</v>
      </c>
      <c r="K103" s="209">
        <v>78.599999999999994</v>
      </c>
      <c r="L103" s="184">
        <v>65</v>
      </c>
      <c r="M103" s="185">
        <v>50</v>
      </c>
      <c r="N103" s="209">
        <v>76.900000000000006</v>
      </c>
      <c r="O103" s="184">
        <v>111</v>
      </c>
      <c r="P103" s="185">
        <v>77</v>
      </c>
      <c r="Q103" s="209">
        <v>69.400000000000006</v>
      </c>
      <c r="R103" s="184">
        <v>81</v>
      </c>
      <c r="S103" s="185">
        <v>57</v>
      </c>
      <c r="T103" s="209">
        <v>70.400000000000006</v>
      </c>
      <c r="U103" s="184">
        <v>148</v>
      </c>
      <c r="V103" s="185">
        <v>101</v>
      </c>
      <c r="W103" s="209">
        <v>68.2</v>
      </c>
      <c r="X103" s="184">
        <v>95</v>
      </c>
      <c r="Y103" s="185">
        <v>78</v>
      </c>
      <c r="Z103" s="209">
        <v>82.1</v>
      </c>
      <c r="AA103" s="184">
        <v>199</v>
      </c>
      <c r="AB103" s="185">
        <v>122</v>
      </c>
      <c r="AC103" s="209">
        <v>61.3</v>
      </c>
      <c r="AD103" s="184">
        <v>96</v>
      </c>
      <c r="AE103" s="185">
        <v>80</v>
      </c>
      <c r="AF103" s="209">
        <v>83.3</v>
      </c>
    </row>
    <row r="104" spans="1:32" ht="15" customHeight="1">
      <c r="A104" s="238" t="s">
        <v>39</v>
      </c>
      <c r="B104" s="241"/>
      <c r="C104" s="195">
        <v>660</v>
      </c>
      <c r="D104" s="194">
        <v>354</v>
      </c>
      <c r="E104" s="210">
        <v>53.6</v>
      </c>
      <c r="F104" s="195">
        <v>269</v>
      </c>
      <c r="G104" s="194">
        <v>174</v>
      </c>
      <c r="H104" s="210">
        <v>64.7</v>
      </c>
      <c r="I104" s="195">
        <v>1040</v>
      </c>
      <c r="J104" s="194">
        <v>525</v>
      </c>
      <c r="K104" s="210">
        <v>50.5</v>
      </c>
      <c r="L104" s="195">
        <v>377</v>
      </c>
      <c r="M104" s="194">
        <v>247</v>
      </c>
      <c r="N104" s="210">
        <v>65.5</v>
      </c>
      <c r="O104" s="195">
        <v>1265</v>
      </c>
      <c r="P104" s="194">
        <v>627</v>
      </c>
      <c r="Q104" s="210">
        <v>49.6</v>
      </c>
      <c r="R104" s="195">
        <v>434</v>
      </c>
      <c r="S104" s="194">
        <v>278</v>
      </c>
      <c r="T104" s="210">
        <v>64.099999999999994</v>
      </c>
      <c r="U104" s="195">
        <v>1536</v>
      </c>
      <c r="V104" s="194">
        <v>726</v>
      </c>
      <c r="W104" s="210">
        <v>47.3</v>
      </c>
      <c r="X104" s="195">
        <v>454</v>
      </c>
      <c r="Y104" s="194">
        <v>315</v>
      </c>
      <c r="Z104" s="210">
        <v>69.400000000000006</v>
      </c>
      <c r="AA104" s="195">
        <v>1714</v>
      </c>
      <c r="AB104" s="194">
        <v>849</v>
      </c>
      <c r="AC104" s="210">
        <v>49.5</v>
      </c>
      <c r="AD104" s="195">
        <v>505</v>
      </c>
      <c r="AE104" s="194">
        <v>342</v>
      </c>
      <c r="AF104" s="210">
        <v>67.7</v>
      </c>
    </row>
    <row r="105" spans="1:32" ht="15" customHeight="1">
      <c r="A105" s="37"/>
      <c r="B105" s="181"/>
      <c r="C105" s="183"/>
      <c r="D105" s="182"/>
      <c r="E105" s="208"/>
      <c r="F105" s="183"/>
      <c r="G105" s="182"/>
      <c r="H105" s="208"/>
      <c r="I105" s="183"/>
      <c r="J105" s="182"/>
      <c r="K105" s="208"/>
      <c r="L105" s="183"/>
      <c r="M105" s="182"/>
      <c r="N105" s="208"/>
      <c r="O105" s="183"/>
      <c r="P105" s="182"/>
      <c r="Q105" s="208"/>
      <c r="R105" s="183"/>
      <c r="S105" s="182"/>
      <c r="T105" s="208"/>
      <c r="U105" s="183"/>
      <c r="V105" s="182"/>
      <c r="W105" s="208"/>
      <c r="X105" s="183"/>
      <c r="Y105" s="182"/>
      <c r="Z105" s="208"/>
      <c r="AA105" s="183"/>
      <c r="AB105" s="182"/>
      <c r="AC105" s="208"/>
      <c r="AD105" s="183"/>
      <c r="AE105" s="182"/>
      <c r="AF105" s="208"/>
    </row>
    <row r="106" spans="1:32" ht="15" customHeight="1">
      <c r="A106" s="239" t="s">
        <v>250</v>
      </c>
      <c r="B106" s="243"/>
      <c r="C106" s="184"/>
      <c r="D106" s="185"/>
      <c r="E106" s="209"/>
      <c r="F106" s="184"/>
      <c r="G106" s="185"/>
      <c r="H106" s="209"/>
      <c r="I106" s="184"/>
      <c r="J106" s="185"/>
      <c r="K106" s="209"/>
      <c r="L106" s="184"/>
      <c r="M106" s="185"/>
      <c r="N106" s="209"/>
      <c r="O106" s="184"/>
      <c r="P106" s="185"/>
      <c r="Q106" s="209"/>
      <c r="R106" s="184"/>
      <c r="S106" s="185"/>
      <c r="T106" s="209"/>
      <c r="U106" s="184"/>
      <c r="V106" s="185"/>
      <c r="W106" s="209"/>
      <c r="X106" s="184"/>
      <c r="Y106" s="185"/>
      <c r="Z106" s="209"/>
      <c r="AA106" s="184"/>
      <c r="AB106" s="185"/>
      <c r="AC106" s="209"/>
      <c r="AD106" s="184"/>
      <c r="AE106" s="185"/>
      <c r="AF106" s="209"/>
    </row>
    <row r="107" spans="1:32" ht="15" customHeight="1">
      <c r="A107" s="37" t="s">
        <v>11</v>
      </c>
      <c r="B107" s="181" t="s">
        <v>44</v>
      </c>
      <c r="C107" s="183">
        <v>1756</v>
      </c>
      <c r="D107" s="182">
        <v>889</v>
      </c>
      <c r="E107" s="208">
        <v>50.6</v>
      </c>
      <c r="F107" s="183">
        <v>290</v>
      </c>
      <c r="G107" s="182">
        <v>189</v>
      </c>
      <c r="H107" s="208">
        <v>65.2</v>
      </c>
      <c r="I107" s="183">
        <v>2333</v>
      </c>
      <c r="J107" s="182">
        <v>1150</v>
      </c>
      <c r="K107" s="208">
        <v>49.3</v>
      </c>
      <c r="L107" s="183">
        <v>412</v>
      </c>
      <c r="M107" s="182">
        <v>256</v>
      </c>
      <c r="N107" s="208">
        <v>62.1</v>
      </c>
      <c r="O107" s="183">
        <v>2752</v>
      </c>
      <c r="P107" s="182">
        <v>1426</v>
      </c>
      <c r="Q107" s="208">
        <v>51.8</v>
      </c>
      <c r="R107" s="183">
        <v>488</v>
      </c>
      <c r="S107" s="182">
        <v>324</v>
      </c>
      <c r="T107" s="208">
        <v>66.400000000000006</v>
      </c>
      <c r="U107" s="183">
        <v>2738</v>
      </c>
      <c r="V107" s="182">
        <v>1331</v>
      </c>
      <c r="W107" s="208">
        <v>48.6</v>
      </c>
      <c r="X107" s="183">
        <v>423</v>
      </c>
      <c r="Y107" s="182">
        <v>274</v>
      </c>
      <c r="Z107" s="208">
        <v>64.8</v>
      </c>
      <c r="AA107" s="183">
        <v>2793</v>
      </c>
      <c r="AB107" s="182">
        <v>1416</v>
      </c>
      <c r="AC107" s="208">
        <v>50.7</v>
      </c>
      <c r="AD107" s="183">
        <v>481</v>
      </c>
      <c r="AE107" s="182">
        <v>324</v>
      </c>
      <c r="AF107" s="208">
        <v>67.400000000000006</v>
      </c>
    </row>
    <row r="108" spans="1:32" ht="15" customHeight="1">
      <c r="A108" s="37"/>
      <c r="B108" s="181" t="s">
        <v>47</v>
      </c>
      <c r="C108" s="183">
        <v>268</v>
      </c>
      <c r="D108" s="182">
        <v>210</v>
      </c>
      <c r="E108" s="208">
        <v>78.400000000000006</v>
      </c>
      <c r="F108" s="183">
        <v>95</v>
      </c>
      <c r="G108" s="182">
        <v>91</v>
      </c>
      <c r="H108" s="208">
        <v>95.8</v>
      </c>
      <c r="I108" s="183">
        <v>272</v>
      </c>
      <c r="J108" s="182">
        <v>228</v>
      </c>
      <c r="K108" s="208">
        <v>83.8</v>
      </c>
      <c r="L108" s="183">
        <v>91</v>
      </c>
      <c r="M108" s="182">
        <v>84</v>
      </c>
      <c r="N108" s="208">
        <v>92.3</v>
      </c>
      <c r="O108" s="183">
        <v>490</v>
      </c>
      <c r="P108" s="182">
        <v>383</v>
      </c>
      <c r="Q108" s="208">
        <v>78.2</v>
      </c>
      <c r="R108" s="183">
        <v>150</v>
      </c>
      <c r="S108" s="182">
        <v>139</v>
      </c>
      <c r="T108" s="208">
        <v>92.7</v>
      </c>
      <c r="U108" s="183">
        <v>437</v>
      </c>
      <c r="V108" s="182">
        <v>350</v>
      </c>
      <c r="W108" s="208">
        <v>80.099999999999994</v>
      </c>
      <c r="X108" s="183">
        <v>142</v>
      </c>
      <c r="Y108" s="182">
        <v>128</v>
      </c>
      <c r="Z108" s="208">
        <v>90.1</v>
      </c>
      <c r="AA108" s="183">
        <v>455</v>
      </c>
      <c r="AB108" s="182">
        <v>364</v>
      </c>
      <c r="AC108" s="208">
        <v>80</v>
      </c>
      <c r="AD108" s="183">
        <v>159</v>
      </c>
      <c r="AE108" s="182">
        <v>141</v>
      </c>
      <c r="AF108" s="208">
        <v>88.7</v>
      </c>
    </row>
    <row r="109" spans="1:32" ht="15" customHeight="1">
      <c r="A109" s="238" t="s">
        <v>39</v>
      </c>
      <c r="B109" s="241"/>
      <c r="C109" s="195">
        <v>2024</v>
      </c>
      <c r="D109" s="194">
        <v>1099</v>
      </c>
      <c r="E109" s="210">
        <v>54.3</v>
      </c>
      <c r="F109" s="195">
        <v>361</v>
      </c>
      <c r="G109" s="194">
        <v>259</v>
      </c>
      <c r="H109" s="210">
        <v>71.7</v>
      </c>
      <c r="I109" s="195">
        <v>2605</v>
      </c>
      <c r="J109" s="194">
        <v>1378</v>
      </c>
      <c r="K109" s="210">
        <v>52.9</v>
      </c>
      <c r="L109" s="195">
        <v>473</v>
      </c>
      <c r="M109" s="194">
        <v>315</v>
      </c>
      <c r="N109" s="210">
        <v>66.599999999999994</v>
      </c>
      <c r="O109" s="195">
        <v>3242</v>
      </c>
      <c r="P109" s="194">
        <v>1809</v>
      </c>
      <c r="Q109" s="210">
        <v>55.8</v>
      </c>
      <c r="R109" s="195">
        <v>594</v>
      </c>
      <c r="S109" s="194">
        <v>427</v>
      </c>
      <c r="T109" s="210">
        <v>71.900000000000006</v>
      </c>
      <c r="U109" s="195">
        <v>3175</v>
      </c>
      <c r="V109" s="194">
        <v>1681</v>
      </c>
      <c r="W109" s="210">
        <v>52.9</v>
      </c>
      <c r="X109" s="195">
        <v>529</v>
      </c>
      <c r="Y109" s="194">
        <v>373</v>
      </c>
      <c r="Z109" s="210">
        <v>70.5</v>
      </c>
      <c r="AA109" s="195">
        <v>3248</v>
      </c>
      <c r="AB109" s="194">
        <v>1780</v>
      </c>
      <c r="AC109" s="210">
        <v>54.8</v>
      </c>
      <c r="AD109" s="195">
        <v>599</v>
      </c>
      <c r="AE109" s="194">
        <v>433</v>
      </c>
      <c r="AF109" s="210">
        <v>72.3</v>
      </c>
    </row>
    <row r="110" spans="1:32" ht="15" customHeight="1">
      <c r="A110" s="178"/>
      <c r="C110" s="178"/>
      <c r="D110" s="178"/>
      <c r="E110" s="178"/>
      <c r="F110" s="178"/>
      <c r="G110" s="178"/>
      <c r="H110" s="178"/>
      <c r="I110" s="178"/>
      <c r="J110" s="178"/>
      <c r="K110" s="178"/>
      <c r="L110" s="178"/>
      <c r="M110" s="178"/>
      <c r="N110" s="178"/>
      <c r="O110" s="178"/>
      <c r="P110" s="178"/>
      <c r="Q110" s="178"/>
      <c r="R110" s="178"/>
      <c r="S110" s="178"/>
      <c r="T110" s="178"/>
      <c r="U110" s="178"/>
      <c r="V110" s="178"/>
      <c r="W110" s="178"/>
      <c r="X110" s="178"/>
      <c r="Y110" s="178"/>
      <c r="Z110" s="178"/>
      <c r="AA110" s="178"/>
      <c r="AB110" s="178"/>
      <c r="AC110" s="178"/>
      <c r="AD110" s="178"/>
      <c r="AE110" s="178"/>
      <c r="AF110" s="178"/>
    </row>
    <row r="111" spans="1:32" ht="15" customHeight="1">
      <c r="A111" s="167" t="s">
        <v>338</v>
      </c>
      <c r="C111" s="178"/>
      <c r="D111" s="178"/>
      <c r="E111" s="178"/>
      <c r="F111" s="178"/>
      <c r="G111" s="178"/>
      <c r="H111" s="178"/>
      <c r="I111" s="178"/>
      <c r="J111" s="178"/>
      <c r="K111" s="178"/>
      <c r="L111" s="178"/>
      <c r="M111" s="178"/>
      <c r="N111" s="178"/>
      <c r="O111" s="178"/>
      <c r="P111" s="178"/>
      <c r="Q111" s="178"/>
      <c r="R111" s="178"/>
      <c r="S111" s="178"/>
      <c r="T111" s="178"/>
      <c r="U111" s="178"/>
      <c r="V111" s="178"/>
      <c r="W111" s="178"/>
      <c r="X111" s="178"/>
      <c r="Y111" s="178"/>
      <c r="Z111" s="178"/>
      <c r="AA111" s="178"/>
      <c r="AB111" s="178"/>
      <c r="AC111" s="178"/>
      <c r="AD111" s="178"/>
      <c r="AE111" s="178"/>
      <c r="AF111" s="178"/>
    </row>
    <row r="112" spans="1:32" ht="15" customHeight="1">
      <c r="A112" s="235"/>
      <c r="B112" s="245"/>
      <c r="C112" s="492" t="str">
        <f>'Table Of Contents'!$C$4</f>
        <v>July 2014 - June 2015</v>
      </c>
      <c r="D112" s="493"/>
      <c r="E112" s="493"/>
      <c r="F112" s="493"/>
      <c r="G112" s="493"/>
      <c r="H112" s="494"/>
      <c r="I112" s="492" t="str">
        <f>'Table Of Contents'!$D$4</f>
        <v>July 2015 - June 2016</v>
      </c>
      <c r="J112" s="493"/>
      <c r="K112" s="493"/>
      <c r="L112" s="493"/>
      <c r="M112" s="493"/>
      <c r="N112" s="494"/>
      <c r="O112" s="492" t="str">
        <f>'Table Of Contents'!$E$4</f>
        <v>July 2016 - June 2017</v>
      </c>
      <c r="P112" s="493"/>
      <c r="Q112" s="493"/>
      <c r="R112" s="493"/>
      <c r="S112" s="493"/>
      <c r="T112" s="494"/>
      <c r="U112" s="492" t="str">
        <f>'Table Of Contents'!$F$4</f>
        <v>July 2017 - June 2018</v>
      </c>
      <c r="V112" s="493"/>
      <c r="W112" s="493"/>
      <c r="X112" s="493"/>
      <c r="Y112" s="493"/>
      <c r="Z112" s="494"/>
      <c r="AA112" s="492" t="str">
        <f>'Table Of Contents'!$G$4</f>
        <v>July 2018 - June 2019</v>
      </c>
      <c r="AB112" s="493"/>
      <c r="AC112" s="493"/>
      <c r="AD112" s="493"/>
      <c r="AE112" s="493"/>
      <c r="AF112" s="494"/>
    </row>
    <row r="113" spans="1:32" ht="15" customHeight="1">
      <c r="A113" s="236"/>
      <c r="B113" s="246"/>
      <c r="C113" s="495" t="s">
        <v>31</v>
      </c>
      <c r="D113" s="496"/>
      <c r="E113" s="497"/>
      <c r="F113" s="498" t="s">
        <v>332</v>
      </c>
      <c r="G113" s="499"/>
      <c r="H113" s="500"/>
      <c r="I113" s="495" t="s">
        <v>31</v>
      </c>
      <c r="J113" s="496"/>
      <c r="K113" s="497"/>
      <c r="L113" s="498" t="s">
        <v>332</v>
      </c>
      <c r="M113" s="499"/>
      <c r="N113" s="500"/>
      <c r="O113" s="495" t="s">
        <v>31</v>
      </c>
      <c r="P113" s="496"/>
      <c r="Q113" s="497"/>
      <c r="R113" s="498" t="s">
        <v>332</v>
      </c>
      <c r="S113" s="499"/>
      <c r="T113" s="500"/>
      <c r="U113" s="495" t="s">
        <v>31</v>
      </c>
      <c r="V113" s="496"/>
      <c r="W113" s="497"/>
      <c r="X113" s="498" t="s">
        <v>332</v>
      </c>
      <c r="Y113" s="499"/>
      <c r="Z113" s="500"/>
      <c r="AA113" s="495" t="s">
        <v>31</v>
      </c>
      <c r="AB113" s="496"/>
      <c r="AC113" s="497"/>
      <c r="AD113" s="498" t="s">
        <v>332</v>
      </c>
      <c r="AE113" s="499"/>
      <c r="AF113" s="500"/>
    </row>
    <row r="114" spans="1:32" ht="60" customHeight="1">
      <c r="A114" s="240" t="s">
        <v>405</v>
      </c>
      <c r="B114" s="247"/>
      <c r="C114" s="326" t="s">
        <v>32</v>
      </c>
      <c r="D114" s="327" t="s">
        <v>33</v>
      </c>
      <c r="E114" s="206" t="s">
        <v>34</v>
      </c>
      <c r="F114" s="326" t="s">
        <v>306</v>
      </c>
      <c r="G114" s="327" t="s">
        <v>307</v>
      </c>
      <c r="H114" s="206" t="s">
        <v>34</v>
      </c>
      <c r="I114" s="326" t="s">
        <v>32</v>
      </c>
      <c r="J114" s="327" t="s">
        <v>33</v>
      </c>
      <c r="K114" s="206" t="s">
        <v>34</v>
      </c>
      <c r="L114" s="326" t="s">
        <v>306</v>
      </c>
      <c r="M114" s="327" t="s">
        <v>307</v>
      </c>
      <c r="N114" s="206" t="s">
        <v>34</v>
      </c>
      <c r="O114" s="326" t="s">
        <v>32</v>
      </c>
      <c r="P114" s="327" t="s">
        <v>33</v>
      </c>
      <c r="Q114" s="206" t="s">
        <v>34</v>
      </c>
      <c r="R114" s="326" t="s">
        <v>306</v>
      </c>
      <c r="S114" s="327" t="s">
        <v>307</v>
      </c>
      <c r="T114" s="206" t="s">
        <v>34</v>
      </c>
      <c r="U114" s="326" t="s">
        <v>32</v>
      </c>
      <c r="V114" s="327" t="s">
        <v>33</v>
      </c>
      <c r="W114" s="206" t="s">
        <v>34</v>
      </c>
      <c r="X114" s="326" t="s">
        <v>306</v>
      </c>
      <c r="Y114" s="327" t="s">
        <v>307</v>
      </c>
      <c r="Z114" s="206" t="s">
        <v>34</v>
      </c>
      <c r="AA114" s="326" t="s">
        <v>32</v>
      </c>
      <c r="AB114" s="327" t="s">
        <v>33</v>
      </c>
      <c r="AC114" s="206" t="s">
        <v>34</v>
      </c>
      <c r="AD114" s="326" t="s">
        <v>306</v>
      </c>
      <c r="AE114" s="327" t="s">
        <v>307</v>
      </c>
      <c r="AF114" s="206" t="s">
        <v>34</v>
      </c>
    </row>
    <row r="115" spans="1:32" ht="15" customHeight="1">
      <c r="A115" s="237" t="s">
        <v>330</v>
      </c>
      <c r="B115" s="242"/>
      <c r="C115" s="183"/>
      <c r="D115" s="182"/>
      <c r="E115" s="208"/>
      <c r="F115" s="183"/>
      <c r="G115" s="182"/>
      <c r="H115" s="208"/>
      <c r="I115" s="183"/>
      <c r="J115" s="182"/>
      <c r="K115" s="208"/>
      <c r="L115" s="183"/>
      <c r="M115" s="182"/>
      <c r="N115" s="208"/>
      <c r="O115" s="183"/>
      <c r="P115" s="182"/>
      <c r="Q115" s="208"/>
      <c r="R115" s="183"/>
      <c r="S115" s="182"/>
      <c r="T115" s="208"/>
      <c r="U115" s="183"/>
      <c r="V115" s="182"/>
      <c r="W115" s="208"/>
      <c r="X115" s="183"/>
      <c r="Y115" s="182"/>
      <c r="Z115" s="208"/>
      <c r="AA115" s="183"/>
      <c r="AB115" s="182"/>
      <c r="AC115" s="208"/>
      <c r="AD115" s="183"/>
      <c r="AE115" s="182"/>
      <c r="AF115" s="208"/>
    </row>
    <row r="116" spans="1:32" ht="15" customHeight="1">
      <c r="A116" s="38" t="s">
        <v>9</v>
      </c>
      <c r="B116" s="40" t="s">
        <v>184</v>
      </c>
      <c r="C116" s="195">
        <v>0</v>
      </c>
      <c r="D116" s="194">
        <v>0</v>
      </c>
      <c r="E116" s="210">
        <v>0</v>
      </c>
      <c r="F116" s="195">
        <v>0</v>
      </c>
      <c r="G116" s="194">
        <v>0</v>
      </c>
      <c r="H116" s="210">
        <v>0</v>
      </c>
      <c r="I116" s="195">
        <v>0</v>
      </c>
      <c r="J116" s="194">
        <v>0</v>
      </c>
      <c r="K116" s="210">
        <v>0</v>
      </c>
      <c r="L116" s="195">
        <v>0</v>
      </c>
      <c r="M116" s="194">
        <v>0</v>
      </c>
      <c r="N116" s="210">
        <v>0</v>
      </c>
      <c r="O116" s="195">
        <v>0</v>
      </c>
      <c r="P116" s="194">
        <v>0</v>
      </c>
      <c r="Q116" s="210">
        <v>0</v>
      </c>
      <c r="R116" s="195">
        <v>0</v>
      </c>
      <c r="S116" s="194">
        <v>0</v>
      </c>
      <c r="T116" s="210">
        <v>0</v>
      </c>
      <c r="U116" s="195">
        <v>0</v>
      </c>
      <c r="V116" s="194">
        <v>0</v>
      </c>
      <c r="W116" s="210">
        <v>0</v>
      </c>
      <c r="X116" s="195">
        <v>0</v>
      </c>
      <c r="Y116" s="194">
        <v>0</v>
      </c>
      <c r="Z116" s="210">
        <v>0</v>
      </c>
      <c r="AA116" s="195">
        <v>1</v>
      </c>
      <c r="AB116" s="194">
        <v>1</v>
      </c>
      <c r="AC116" s="210">
        <v>100</v>
      </c>
      <c r="AD116" s="195">
        <v>1</v>
      </c>
      <c r="AE116" s="194">
        <v>1</v>
      </c>
      <c r="AF116" s="210">
        <v>100</v>
      </c>
    </row>
    <row r="117" spans="1:32" ht="15" customHeight="1">
      <c r="A117" s="37" t="s">
        <v>10</v>
      </c>
      <c r="B117" s="242" t="s">
        <v>40</v>
      </c>
      <c r="C117" s="183">
        <v>18064</v>
      </c>
      <c r="D117" s="182">
        <v>10304</v>
      </c>
      <c r="E117" s="208">
        <v>57</v>
      </c>
      <c r="F117" s="183">
        <v>12948</v>
      </c>
      <c r="G117" s="182">
        <v>8566</v>
      </c>
      <c r="H117" s="208">
        <v>66.2</v>
      </c>
      <c r="I117" s="183">
        <v>19190</v>
      </c>
      <c r="J117" s="182">
        <v>11034</v>
      </c>
      <c r="K117" s="208">
        <v>57.5</v>
      </c>
      <c r="L117" s="183">
        <v>13721</v>
      </c>
      <c r="M117" s="182">
        <v>9249</v>
      </c>
      <c r="N117" s="208">
        <v>67.400000000000006</v>
      </c>
      <c r="O117" s="183">
        <v>19793</v>
      </c>
      <c r="P117" s="182">
        <v>11550</v>
      </c>
      <c r="Q117" s="208">
        <v>58.4</v>
      </c>
      <c r="R117" s="183">
        <v>14217</v>
      </c>
      <c r="S117" s="182">
        <v>9642</v>
      </c>
      <c r="T117" s="208">
        <v>67.8</v>
      </c>
      <c r="U117" s="183">
        <v>20042</v>
      </c>
      <c r="V117" s="182">
        <v>11551</v>
      </c>
      <c r="W117" s="208">
        <v>57.6</v>
      </c>
      <c r="X117" s="183">
        <v>14343</v>
      </c>
      <c r="Y117" s="182">
        <v>9615</v>
      </c>
      <c r="Z117" s="208">
        <v>67</v>
      </c>
      <c r="AA117" s="183">
        <v>20712</v>
      </c>
      <c r="AB117" s="182">
        <v>12197</v>
      </c>
      <c r="AC117" s="208">
        <v>58.9</v>
      </c>
      <c r="AD117" s="183">
        <v>14744</v>
      </c>
      <c r="AE117" s="182">
        <v>10079</v>
      </c>
      <c r="AF117" s="208">
        <v>68.400000000000006</v>
      </c>
    </row>
    <row r="118" spans="1:32" ht="15" customHeight="1">
      <c r="A118" s="37"/>
      <c r="B118" s="242" t="s">
        <v>331</v>
      </c>
      <c r="C118" s="183">
        <v>6515</v>
      </c>
      <c r="D118" s="182">
        <v>4032</v>
      </c>
      <c r="E118" s="208">
        <v>61.9</v>
      </c>
      <c r="F118" s="183">
        <v>5563</v>
      </c>
      <c r="G118" s="182">
        <v>3546</v>
      </c>
      <c r="H118" s="208">
        <v>63.7</v>
      </c>
      <c r="I118" s="183">
        <v>7464</v>
      </c>
      <c r="J118" s="182">
        <v>4751</v>
      </c>
      <c r="K118" s="208">
        <v>63.7</v>
      </c>
      <c r="L118" s="183">
        <v>6406</v>
      </c>
      <c r="M118" s="182">
        <v>4222</v>
      </c>
      <c r="N118" s="208">
        <v>65.900000000000006</v>
      </c>
      <c r="O118" s="183">
        <v>7891</v>
      </c>
      <c r="P118" s="182">
        <v>5177</v>
      </c>
      <c r="Q118" s="208">
        <v>65.599999999999994</v>
      </c>
      <c r="R118" s="183">
        <v>6754</v>
      </c>
      <c r="S118" s="182">
        <v>4568</v>
      </c>
      <c r="T118" s="208">
        <v>67.599999999999994</v>
      </c>
      <c r="U118" s="183">
        <v>8160</v>
      </c>
      <c r="V118" s="182">
        <v>5274</v>
      </c>
      <c r="W118" s="208">
        <v>64.599999999999994</v>
      </c>
      <c r="X118" s="183">
        <v>6872</v>
      </c>
      <c r="Y118" s="182">
        <v>4567</v>
      </c>
      <c r="Z118" s="208">
        <v>66.5</v>
      </c>
      <c r="AA118" s="183">
        <v>8805</v>
      </c>
      <c r="AB118" s="182">
        <v>5755</v>
      </c>
      <c r="AC118" s="208">
        <v>65.400000000000006</v>
      </c>
      <c r="AD118" s="183">
        <v>7329</v>
      </c>
      <c r="AE118" s="182">
        <v>4977</v>
      </c>
      <c r="AF118" s="208">
        <v>67.900000000000006</v>
      </c>
    </row>
    <row r="119" spans="1:32" ht="15.75" customHeight="1">
      <c r="A119" s="244"/>
      <c r="B119" s="83" t="s">
        <v>39</v>
      </c>
      <c r="C119" s="184">
        <v>24579</v>
      </c>
      <c r="D119" s="185">
        <v>14336</v>
      </c>
      <c r="E119" s="209">
        <v>58.3</v>
      </c>
      <c r="F119" s="184">
        <v>15821</v>
      </c>
      <c r="G119" s="185">
        <v>10764</v>
      </c>
      <c r="H119" s="209">
        <v>68</v>
      </c>
      <c r="I119" s="184">
        <v>26654</v>
      </c>
      <c r="J119" s="185">
        <v>15785</v>
      </c>
      <c r="K119" s="209">
        <v>59.2</v>
      </c>
      <c r="L119" s="184">
        <v>16991</v>
      </c>
      <c r="M119" s="185">
        <v>11803</v>
      </c>
      <c r="N119" s="209">
        <v>69.5</v>
      </c>
      <c r="O119" s="184">
        <v>27684</v>
      </c>
      <c r="P119" s="185">
        <v>16727</v>
      </c>
      <c r="Q119" s="209">
        <v>60.4</v>
      </c>
      <c r="R119" s="184">
        <v>17692</v>
      </c>
      <c r="S119" s="185">
        <v>12398</v>
      </c>
      <c r="T119" s="209">
        <v>70.099999999999994</v>
      </c>
      <c r="U119" s="184">
        <v>28202</v>
      </c>
      <c r="V119" s="185">
        <v>16825</v>
      </c>
      <c r="W119" s="209">
        <v>59.7</v>
      </c>
      <c r="X119" s="184">
        <v>17918</v>
      </c>
      <c r="Y119" s="185">
        <v>12449</v>
      </c>
      <c r="Z119" s="209">
        <v>69.5</v>
      </c>
      <c r="AA119" s="184">
        <v>29517</v>
      </c>
      <c r="AB119" s="185">
        <v>17952</v>
      </c>
      <c r="AC119" s="209">
        <v>60.8</v>
      </c>
      <c r="AD119" s="184">
        <v>18620</v>
      </c>
      <c r="AE119" s="185">
        <v>13165</v>
      </c>
      <c r="AF119" s="209">
        <v>70.7</v>
      </c>
    </row>
    <row r="120" spans="1:32" ht="15.75" customHeight="1">
      <c r="A120" s="37" t="s">
        <v>11</v>
      </c>
      <c r="B120" s="242" t="s">
        <v>44</v>
      </c>
      <c r="C120" s="183">
        <v>208</v>
      </c>
      <c r="D120" s="182">
        <v>66</v>
      </c>
      <c r="E120" s="208">
        <v>31.7</v>
      </c>
      <c r="F120" s="183">
        <v>118</v>
      </c>
      <c r="G120" s="182">
        <v>44</v>
      </c>
      <c r="H120" s="208">
        <v>37.299999999999997</v>
      </c>
      <c r="I120" s="183">
        <v>248</v>
      </c>
      <c r="J120" s="182">
        <v>91</v>
      </c>
      <c r="K120" s="208">
        <v>36.700000000000003</v>
      </c>
      <c r="L120" s="183">
        <v>119</v>
      </c>
      <c r="M120" s="182">
        <v>56</v>
      </c>
      <c r="N120" s="208">
        <v>47.1</v>
      </c>
      <c r="O120" s="183">
        <v>315</v>
      </c>
      <c r="P120" s="182">
        <v>101</v>
      </c>
      <c r="Q120" s="208">
        <v>32.1</v>
      </c>
      <c r="R120" s="183">
        <v>150</v>
      </c>
      <c r="S120" s="182">
        <v>60</v>
      </c>
      <c r="T120" s="208">
        <v>40</v>
      </c>
      <c r="U120" s="183">
        <v>334</v>
      </c>
      <c r="V120" s="182">
        <v>101</v>
      </c>
      <c r="W120" s="208">
        <v>30.2</v>
      </c>
      <c r="X120" s="183">
        <v>165</v>
      </c>
      <c r="Y120" s="182">
        <v>66</v>
      </c>
      <c r="Z120" s="208">
        <v>40</v>
      </c>
      <c r="AA120" s="183">
        <v>356</v>
      </c>
      <c r="AB120" s="182">
        <v>127</v>
      </c>
      <c r="AC120" s="208">
        <v>35.700000000000003</v>
      </c>
      <c r="AD120" s="183">
        <v>163</v>
      </c>
      <c r="AE120" s="182">
        <v>66</v>
      </c>
      <c r="AF120" s="208">
        <v>40.5</v>
      </c>
    </row>
    <row r="121" spans="1:32" ht="13.5">
      <c r="A121" s="37"/>
      <c r="B121" s="242" t="s">
        <v>47</v>
      </c>
      <c r="C121" s="183">
        <v>1</v>
      </c>
      <c r="D121" s="182">
        <v>0</v>
      </c>
      <c r="E121" s="208">
        <v>0</v>
      </c>
      <c r="F121" s="183">
        <v>1</v>
      </c>
      <c r="G121" s="182">
        <v>0</v>
      </c>
      <c r="H121" s="208">
        <v>0</v>
      </c>
      <c r="I121" s="183">
        <v>2</v>
      </c>
      <c r="J121" s="182">
        <v>1</v>
      </c>
      <c r="K121" s="208">
        <v>50</v>
      </c>
      <c r="L121" s="183">
        <v>2</v>
      </c>
      <c r="M121" s="182">
        <v>1</v>
      </c>
      <c r="N121" s="208">
        <v>50</v>
      </c>
      <c r="O121" s="183">
        <v>0</v>
      </c>
      <c r="P121" s="182">
        <v>0</v>
      </c>
      <c r="Q121" s="208">
        <v>0</v>
      </c>
      <c r="R121" s="183">
        <v>0</v>
      </c>
      <c r="S121" s="182">
        <v>0</v>
      </c>
      <c r="T121" s="208">
        <v>0</v>
      </c>
      <c r="U121" s="183">
        <v>68</v>
      </c>
      <c r="V121" s="182">
        <v>58</v>
      </c>
      <c r="W121" s="208">
        <v>85.3</v>
      </c>
      <c r="X121" s="183">
        <v>44</v>
      </c>
      <c r="Y121" s="182">
        <v>39</v>
      </c>
      <c r="Z121" s="208">
        <v>88.6</v>
      </c>
      <c r="AA121" s="183">
        <v>132</v>
      </c>
      <c r="AB121" s="182">
        <v>95</v>
      </c>
      <c r="AC121" s="208">
        <v>72</v>
      </c>
      <c r="AD121" s="183">
        <v>107</v>
      </c>
      <c r="AE121" s="182">
        <v>82</v>
      </c>
      <c r="AF121" s="208">
        <v>76.599999999999994</v>
      </c>
    </row>
    <row r="122" spans="1:32" ht="15" customHeight="1">
      <c r="A122" s="244"/>
      <c r="B122" s="83" t="s">
        <v>39</v>
      </c>
      <c r="C122" s="184">
        <v>209</v>
      </c>
      <c r="D122" s="185">
        <v>66</v>
      </c>
      <c r="E122" s="209">
        <v>31.6</v>
      </c>
      <c r="F122" s="184">
        <v>119</v>
      </c>
      <c r="G122" s="185">
        <v>44</v>
      </c>
      <c r="H122" s="209">
        <v>37</v>
      </c>
      <c r="I122" s="184">
        <v>250</v>
      </c>
      <c r="J122" s="185">
        <v>92</v>
      </c>
      <c r="K122" s="209">
        <v>36.799999999999997</v>
      </c>
      <c r="L122" s="184">
        <v>120</v>
      </c>
      <c r="M122" s="185">
        <v>56</v>
      </c>
      <c r="N122" s="209">
        <v>46.7</v>
      </c>
      <c r="O122" s="184">
        <v>315</v>
      </c>
      <c r="P122" s="185">
        <v>101</v>
      </c>
      <c r="Q122" s="209">
        <v>32.1</v>
      </c>
      <c r="R122" s="184">
        <v>150</v>
      </c>
      <c r="S122" s="185">
        <v>60</v>
      </c>
      <c r="T122" s="209">
        <v>40</v>
      </c>
      <c r="U122" s="184">
        <v>402</v>
      </c>
      <c r="V122" s="185">
        <v>159</v>
      </c>
      <c r="W122" s="209">
        <v>39.6</v>
      </c>
      <c r="X122" s="184">
        <v>208</v>
      </c>
      <c r="Y122" s="185">
        <v>105</v>
      </c>
      <c r="Z122" s="209">
        <v>50.5</v>
      </c>
      <c r="AA122" s="184">
        <v>488</v>
      </c>
      <c r="AB122" s="185">
        <v>222</v>
      </c>
      <c r="AC122" s="209">
        <v>45.5</v>
      </c>
      <c r="AD122" s="184">
        <v>269</v>
      </c>
      <c r="AE122" s="185">
        <v>147</v>
      </c>
      <c r="AF122" s="209">
        <v>54.6</v>
      </c>
    </row>
    <row r="123" spans="1:32" ht="15" customHeight="1">
      <c r="A123" s="42" t="s">
        <v>12</v>
      </c>
      <c r="B123" s="473" t="s">
        <v>185</v>
      </c>
      <c r="C123" s="188">
        <v>0</v>
      </c>
      <c r="D123" s="189">
        <v>0</v>
      </c>
      <c r="E123" s="207">
        <v>0</v>
      </c>
      <c r="F123" s="188">
        <v>0</v>
      </c>
      <c r="G123" s="189">
        <v>0</v>
      </c>
      <c r="H123" s="207">
        <v>0</v>
      </c>
      <c r="I123" s="188">
        <v>0</v>
      </c>
      <c r="J123" s="189">
        <v>0</v>
      </c>
      <c r="K123" s="207">
        <v>0</v>
      </c>
      <c r="L123" s="188">
        <v>0</v>
      </c>
      <c r="M123" s="189">
        <v>0</v>
      </c>
      <c r="N123" s="207">
        <v>0</v>
      </c>
      <c r="O123" s="188">
        <v>0</v>
      </c>
      <c r="P123" s="189">
        <v>0</v>
      </c>
      <c r="Q123" s="207">
        <v>0</v>
      </c>
      <c r="R123" s="188">
        <v>0</v>
      </c>
      <c r="S123" s="189">
        <v>0</v>
      </c>
      <c r="T123" s="207">
        <v>0</v>
      </c>
      <c r="U123" s="188">
        <v>1</v>
      </c>
      <c r="V123" s="189">
        <v>0</v>
      </c>
      <c r="W123" s="207">
        <v>0</v>
      </c>
      <c r="X123" s="188">
        <v>1</v>
      </c>
      <c r="Y123" s="189">
        <v>0</v>
      </c>
      <c r="Z123" s="207">
        <v>0</v>
      </c>
      <c r="AA123" s="188">
        <v>3</v>
      </c>
      <c r="AB123" s="189">
        <v>1</v>
      </c>
      <c r="AC123" s="207">
        <v>33.299999999999997</v>
      </c>
      <c r="AD123" s="188">
        <v>3</v>
      </c>
      <c r="AE123" s="189">
        <v>1</v>
      </c>
      <c r="AF123" s="207">
        <v>33.299999999999997</v>
      </c>
    </row>
    <row r="124" spans="1:32" ht="15" customHeight="1">
      <c r="A124" s="37"/>
      <c r="B124" s="242" t="s">
        <v>186</v>
      </c>
      <c r="C124" s="183">
        <v>4</v>
      </c>
      <c r="D124" s="182">
        <v>2</v>
      </c>
      <c r="E124" s="208">
        <v>50</v>
      </c>
      <c r="F124" s="183">
        <v>2</v>
      </c>
      <c r="G124" s="182">
        <v>2</v>
      </c>
      <c r="H124" s="208">
        <v>100</v>
      </c>
      <c r="I124" s="183">
        <v>5</v>
      </c>
      <c r="J124" s="182">
        <v>2</v>
      </c>
      <c r="K124" s="208">
        <v>40</v>
      </c>
      <c r="L124" s="183">
        <v>5</v>
      </c>
      <c r="M124" s="182">
        <v>2</v>
      </c>
      <c r="N124" s="208">
        <v>40</v>
      </c>
      <c r="O124" s="183">
        <v>0</v>
      </c>
      <c r="P124" s="182">
        <v>0</v>
      </c>
      <c r="Q124" s="208">
        <v>0</v>
      </c>
      <c r="R124" s="183">
        <v>0</v>
      </c>
      <c r="S124" s="182">
        <v>0</v>
      </c>
      <c r="T124" s="208">
        <v>0</v>
      </c>
      <c r="U124" s="183">
        <v>5</v>
      </c>
      <c r="V124" s="182">
        <v>4</v>
      </c>
      <c r="W124" s="208">
        <v>80</v>
      </c>
      <c r="X124" s="183">
        <v>5</v>
      </c>
      <c r="Y124" s="182">
        <v>4</v>
      </c>
      <c r="Z124" s="208">
        <v>80</v>
      </c>
      <c r="AA124" s="183">
        <v>7</v>
      </c>
      <c r="AB124" s="182">
        <v>1</v>
      </c>
      <c r="AC124" s="208">
        <v>14.3</v>
      </c>
      <c r="AD124" s="183">
        <v>5</v>
      </c>
      <c r="AE124" s="182">
        <v>1</v>
      </c>
      <c r="AF124" s="208">
        <v>20</v>
      </c>
    </row>
    <row r="125" spans="1:32" ht="15" customHeight="1">
      <c r="A125" s="43"/>
      <c r="B125" s="83" t="s">
        <v>39</v>
      </c>
      <c r="C125" s="184">
        <v>4</v>
      </c>
      <c r="D125" s="185">
        <v>2</v>
      </c>
      <c r="E125" s="209">
        <v>50</v>
      </c>
      <c r="F125" s="184">
        <v>2</v>
      </c>
      <c r="G125" s="185">
        <v>2</v>
      </c>
      <c r="H125" s="209">
        <v>100</v>
      </c>
      <c r="I125" s="184">
        <v>5</v>
      </c>
      <c r="J125" s="185">
        <v>2</v>
      </c>
      <c r="K125" s="209">
        <v>40</v>
      </c>
      <c r="L125" s="184">
        <v>5</v>
      </c>
      <c r="M125" s="185">
        <v>2</v>
      </c>
      <c r="N125" s="209">
        <v>40</v>
      </c>
      <c r="O125" s="184">
        <v>0</v>
      </c>
      <c r="P125" s="185">
        <v>0</v>
      </c>
      <c r="Q125" s="209">
        <v>0</v>
      </c>
      <c r="R125" s="184">
        <v>0</v>
      </c>
      <c r="S125" s="185">
        <v>0</v>
      </c>
      <c r="T125" s="209">
        <v>0</v>
      </c>
      <c r="U125" s="184">
        <v>6</v>
      </c>
      <c r="V125" s="185">
        <v>4</v>
      </c>
      <c r="W125" s="209">
        <v>66.7</v>
      </c>
      <c r="X125" s="184">
        <v>6</v>
      </c>
      <c r="Y125" s="185">
        <v>4</v>
      </c>
      <c r="Z125" s="209">
        <v>66.7</v>
      </c>
      <c r="AA125" s="184">
        <v>10</v>
      </c>
      <c r="AB125" s="185">
        <v>2</v>
      </c>
      <c r="AC125" s="209">
        <v>20</v>
      </c>
      <c r="AD125" s="184">
        <v>8</v>
      </c>
      <c r="AE125" s="185">
        <v>2</v>
      </c>
      <c r="AF125" s="209">
        <v>25</v>
      </c>
    </row>
    <row r="126" spans="1:32" ht="15" customHeight="1">
      <c r="A126" s="38" t="s">
        <v>13</v>
      </c>
      <c r="B126" s="40" t="s">
        <v>187</v>
      </c>
      <c r="C126" s="195">
        <v>34</v>
      </c>
      <c r="D126" s="194">
        <v>21</v>
      </c>
      <c r="E126" s="210">
        <v>61.8</v>
      </c>
      <c r="F126" s="195">
        <v>33</v>
      </c>
      <c r="G126" s="194">
        <v>21</v>
      </c>
      <c r="H126" s="210">
        <v>63.6</v>
      </c>
      <c r="I126" s="195">
        <v>42</v>
      </c>
      <c r="J126" s="194">
        <v>23</v>
      </c>
      <c r="K126" s="210">
        <v>54.8</v>
      </c>
      <c r="L126" s="195">
        <v>38</v>
      </c>
      <c r="M126" s="194">
        <v>23</v>
      </c>
      <c r="N126" s="210">
        <v>60.5</v>
      </c>
      <c r="O126" s="195">
        <v>33</v>
      </c>
      <c r="P126" s="194">
        <v>22</v>
      </c>
      <c r="Q126" s="210">
        <v>66.7</v>
      </c>
      <c r="R126" s="195">
        <v>32</v>
      </c>
      <c r="S126" s="194">
        <v>22</v>
      </c>
      <c r="T126" s="210">
        <v>68.8</v>
      </c>
      <c r="U126" s="195">
        <v>35</v>
      </c>
      <c r="V126" s="194">
        <v>22</v>
      </c>
      <c r="W126" s="210">
        <v>62.9</v>
      </c>
      <c r="X126" s="195">
        <v>33</v>
      </c>
      <c r="Y126" s="194">
        <v>20</v>
      </c>
      <c r="Z126" s="210">
        <v>60.6</v>
      </c>
      <c r="AA126" s="195">
        <v>37</v>
      </c>
      <c r="AB126" s="194">
        <v>22</v>
      </c>
      <c r="AC126" s="210">
        <v>59.5</v>
      </c>
      <c r="AD126" s="195">
        <v>36</v>
      </c>
      <c r="AE126" s="194">
        <v>22</v>
      </c>
      <c r="AF126" s="210">
        <v>61.1</v>
      </c>
    </row>
    <row r="127" spans="1:32" ht="15" customHeight="1">
      <c r="A127" s="38" t="s">
        <v>15</v>
      </c>
      <c r="B127" s="40" t="s">
        <v>15</v>
      </c>
      <c r="C127" s="195">
        <v>0</v>
      </c>
      <c r="D127" s="194">
        <v>0</v>
      </c>
      <c r="E127" s="210">
        <v>0</v>
      </c>
      <c r="F127" s="195">
        <v>0</v>
      </c>
      <c r="G127" s="194">
        <v>0</v>
      </c>
      <c r="H127" s="210">
        <v>0</v>
      </c>
      <c r="I127" s="195">
        <v>0</v>
      </c>
      <c r="J127" s="194">
        <v>0</v>
      </c>
      <c r="K127" s="210">
        <v>0</v>
      </c>
      <c r="L127" s="195">
        <v>0</v>
      </c>
      <c r="M127" s="194">
        <v>0</v>
      </c>
      <c r="N127" s="210">
        <v>0</v>
      </c>
      <c r="O127" s="195">
        <v>0</v>
      </c>
      <c r="P127" s="194">
        <v>0</v>
      </c>
      <c r="Q127" s="210">
        <v>0</v>
      </c>
      <c r="R127" s="195">
        <v>0</v>
      </c>
      <c r="S127" s="194">
        <v>0</v>
      </c>
      <c r="T127" s="210">
        <v>0</v>
      </c>
      <c r="U127" s="195">
        <v>0</v>
      </c>
      <c r="V127" s="194">
        <v>0</v>
      </c>
      <c r="W127" s="210">
        <v>0</v>
      </c>
      <c r="X127" s="195">
        <v>0</v>
      </c>
      <c r="Y127" s="194">
        <v>0</v>
      </c>
      <c r="Z127" s="210">
        <v>0</v>
      </c>
      <c r="AA127" s="195">
        <v>5</v>
      </c>
      <c r="AB127" s="194">
        <v>3</v>
      </c>
      <c r="AC127" s="210">
        <v>60</v>
      </c>
      <c r="AD127" s="195">
        <v>5</v>
      </c>
      <c r="AE127" s="194">
        <v>3</v>
      </c>
      <c r="AF127" s="210">
        <v>60</v>
      </c>
    </row>
    <row r="128" spans="1:32" ht="15" customHeight="1">
      <c r="A128" s="42" t="s">
        <v>16</v>
      </c>
      <c r="B128" s="473" t="s">
        <v>188</v>
      </c>
      <c r="C128" s="188">
        <v>0</v>
      </c>
      <c r="D128" s="189">
        <v>0</v>
      </c>
      <c r="E128" s="207">
        <v>0</v>
      </c>
      <c r="F128" s="188">
        <v>0</v>
      </c>
      <c r="G128" s="189">
        <v>0</v>
      </c>
      <c r="H128" s="207">
        <v>0</v>
      </c>
      <c r="I128" s="188">
        <v>0</v>
      </c>
      <c r="J128" s="189">
        <v>0</v>
      </c>
      <c r="K128" s="207">
        <v>0</v>
      </c>
      <c r="L128" s="188">
        <v>0</v>
      </c>
      <c r="M128" s="189">
        <v>0</v>
      </c>
      <c r="N128" s="207">
        <v>0</v>
      </c>
      <c r="O128" s="188">
        <v>0</v>
      </c>
      <c r="P128" s="189">
        <v>0</v>
      </c>
      <c r="Q128" s="207">
        <v>0</v>
      </c>
      <c r="R128" s="188">
        <v>0</v>
      </c>
      <c r="S128" s="189">
        <v>0</v>
      </c>
      <c r="T128" s="207">
        <v>0</v>
      </c>
      <c r="U128" s="188">
        <v>2</v>
      </c>
      <c r="V128" s="189">
        <v>1</v>
      </c>
      <c r="W128" s="207">
        <v>50</v>
      </c>
      <c r="X128" s="188">
        <v>2</v>
      </c>
      <c r="Y128" s="189">
        <v>1</v>
      </c>
      <c r="Z128" s="207">
        <v>50</v>
      </c>
      <c r="AA128" s="188">
        <v>0</v>
      </c>
      <c r="AB128" s="189">
        <v>0</v>
      </c>
      <c r="AC128" s="207">
        <v>0</v>
      </c>
      <c r="AD128" s="188">
        <v>0</v>
      </c>
      <c r="AE128" s="189">
        <v>0</v>
      </c>
      <c r="AF128" s="207">
        <v>0</v>
      </c>
    </row>
    <row r="129" spans="1:32" ht="15" customHeight="1">
      <c r="A129" s="37"/>
      <c r="B129" s="242" t="s">
        <v>64</v>
      </c>
      <c r="C129" s="183">
        <v>0</v>
      </c>
      <c r="D129" s="182">
        <v>0</v>
      </c>
      <c r="E129" s="208">
        <v>0</v>
      </c>
      <c r="F129" s="183">
        <v>0</v>
      </c>
      <c r="G129" s="182">
        <v>0</v>
      </c>
      <c r="H129" s="208">
        <v>0</v>
      </c>
      <c r="I129" s="183">
        <v>0</v>
      </c>
      <c r="J129" s="182">
        <v>0</v>
      </c>
      <c r="K129" s="208">
        <v>0</v>
      </c>
      <c r="L129" s="183">
        <v>0</v>
      </c>
      <c r="M129" s="182">
        <v>0</v>
      </c>
      <c r="N129" s="208">
        <v>0</v>
      </c>
      <c r="O129" s="183">
        <v>0</v>
      </c>
      <c r="P129" s="182">
        <v>0</v>
      </c>
      <c r="Q129" s="208">
        <v>0</v>
      </c>
      <c r="R129" s="183">
        <v>0</v>
      </c>
      <c r="S129" s="182">
        <v>0</v>
      </c>
      <c r="T129" s="208">
        <v>0</v>
      </c>
      <c r="U129" s="183">
        <v>4</v>
      </c>
      <c r="V129" s="182">
        <v>3</v>
      </c>
      <c r="W129" s="208">
        <v>75</v>
      </c>
      <c r="X129" s="183">
        <v>4</v>
      </c>
      <c r="Y129" s="182">
        <v>3</v>
      </c>
      <c r="Z129" s="208">
        <v>75</v>
      </c>
      <c r="AA129" s="183">
        <v>3</v>
      </c>
      <c r="AB129" s="182">
        <v>1</v>
      </c>
      <c r="AC129" s="208">
        <v>33.299999999999997</v>
      </c>
      <c r="AD129" s="183">
        <v>3</v>
      </c>
      <c r="AE129" s="182">
        <v>1</v>
      </c>
      <c r="AF129" s="208">
        <v>33.299999999999997</v>
      </c>
    </row>
    <row r="130" spans="1:32" ht="15" customHeight="1">
      <c r="A130" s="43"/>
      <c r="B130" s="83" t="s">
        <v>39</v>
      </c>
      <c r="C130" s="184">
        <v>0</v>
      </c>
      <c r="D130" s="185">
        <v>0</v>
      </c>
      <c r="E130" s="209">
        <v>0</v>
      </c>
      <c r="F130" s="184">
        <v>0</v>
      </c>
      <c r="G130" s="185">
        <v>0</v>
      </c>
      <c r="H130" s="209">
        <v>0</v>
      </c>
      <c r="I130" s="184">
        <v>0</v>
      </c>
      <c r="J130" s="185">
        <v>0</v>
      </c>
      <c r="K130" s="209">
        <v>0</v>
      </c>
      <c r="L130" s="184">
        <v>0</v>
      </c>
      <c r="M130" s="185">
        <v>0</v>
      </c>
      <c r="N130" s="209">
        <v>0</v>
      </c>
      <c r="O130" s="184">
        <v>0</v>
      </c>
      <c r="P130" s="185">
        <v>0</v>
      </c>
      <c r="Q130" s="209">
        <v>0</v>
      </c>
      <c r="R130" s="184">
        <v>0</v>
      </c>
      <c r="S130" s="185">
        <v>0</v>
      </c>
      <c r="T130" s="209">
        <v>0</v>
      </c>
      <c r="U130" s="184">
        <v>6</v>
      </c>
      <c r="V130" s="185">
        <v>4</v>
      </c>
      <c r="W130" s="209">
        <v>66.7</v>
      </c>
      <c r="X130" s="184">
        <v>5</v>
      </c>
      <c r="Y130" s="185">
        <v>4</v>
      </c>
      <c r="Z130" s="209">
        <v>80</v>
      </c>
      <c r="AA130" s="184">
        <v>3</v>
      </c>
      <c r="AB130" s="185">
        <v>1</v>
      </c>
      <c r="AC130" s="209">
        <v>33.299999999999997</v>
      </c>
      <c r="AD130" s="184">
        <v>3</v>
      </c>
      <c r="AE130" s="185">
        <v>1</v>
      </c>
      <c r="AF130" s="209">
        <v>33.299999999999997</v>
      </c>
    </row>
    <row r="131" spans="1:32" ht="15" customHeight="1">
      <c r="A131" s="38" t="s">
        <v>18</v>
      </c>
      <c r="B131" s="40" t="s">
        <v>86</v>
      </c>
      <c r="C131" s="195">
        <v>0</v>
      </c>
      <c r="D131" s="194">
        <v>0</v>
      </c>
      <c r="E131" s="210">
        <v>0</v>
      </c>
      <c r="F131" s="195">
        <v>0</v>
      </c>
      <c r="G131" s="194">
        <v>0</v>
      </c>
      <c r="H131" s="210">
        <v>0</v>
      </c>
      <c r="I131" s="195">
        <v>0</v>
      </c>
      <c r="J131" s="194">
        <v>0</v>
      </c>
      <c r="K131" s="210">
        <v>0</v>
      </c>
      <c r="L131" s="195">
        <v>0</v>
      </c>
      <c r="M131" s="194">
        <v>0</v>
      </c>
      <c r="N131" s="210">
        <v>0</v>
      </c>
      <c r="O131" s="195">
        <v>0</v>
      </c>
      <c r="P131" s="194">
        <v>0</v>
      </c>
      <c r="Q131" s="210">
        <v>0</v>
      </c>
      <c r="R131" s="195">
        <v>0</v>
      </c>
      <c r="S131" s="194">
        <v>0</v>
      </c>
      <c r="T131" s="210">
        <v>0</v>
      </c>
      <c r="U131" s="195">
        <v>0</v>
      </c>
      <c r="V131" s="194">
        <v>0</v>
      </c>
      <c r="W131" s="210">
        <v>0</v>
      </c>
      <c r="X131" s="195">
        <v>0</v>
      </c>
      <c r="Y131" s="194">
        <v>0</v>
      </c>
      <c r="Z131" s="210">
        <v>0</v>
      </c>
      <c r="AA131" s="195">
        <v>1</v>
      </c>
      <c r="AB131" s="194">
        <v>1</v>
      </c>
      <c r="AC131" s="210">
        <v>100</v>
      </c>
      <c r="AD131" s="195">
        <v>1</v>
      </c>
      <c r="AE131" s="194">
        <v>1</v>
      </c>
      <c r="AF131" s="210">
        <v>100</v>
      </c>
    </row>
    <row r="132" spans="1:32" ht="15" customHeight="1">
      <c r="A132" s="38" t="s">
        <v>19</v>
      </c>
      <c r="B132" s="40" t="s">
        <v>191</v>
      </c>
      <c r="C132" s="195">
        <v>4</v>
      </c>
      <c r="D132" s="194">
        <v>2</v>
      </c>
      <c r="E132" s="210">
        <v>50</v>
      </c>
      <c r="F132" s="195">
        <v>4</v>
      </c>
      <c r="G132" s="194">
        <v>2</v>
      </c>
      <c r="H132" s="210">
        <v>50</v>
      </c>
      <c r="I132" s="195">
        <v>3</v>
      </c>
      <c r="J132" s="194">
        <v>2</v>
      </c>
      <c r="K132" s="210">
        <v>66.7</v>
      </c>
      <c r="L132" s="195">
        <v>3</v>
      </c>
      <c r="M132" s="194">
        <v>2</v>
      </c>
      <c r="N132" s="210">
        <v>66.7</v>
      </c>
      <c r="O132" s="195">
        <v>5</v>
      </c>
      <c r="P132" s="194">
        <v>3</v>
      </c>
      <c r="Q132" s="210">
        <v>60</v>
      </c>
      <c r="R132" s="195">
        <v>5</v>
      </c>
      <c r="S132" s="194">
        <v>3</v>
      </c>
      <c r="T132" s="210">
        <v>60</v>
      </c>
      <c r="U132" s="195">
        <v>8</v>
      </c>
      <c r="V132" s="194">
        <v>3</v>
      </c>
      <c r="W132" s="210">
        <v>37.5</v>
      </c>
      <c r="X132" s="195">
        <v>6</v>
      </c>
      <c r="Y132" s="194">
        <v>3</v>
      </c>
      <c r="Z132" s="210">
        <v>50</v>
      </c>
      <c r="AA132" s="195">
        <v>10</v>
      </c>
      <c r="AB132" s="194">
        <v>7</v>
      </c>
      <c r="AC132" s="210">
        <v>70</v>
      </c>
      <c r="AD132" s="195">
        <v>8</v>
      </c>
      <c r="AE132" s="194">
        <v>6</v>
      </c>
      <c r="AF132" s="210">
        <v>75</v>
      </c>
    </row>
    <row r="133" spans="1:32" ht="15" customHeight="1">
      <c r="A133" s="38" t="s">
        <v>20</v>
      </c>
      <c r="B133" s="40" t="s">
        <v>93</v>
      </c>
      <c r="C133" s="195">
        <v>4853</v>
      </c>
      <c r="D133" s="194">
        <v>3746</v>
      </c>
      <c r="E133" s="210">
        <v>77.2</v>
      </c>
      <c r="F133" s="195">
        <v>4149</v>
      </c>
      <c r="G133" s="194">
        <v>3269</v>
      </c>
      <c r="H133" s="210">
        <v>78.8</v>
      </c>
      <c r="I133" s="195">
        <v>5227</v>
      </c>
      <c r="J133" s="194">
        <v>4063</v>
      </c>
      <c r="K133" s="210">
        <v>77.7</v>
      </c>
      <c r="L133" s="195">
        <v>4508</v>
      </c>
      <c r="M133" s="194">
        <v>3581</v>
      </c>
      <c r="N133" s="210">
        <v>79.400000000000006</v>
      </c>
      <c r="O133" s="195">
        <v>5545</v>
      </c>
      <c r="P133" s="194">
        <v>4409</v>
      </c>
      <c r="Q133" s="210">
        <v>79.5</v>
      </c>
      <c r="R133" s="195">
        <v>4898</v>
      </c>
      <c r="S133" s="194">
        <v>3949</v>
      </c>
      <c r="T133" s="210">
        <v>80.599999999999994</v>
      </c>
      <c r="U133" s="195">
        <v>5679</v>
      </c>
      <c r="V133" s="194">
        <v>4402</v>
      </c>
      <c r="W133" s="210">
        <v>77.5</v>
      </c>
      <c r="X133" s="195">
        <v>4997</v>
      </c>
      <c r="Y133" s="194">
        <v>3946</v>
      </c>
      <c r="Z133" s="210">
        <v>79</v>
      </c>
      <c r="AA133" s="195">
        <v>6160</v>
      </c>
      <c r="AB133" s="194">
        <v>4835</v>
      </c>
      <c r="AC133" s="210">
        <v>78.5</v>
      </c>
      <c r="AD133" s="195">
        <v>5392</v>
      </c>
      <c r="AE133" s="194">
        <v>4307</v>
      </c>
      <c r="AF133" s="210">
        <v>79.900000000000006</v>
      </c>
    </row>
    <row r="134" spans="1:32" ht="15" customHeight="1">
      <c r="A134" s="42" t="s">
        <v>21</v>
      </c>
      <c r="B134" s="473" t="s">
        <v>101</v>
      </c>
      <c r="C134" s="188">
        <v>0</v>
      </c>
      <c r="D134" s="189">
        <v>0</v>
      </c>
      <c r="E134" s="207">
        <v>0</v>
      </c>
      <c r="F134" s="188">
        <v>0</v>
      </c>
      <c r="G134" s="189">
        <v>0</v>
      </c>
      <c r="H134" s="207">
        <v>0</v>
      </c>
      <c r="I134" s="188">
        <v>2</v>
      </c>
      <c r="J134" s="189">
        <v>1</v>
      </c>
      <c r="K134" s="207">
        <v>50</v>
      </c>
      <c r="L134" s="188">
        <v>2</v>
      </c>
      <c r="M134" s="189">
        <v>1</v>
      </c>
      <c r="N134" s="207">
        <v>50</v>
      </c>
      <c r="O134" s="188">
        <v>3</v>
      </c>
      <c r="P134" s="189">
        <v>0</v>
      </c>
      <c r="Q134" s="207">
        <v>0</v>
      </c>
      <c r="R134" s="188">
        <v>3</v>
      </c>
      <c r="S134" s="189">
        <v>0</v>
      </c>
      <c r="T134" s="207">
        <v>0</v>
      </c>
      <c r="U134" s="188">
        <v>20</v>
      </c>
      <c r="V134" s="189">
        <v>14</v>
      </c>
      <c r="W134" s="207">
        <v>70</v>
      </c>
      <c r="X134" s="188">
        <v>20</v>
      </c>
      <c r="Y134" s="189">
        <v>14</v>
      </c>
      <c r="Z134" s="207">
        <v>70</v>
      </c>
      <c r="AA134" s="188">
        <v>8</v>
      </c>
      <c r="AB134" s="189">
        <v>6</v>
      </c>
      <c r="AC134" s="207">
        <v>75</v>
      </c>
      <c r="AD134" s="188">
        <v>8</v>
      </c>
      <c r="AE134" s="189">
        <v>6</v>
      </c>
      <c r="AF134" s="207">
        <v>75</v>
      </c>
    </row>
    <row r="135" spans="1:32" ht="15" customHeight="1">
      <c r="A135" s="37"/>
      <c r="B135" s="242" t="s">
        <v>112</v>
      </c>
      <c r="C135" s="183">
        <v>0</v>
      </c>
      <c r="D135" s="182">
        <v>0</v>
      </c>
      <c r="E135" s="208">
        <v>0</v>
      </c>
      <c r="F135" s="183">
        <v>0</v>
      </c>
      <c r="G135" s="182">
        <v>0</v>
      </c>
      <c r="H135" s="208">
        <v>0</v>
      </c>
      <c r="I135" s="183">
        <v>0</v>
      </c>
      <c r="J135" s="182">
        <v>0</v>
      </c>
      <c r="K135" s="208">
        <v>0</v>
      </c>
      <c r="L135" s="183">
        <v>0</v>
      </c>
      <c r="M135" s="182">
        <v>0</v>
      </c>
      <c r="N135" s="208">
        <v>0</v>
      </c>
      <c r="O135" s="183">
        <v>0</v>
      </c>
      <c r="P135" s="182">
        <v>0</v>
      </c>
      <c r="Q135" s="208">
        <v>0</v>
      </c>
      <c r="R135" s="183">
        <v>0</v>
      </c>
      <c r="S135" s="182">
        <v>0</v>
      </c>
      <c r="T135" s="208">
        <v>0</v>
      </c>
      <c r="U135" s="183">
        <v>1</v>
      </c>
      <c r="V135" s="182">
        <v>0</v>
      </c>
      <c r="W135" s="208">
        <v>0</v>
      </c>
      <c r="X135" s="183">
        <v>1</v>
      </c>
      <c r="Y135" s="182">
        <v>0</v>
      </c>
      <c r="Z135" s="208">
        <v>0</v>
      </c>
      <c r="AA135" s="183">
        <v>1</v>
      </c>
      <c r="AB135" s="182">
        <v>0</v>
      </c>
      <c r="AC135" s="208">
        <v>0</v>
      </c>
      <c r="AD135" s="183">
        <v>1</v>
      </c>
      <c r="AE135" s="182">
        <v>0</v>
      </c>
      <c r="AF135" s="208">
        <v>0</v>
      </c>
    </row>
    <row r="136" spans="1:32" ht="15" customHeight="1">
      <c r="A136" s="43"/>
      <c r="B136" s="83" t="s">
        <v>39</v>
      </c>
      <c r="C136" s="184">
        <v>0</v>
      </c>
      <c r="D136" s="185">
        <v>0</v>
      </c>
      <c r="E136" s="209">
        <v>0</v>
      </c>
      <c r="F136" s="184">
        <v>0</v>
      </c>
      <c r="G136" s="185">
        <v>0</v>
      </c>
      <c r="H136" s="209">
        <v>0</v>
      </c>
      <c r="I136" s="184">
        <v>2</v>
      </c>
      <c r="J136" s="185">
        <v>1</v>
      </c>
      <c r="K136" s="209">
        <v>50</v>
      </c>
      <c r="L136" s="184">
        <v>2</v>
      </c>
      <c r="M136" s="185">
        <v>1</v>
      </c>
      <c r="N136" s="209">
        <v>50</v>
      </c>
      <c r="O136" s="184">
        <v>3</v>
      </c>
      <c r="P136" s="185">
        <v>0</v>
      </c>
      <c r="Q136" s="209">
        <v>0</v>
      </c>
      <c r="R136" s="184">
        <v>3</v>
      </c>
      <c r="S136" s="185">
        <v>0</v>
      </c>
      <c r="T136" s="209">
        <v>0</v>
      </c>
      <c r="U136" s="184">
        <v>21</v>
      </c>
      <c r="V136" s="185">
        <v>14</v>
      </c>
      <c r="W136" s="209">
        <v>66.7</v>
      </c>
      <c r="X136" s="184">
        <v>21</v>
      </c>
      <c r="Y136" s="185">
        <v>14</v>
      </c>
      <c r="Z136" s="209">
        <v>66.7</v>
      </c>
      <c r="AA136" s="184">
        <v>9</v>
      </c>
      <c r="AB136" s="185">
        <v>6</v>
      </c>
      <c r="AC136" s="209">
        <v>66.7</v>
      </c>
      <c r="AD136" s="184">
        <v>9</v>
      </c>
      <c r="AE136" s="185">
        <v>6</v>
      </c>
      <c r="AF136" s="209">
        <v>66.7</v>
      </c>
    </row>
    <row r="137" spans="1:32" ht="15" customHeight="1">
      <c r="A137" s="37" t="s">
        <v>23</v>
      </c>
      <c r="B137" s="242" t="s">
        <v>122</v>
      </c>
      <c r="C137" s="183">
        <v>0</v>
      </c>
      <c r="D137" s="182">
        <v>0</v>
      </c>
      <c r="E137" s="208">
        <v>0</v>
      </c>
      <c r="F137" s="183">
        <v>0</v>
      </c>
      <c r="G137" s="182">
        <v>0</v>
      </c>
      <c r="H137" s="208">
        <v>0</v>
      </c>
      <c r="I137" s="183">
        <v>0</v>
      </c>
      <c r="J137" s="182">
        <v>0</v>
      </c>
      <c r="K137" s="208">
        <v>0</v>
      </c>
      <c r="L137" s="183">
        <v>0</v>
      </c>
      <c r="M137" s="182">
        <v>0</v>
      </c>
      <c r="N137" s="208">
        <v>0</v>
      </c>
      <c r="O137" s="183">
        <v>2</v>
      </c>
      <c r="P137" s="182">
        <v>2</v>
      </c>
      <c r="Q137" s="208">
        <v>100</v>
      </c>
      <c r="R137" s="183">
        <v>1</v>
      </c>
      <c r="S137" s="182">
        <v>1</v>
      </c>
      <c r="T137" s="208">
        <v>100</v>
      </c>
      <c r="U137" s="183">
        <v>3</v>
      </c>
      <c r="V137" s="182">
        <v>3</v>
      </c>
      <c r="W137" s="208">
        <v>100</v>
      </c>
      <c r="X137" s="183">
        <v>2</v>
      </c>
      <c r="Y137" s="182">
        <v>2</v>
      </c>
      <c r="Z137" s="208">
        <v>100</v>
      </c>
      <c r="AA137" s="183">
        <v>0</v>
      </c>
      <c r="AB137" s="182">
        <v>0</v>
      </c>
      <c r="AC137" s="208">
        <v>0</v>
      </c>
      <c r="AD137" s="183">
        <v>0</v>
      </c>
      <c r="AE137" s="182">
        <v>0</v>
      </c>
      <c r="AF137" s="208">
        <v>0</v>
      </c>
    </row>
    <row r="138" spans="1:32" ht="15" customHeight="1">
      <c r="A138" s="37"/>
      <c r="B138" s="242" t="s">
        <v>125</v>
      </c>
      <c r="C138" s="183">
        <v>0</v>
      </c>
      <c r="D138" s="182">
        <v>0</v>
      </c>
      <c r="E138" s="208">
        <v>0</v>
      </c>
      <c r="F138" s="183">
        <v>0</v>
      </c>
      <c r="G138" s="182">
        <v>0</v>
      </c>
      <c r="H138" s="208">
        <v>0</v>
      </c>
      <c r="I138" s="183">
        <v>0</v>
      </c>
      <c r="J138" s="182">
        <v>0</v>
      </c>
      <c r="K138" s="208">
        <v>0</v>
      </c>
      <c r="L138" s="183">
        <v>0</v>
      </c>
      <c r="M138" s="182">
        <v>0</v>
      </c>
      <c r="N138" s="208">
        <v>0</v>
      </c>
      <c r="O138" s="183">
        <v>2</v>
      </c>
      <c r="P138" s="182">
        <v>2</v>
      </c>
      <c r="Q138" s="208">
        <v>100</v>
      </c>
      <c r="R138" s="183">
        <v>2</v>
      </c>
      <c r="S138" s="182">
        <v>2</v>
      </c>
      <c r="T138" s="208">
        <v>100</v>
      </c>
      <c r="U138" s="183">
        <v>6</v>
      </c>
      <c r="V138" s="182">
        <v>6</v>
      </c>
      <c r="W138" s="208">
        <v>100</v>
      </c>
      <c r="X138" s="183">
        <v>5</v>
      </c>
      <c r="Y138" s="182">
        <v>5</v>
      </c>
      <c r="Z138" s="208">
        <v>100</v>
      </c>
      <c r="AA138" s="183">
        <v>3</v>
      </c>
      <c r="AB138" s="182">
        <v>3</v>
      </c>
      <c r="AC138" s="208">
        <v>100</v>
      </c>
      <c r="AD138" s="183">
        <v>3</v>
      </c>
      <c r="AE138" s="182">
        <v>3</v>
      </c>
      <c r="AF138" s="208">
        <v>100</v>
      </c>
    </row>
    <row r="139" spans="1:32" ht="15" customHeight="1">
      <c r="A139" s="37"/>
      <c r="B139" s="242" t="s">
        <v>193</v>
      </c>
      <c r="C139" s="183">
        <v>9509</v>
      </c>
      <c r="D139" s="182">
        <v>7478</v>
      </c>
      <c r="E139" s="208">
        <v>78.599999999999994</v>
      </c>
      <c r="F139" s="183">
        <v>6893</v>
      </c>
      <c r="G139" s="182">
        <v>5588</v>
      </c>
      <c r="H139" s="208">
        <v>81.099999999999994</v>
      </c>
      <c r="I139" s="183">
        <v>10995</v>
      </c>
      <c r="J139" s="182">
        <v>8883</v>
      </c>
      <c r="K139" s="208">
        <v>80.8</v>
      </c>
      <c r="L139" s="183">
        <v>7665</v>
      </c>
      <c r="M139" s="182">
        <v>6316</v>
      </c>
      <c r="N139" s="208">
        <v>82.4</v>
      </c>
      <c r="O139" s="183">
        <v>11405</v>
      </c>
      <c r="P139" s="182">
        <v>9237</v>
      </c>
      <c r="Q139" s="208">
        <v>81</v>
      </c>
      <c r="R139" s="183">
        <v>8181</v>
      </c>
      <c r="S139" s="182">
        <v>6783</v>
      </c>
      <c r="T139" s="208">
        <v>82.9</v>
      </c>
      <c r="U139" s="183">
        <v>11794</v>
      </c>
      <c r="V139" s="182">
        <v>9529</v>
      </c>
      <c r="W139" s="208">
        <v>80.8</v>
      </c>
      <c r="X139" s="183">
        <v>8133</v>
      </c>
      <c r="Y139" s="182">
        <v>6777</v>
      </c>
      <c r="Z139" s="208">
        <v>83.3</v>
      </c>
      <c r="AA139" s="183">
        <v>12741</v>
      </c>
      <c r="AB139" s="182">
        <v>10520</v>
      </c>
      <c r="AC139" s="208">
        <v>82.6</v>
      </c>
      <c r="AD139" s="183">
        <v>8781</v>
      </c>
      <c r="AE139" s="182">
        <v>7378</v>
      </c>
      <c r="AF139" s="208">
        <v>84</v>
      </c>
    </row>
    <row r="140" spans="1:32" ht="15" customHeight="1">
      <c r="A140" s="37"/>
      <c r="B140" s="242" t="s">
        <v>181</v>
      </c>
      <c r="C140" s="183">
        <v>161</v>
      </c>
      <c r="D140" s="182">
        <v>128</v>
      </c>
      <c r="E140" s="208">
        <v>79.5</v>
      </c>
      <c r="F140" s="183">
        <v>149</v>
      </c>
      <c r="G140" s="182">
        <v>124</v>
      </c>
      <c r="H140" s="208">
        <v>83.2</v>
      </c>
      <c r="I140" s="183">
        <v>175</v>
      </c>
      <c r="J140" s="182">
        <v>140</v>
      </c>
      <c r="K140" s="208">
        <v>80</v>
      </c>
      <c r="L140" s="183">
        <v>157</v>
      </c>
      <c r="M140" s="182">
        <v>131</v>
      </c>
      <c r="N140" s="208">
        <v>83.4</v>
      </c>
      <c r="O140" s="183">
        <v>162</v>
      </c>
      <c r="P140" s="182">
        <v>131</v>
      </c>
      <c r="Q140" s="208">
        <v>80.900000000000006</v>
      </c>
      <c r="R140" s="183">
        <v>148</v>
      </c>
      <c r="S140" s="182">
        <v>126</v>
      </c>
      <c r="T140" s="208">
        <v>85.1</v>
      </c>
      <c r="U140" s="183">
        <v>166</v>
      </c>
      <c r="V140" s="182">
        <v>143</v>
      </c>
      <c r="W140" s="208">
        <v>86.1</v>
      </c>
      <c r="X140" s="183">
        <v>153</v>
      </c>
      <c r="Y140" s="182">
        <v>134</v>
      </c>
      <c r="Z140" s="208">
        <v>87.6</v>
      </c>
      <c r="AA140" s="183">
        <v>144</v>
      </c>
      <c r="AB140" s="182">
        <v>113</v>
      </c>
      <c r="AC140" s="208">
        <v>78.5</v>
      </c>
      <c r="AD140" s="183">
        <v>130</v>
      </c>
      <c r="AE140" s="182">
        <v>109</v>
      </c>
      <c r="AF140" s="208">
        <v>83.8</v>
      </c>
    </row>
    <row r="141" spans="1:32" ht="15" customHeight="1">
      <c r="A141" s="244"/>
      <c r="B141" s="83" t="s">
        <v>39</v>
      </c>
      <c r="C141" s="184">
        <v>9670</v>
      </c>
      <c r="D141" s="185">
        <v>7606</v>
      </c>
      <c r="E141" s="209">
        <v>78.7</v>
      </c>
      <c r="F141" s="184">
        <v>7002</v>
      </c>
      <c r="G141" s="185">
        <v>5682</v>
      </c>
      <c r="H141" s="209">
        <v>81.099999999999994</v>
      </c>
      <c r="I141" s="184">
        <v>11170</v>
      </c>
      <c r="J141" s="185">
        <v>9023</v>
      </c>
      <c r="K141" s="209">
        <v>80.8</v>
      </c>
      <c r="L141" s="184">
        <v>7764</v>
      </c>
      <c r="M141" s="185">
        <v>6407</v>
      </c>
      <c r="N141" s="209">
        <v>82.5</v>
      </c>
      <c r="O141" s="184">
        <v>11571</v>
      </c>
      <c r="P141" s="185">
        <v>9372</v>
      </c>
      <c r="Q141" s="209">
        <v>81</v>
      </c>
      <c r="R141" s="184">
        <v>8290</v>
      </c>
      <c r="S141" s="185">
        <v>6881</v>
      </c>
      <c r="T141" s="209">
        <v>83</v>
      </c>
      <c r="U141" s="184">
        <v>11969</v>
      </c>
      <c r="V141" s="185">
        <v>9681</v>
      </c>
      <c r="W141" s="209">
        <v>80.900000000000006</v>
      </c>
      <c r="X141" s="184">
        <v>8243</v>
      </c>
      <c r="Y141" s="185">
        <v>6873</v>
      </c>
      <c r="Z141" s="209">
        <v>83.4</v>
      </c>
      <c r="AA141" s="184">
        <v>12888</v>
      </c>
      <c r="AB141" s="185">
        <v>10636</v>
      </c>
      <c r="AC141" s="209">
        <v>82.5</v>
      </c>
      <c r="AD141" s="184">
        <v>8871</v>
      </c>
      <c r="AE141" s="185">
        <v>7458</v>
      </c>
      <c r="AF141" s="209">
        <v>84.1</v>
      </c>
    </row>
    <row r="142" spans="1:32" ht="15" customHeight="1">
      <c r="A142" s="238" t="s">
        <v>39</v>
      </c>
      <c r="B142" s="241"/>
      <c r="C142" s="195">
        <v>39353</v>
      </c>
      <c r="D142" s="194">
        <v>25779</v>
      </c>
      <c r="E142" s="210">
        <v>65.5</v>
      </c>
      <c r="F142" s="195">
        <v>20557</v>
      </c>
      <c r="G142" s="194">
        <v>15421</v>
      </c>
      <c r="H142" s="210">
        <v>75</v>
      </c>
      <c r="I142" s="195">
        <v>43353</v>
      </c>
      <c r="J142" s="194">
        <v>28991</v>
      </c>
      <c r="K142" s="210">
        <v>66.900000000000006</v>
      </c>
      <c r="L142" s="195">
        <v>22111</v>
      </c>
      <c r="M142" s="194">
        <v>16890</v>
      </c>
      <c r="N142" s="210">
        <v>76.400000000000006</v>
      </c>
      <c r="O142" s="195">
        <v>45156</v>
      </c>
      <c r="P142" s="194">
        <v>30634</v>
      </c>
      <c r="Q142" s="210">
        <v>67.8</v>
      </c>
      <c r="R142" s="195">
        <v>23358</v>
      </c>
      <c r="S142" s="194">
        <v>17979</v>
      </c>
      <c r="T142" s="210">
        <v>77</v>
      </c>
      <c r="U142" s="195">
        <v>46328</v>
      </c>
      <c r="V142" s="194">
        <v>31114</v>
      </c>
      <c r="W142" s="210">
        <v>67.2</v>
      </c>
      <c r="X142" s="195">
        <v>23624</v>
      </c>
      <c r="Y142" s="194">
        <v>18058</v>
      </c>
      <c r="Z142" s="210">
        <v>76.400000000000006</v>
      </c>
      <c r="AA142" s="195">
        <v>49129</v>
      </c>
      <c r="AB142" s="194">
        <v>33688</v>
      </c>
      <c r="AC142" s="210">
        <v>68.599999999999994</v>
      </c>
      <c r="AD142" s="195">
        <v>24821</v>
      </c>
      <c r="AE142" s="194">
        <v>19294</v>
      </c>
      <c r="AF142" s="210">
        <v>77.7</v>
      </c>
    </row>
    <row r="143" spans="1:32" ht="15" customHeight="1">
      <c r="A143" s="37"/>
      <c r="B143" s="181"/>
      <c r="C143" s="183"/>
      <c r="D143" s="182"/>
      <c r="E143" s="208"/>
      <c r="F143" s="183"/>
      <c r="G143" s="182"/>
      <c r="H143" s="208"/>
      <c r="I143" s="183"/>
      <c r="J143" s="182"/>
      <c r="K143" s="208"/>
      <c r="L143" s="183"/>
      <c r="M143" s="182"/>
      <c r="N143" s="208"/>
      <c r="O143" s="183"/>
      <c r="P143" s="182"/>
      <c r="Q143" s="208"/>
      <c r="R143" s="183"/>
      <c r="S143" s="182"/>
      <c r="T143" s="208"/>
      <c r="U143" s="183"/>
      <c r="V143" s="182"/>
      <c r="W143" s="208"/>
      <c r="X143" s="183"/>
      <c r="Y143" s="182"/>
      <c r="Z143" s="208"/>
      <c r="AA143" s="183"/>
      <c r="AB143" s="182"/>
      <c r="AC143" s="208"/>
      <c r="AD143" s="183"/>
      <c r="AE143" s="182"/>
      <c r="AF143" s="208"/>
    </row>
    <row r="144" spans="1:32" ht="15" customHeight="1">
      <c r="A144" s="239" t="s">
        <v>250</v>
      </c>
      <c r="B144" s="243"/>
      <c r="C144" s="184"/>
      <c r="D144" s="185"/>
      <c r="E144" s="209"/>
      <c r="F144" s="184"/>
      <c r="G144" s="185"/>
      <c r="H144" s="209"/>
      <c r="I144" s="184"/>
      <c r="J144" s="185"/>
      <c r="K144" s="209"/>
      <c r="L144" s="184"/>
      <c r="M144" s="185"/>
      <c r="N144" s="209"/>
      <c r="O144" s="184"/>
      <c r="P144" s="185"/>
      <c r="Q144" s="209"/>
      <c r="R144" s="184"/>
      <c r="S144" s="185"/>
      <c r="T144" s="209"/>
      <c r="U144" s="184"/>
      <c r="V144" s="185"/>
      <c r="W144" s="209"/>
      <c r="X144" s="184"/>
      <c r="Y144" s="185"/>
      <c r="Z144" s="209"/>
      <c r="AA144" s="184"/>
      <c r="AB144" s="185"/>
      <c r="AC144" s="209"/>
      <c r="AD144" s="184"/>
      <c r="AE144" s="185"/>
      <c r="AF144" s="209"/>
    </row>
    <row r="145" spans="1:32" ht="15" customHeight="1">
      <c r="A145" s="37" t="s">
        <v>11</v>
      </c>
      <c r="B145" s="181" t="s">
        <v>44</v>
      </c>
      <c r="C145" s="183">
        <v>737</v>
      </c>
      <c r="D145" s="182">
        <v>272</v>
      </c>
      <c r="E145" s="208">
        <v>36.9</v>
      </c>
      <c r="F145" s="183">
        <v>290</v>
      </c>
      <c r="G145" s="182">
        <v>148</v>
      </c>
      <c r="H145" s="208">
        <v>51</v>
      </c>
      <c r="I145" s="183">
        <v>642</v>
      </c>
      <c r="J145" s="182">
        <v>246</v>
      </c>
      <c r="K145" s="208">
        <v>38.299999999999997</v>
      </c>
      <c r="L145" s="183">
        <v>275</v>
      </c>
      <c r="M145" s="182">
        <v>137</v>
      </c>
      <c r="N145" s="208">
        <v>49.8</v>
      </c>
      <c r="O145" s="183">
        <v>738</v>
      </c>
      <c r="P145" s="182">
        <v>267</v>
      </c>
      <c r="Q145" s="208">
        <v>36.200000000000003</v>
      </c>
      <c r="R145" s="183">
        <v>299</v>
      </c>
      <c r="S145" s="182">
        <v>145</v>
      </c>
      <c r="T145" s="208">
        <v>48.5</v>
      </c>
      <c r="U145" s="183">
        <v>785</v>
      </c>
      <c r="V145" s="182">
        <v>248</v>
      </c>
      <c r="W145" s="208">
        <v>31.6</v>
      </c>
      <c r="X145" s="183">
        <v>299</v>
      </c>
      <c r="Y145" s="182">
        <v>143</v>
      </c>
      <c r="Z145" s="208">
        <v>47.8</v>
      </c>
      <c r="AA145" s="183">
        <v>694</v>
      </c>
      <c r="AB145" s="182">
        <v>261</v>
      </c>
      <c r="AC145" s="208">
        <v>37.6</v>
      </c>
      <c r="AD145" s="183">
        <v>268</v>
      </c>
      <c r="AE145" s="182">
        <v>129</v>
      </c>
      <c r="AF145" s="208">
        <v>48.1</v>
      </c>
    </row>
    <row r="146" spans="1:32" ht="15" customHeight="1">
      <c r="A146" s="37"/>
      <c r="B146" s="181" t="s">
        <v>47</v>
      </c>
      <c r="C146" s="183">
        <v>351</v>
      </c>
      <c r="D146" s="182">
        <v>177</v>
      </c>
      <c r="E146" s="208">
        <v>50.4</v>
      </c>
      <c r="F146" s="183">
        <v>128</v>
      </c>
      <c r="G146" s="182">
        <v>93</v>
      </c>
      <c r="H146" s="208">
        <v>72.7</v>
      </c>
      <c r="I146" s="183">
        <v>253</v>
      </c>
      <c r="J146" s="182">
        <v>147</v>
      </c>
      <c r="K146" s="208">
        <v>58.1</v>
      </c>
      <c r="L146" s="183">
        <v>130</v>
      </c>
      <c r="M146" s="182">
        <v>92</v>
      </c>
      <c r="N146" s="208">
        <v>70.8</v>
      </c>
      <c r="O146" s="183">
        <v>288</v>
      </c>
      <c r="P146" s="182">
        <v>183</v>
      </c>
      <c r="Q146" s="208">
        <v>63.5</v>
      </c>
      <c r="R146" s="183">
        <v>146</v>
      </c>
      <c r="S146" s="182">
        <v>116</v>
      </c>
      <c r="T146" s="208">
        <v>79.5</v>
      </c>
      <c r="U146" s="183">
        <v>217</v>
      </c>
      <c r="V146" s="182">
        <v>160</v>
      </c>
      <c r="W146" s="208">
        <v>73.7</v>
      </c>
      <c r="X146" s="183">
        <v>114</v>
      </c>
      <c r="Y146" s="182">
        <v>91</v>
      </c>
      <c r="Z146" s="208">
        <v>79.8</v>
      </c>
      <c r="AA146" s="183">
        <v>269</v>
      </c>
      <c r="AB146" s="182">
        <v>164</v>
      </c>
      <c r="AC146" s="208">
        <v>61</v>
      </c>
      <c r="AD146" s="183">
        <v>154</v>
      </c>
      <c r="AE146" s="182">
        <v>115</v>
      </c>
      <c r="AF146" s="208">
        <v>74.7</v>
      </c>
    </row>
    <row r="147" spans="1:32" ht="15" customHeight="1">
      <c r="A147" s="238" t="s">
        <v>39</v>
      </c>
      <c r="B147" s="241"/>
      <c r="C147" s="195">
        <v>1088</v>
      </c>
      <c r="D147" s="194">
        <v>449</v>
      </c>
      <c r="E147" s="210">
        <v>41.3</v>
      </c>
      <c r="F147" s="195">
        <v>408</v>
      </c>
      <c r="G147" s="194">
        <v>236</v>
      </c>
      <c r="H147" s="210">
        <v>57.8</v>
      </c>
      <c r="I147" s="195">
        <v>895</v>
      </c>
      <c r="J147" s="194">
        <v>393</v>
      </c>
      <c r="K147" s="210">
        <v>43.9</v>
      </c>
      <c r="L147" s="195">
        <v>392</v>
      </c>
      <c r="M147" s="194">
        <v>221</v>
      </c>
      <c r="N147" s="210">
        <v>56.4</v>
      </c>
      <c r="O147" s="195">
        <v>1026</v>
      </c>
      <c r="P147" s="194">
        <v>450</v>
      </c>
      <c r="Q147" s="210">
        <v>43.9</v>
      </c>
      <c r="R147" s="195">
        <v>430</v>
      </c>
      <c r="S147" s="194">
        <v>252</v>
      </c>
      <c r="T147" s="210">
        <v>58.6</v>
      </c>
      <c r="U147" s="195">
        <v>1002</v>
      </c>
      <c r="V147" s="194">
        <v>408</v>
      </c>
      <c r="W147" s="210">
        <v>40.700000000000003</v>
      </c>
      <c r="X147" s="195">
        <v>399</v>
      </c>
      <c r="Y147" s="194">
        <v>224</v>
      </c>
      <c r="Z147" s="210">
        <v>56.1</v>
      </c>
      <c r="AA147" s="195">
        <v>963</v>
      </c>
      <c r="AB147" s="194">
        <v>425</v>
      </c>
      <c r="AC147" s="210">
        <v>44.1</v>
      </c>
      <c r="AD147" s="195">
        <v>403</v>
      </c>
      <c r="AE147" s="194">
        <v>236</v>
      </c>
      <c r="AF147" s="210">
        <v>58.6</v>
      </c>
    </row>
    <row r="148" spans="1:32" ht="15" customHeight="1">
      <c r="A148" s="178"/>
      <c r="C148" s="178"/>
      <c r="D148" s="178"/>
      <c r="E148" s="178"/>
      <c r="F148" s="178"/>
      <c r="G148" s="178"/>
      <c r="H148" s="178"/>
      <c r="I148" s="178"/>
      <c r="J148" s="178"/>
      <c r="K148" s="178"/>
      <c r="L148" s="178"/>
      <c r="M148" s="178"/>
      <c r="N148" s="178"/>
      <c r="O148" s="178"/>
      <c r="P148" s="178"/>
      <c r="Q148" s="178"/>
      <c r="R148" s="178"/>
      <c r="S148" s="178"/>
      <c r="T148" s="178"/>
      <c r="U148" s="178"/>
      <c r="V148" s="178"/>
      <c r="W148" s="178"/>
      <c r="X148" s="178"/>
      <c r="Y148" s="178"/>
      <c r="Z148" s="178"/>
      <c r="AA148" s="178"/>
      <c r="AB148" s="178"/>
      <c r="AC148" s="178"/>
      <c r="AD148" s="178"/>
      <c r="AE148" s="178"/>
      <c r="AF148" s="178"/>
    </row>
    <row r="149" spans="1:32" ht="15" customHeight="1">
      <c r="A149" s="167" t="s">
        <v>340</v>
      </c>
      <c r="C149" s="178"/>
      <c r="D149" s="178"/>
      <c r="E149" s="178"/>
      <c r="F149" s="178"/>
      <c r="G149" s="178"/>
      <c r="H149" s="178"/>
      <c r="I149" s="178"/>
      <c r="J149" s="178"/>
      <c r="K149" s="178"/>
      <c r="L149" s="178"/>
      <c r="M149" s="178"/>
      <c r="N149" s="178"/>
      <c r="O149" s="178"/>
      <c r="P149" s="178"/>
      <c r="Q149" s="178"/>
      <c r="R149" s="178"/>
      <c r="S149" s="178"/>
      <c r="T149" s="178"/>
      <c r="U149" s="178"/>
      <c r="V149" s="178"/>
      <c r="W149" s="178"/>
      <c r="X149" s="178"/>
      <c r="Y149" s="178"/>
      <c r="Z149" s="178"/>
      <c r="AA149" s="178"/>
      <c r="AB149" s="178"/>
      <c r="AC149" s="178"/>
      <c r="AD149" s="178"/>
      <c r="AE149" s="178"/>
      <c r="AF149" s="178"/>
    </row>
    <row r="150" spans="1:32" ht="15" customHeight="1">
      <c r="A150" s="235"/>
      <c r="B150" s="245"/>
      <c r="C150" s="492" t="str">
        <f>'Table Of Contents'!$C$4</f>
        <v>July 2014 - June 2015</v>
      </c>
      <c r="D150" s="493"/>
      <c r="E150" s="493"/>
      <c r="F150" s="493"/>
      <c r="G150" s="493"/>
      <c r="H150" s="494"/>
      <c r="I150" s="492" t="str">
        <f>'Table Of Contents'!$D$4</f>
        <v>July 2015 - June 2016</v>
      </c>
      <c r="J150" s="493"/>
      <c r="K150" s="493"/>
      <c r="L150" s="493"/>
      <c r="M150" s="493"/>
      <c r="N150" s="494"/>
      <c r="O150" s="492" t="str">
        <f>'Table Of Contents'!$E$4</f>
        <v>July 2016 - June 2017</v>
      </c>
      <c r="P150" s="493"/>
      <c r="Q150" s="493"/>
      <c r="R150" s="493"/>
      <c r="S150" s="493"/>
      <c r="T150" s="494"/>
      <c r="U150" s="492" t="str">
        <f>'Table Of Contents'!$F$4</f>
        <v>July 2017 - June 2018</v>
      </c>
      <c r="V150" s="493"/>
      <c r="W150" s="493"/>
      <c r="X150" s="493"/>
      <c r="Y150" s="493"/>
      <c r="Z150" s="494"/>
      <c r="AA150" s="492" t="str">
        <f>'Table Of Contents'!$G$4</f>
        <v>July 2018 - June 2019</v>
      </c>
      <c r="AB150" s="493"/>
      <c r="AC150" s="493"/>
      <c r="AD150" s="493"/>
      <c r="AE150" s="493"/>
      <c r="AF150" s="494"/>
    </row>
    <row r="151" spans="1:32" ht="15" customHeight="1">
      <c r="A151" s="236"/>
      <c r="B151" s="246"/>
      <c r="C151" s="495" t="s">
        <v>31</v>
      </c>
      <c r="D151" s="496"/>
      <c r="E151" s="497"/>
      <c r="F151" s="498" t="s">
        <v>332</v>
      </c>
      <c r="G151" s="499"/>
      <c r="H151" s="500"/>
      <c r="I151" s="495" t="s">
        <v>31</v>
      </c>
      <c r="J151" s="496"/>
      <c r="K151" s="497"/>
      <c r="L151" s="498" t="s">
        <v>332</v>
      </c>
      <c r="M151" s="499"/>
      <c r="N151" s="500"/>
      <c r="O151" s="495" t="s">
        <v>31</v>
      </c>
      <c r="P151" s="496"/>
      <c r="Q151" s="497"/>
      <c r="R151" s="498" t="s">
        <v>332</v>
      </c>
      <c r="S151" s="499"/>
      <c r="T151" s="500"/>
      <c r="U151" s="495" t="s">
        <v>31</v>
      </c>
      <c r="V151" s="496"/>
      <c r="W151" s="497"/>
      <c r="X151" s="498" t="s">
        <v>332</v>
      </c>
      <c r="Y151" s="499"/>
      <c r="Z151" s="500"/>
      <c r="AA151" s="495" t="s">
        <v>31</v>
      </c>
      <c r="AB151" s="496"/>
      <c r="AC151" s="497"/>
      <c r="AD151" s="495" t="s">
        <v>332</v>
      </c>
      <c r="AE151" s="496"/>
      <c r="AF151" s="497"/>
    </row>
    <row r="152" spans="1:32" ht="57" customHeight="1">
      <c r="A152" s="240" t="s">
        <v>405</v>
      </c>
      <c r="B152" s="247"/>
      <c r="C152" s="326" t="s">
        <v>32</v>
      </c>
      <c r="D152" s="327" t="s">
        <v>33</v>
      </c>
      <c r="E152" s="206" t="s">
        <v>34</v>
      </c>
      <c r="F152" s="326" t="s">
        <v>306</v>
      </c>
      <c r="G152" s="327" t="s">
        <v>307</v>
      </c>
      <c r="H152" s="206" t="s">
        <v>34</v>
      </c>
      <c r="I152" s="326" t="s">
        <v>32</v>
      </c>
      <c r="J152" s="327" t="s">
        <v>33</v>
      </c>
      <c r="K152" s="206" t="s">
        <v>34</v>
      </c>
      <c r="L152" s="326" t="s">
        <v>306</v>
      </c>
      <c r="M152" s="327" t="s">
        <v>307</v>
      </c>
      <c r="N152" s="206" t="s">
        <v>34</v>
      </c>
      <c r="O152" s="326" t="s">
        <v>32</v>
      </c>
      <c r="P152" s="327" t="s">
        <v>33</v>
      </c>
      <c r="Q152" s="206" t="s">
        <v>34</v>
      </c>
      <c r="R152" s="326" t="s">
        <v>306</v>
      </c>
      <c r="S152" s="327" t="s">
        <v>307</v>
      </c>
      <c r="T152" s="206" t="s">
        <v>34</v>
      </c>
      <c r="U152" s="326" t="s">
        <v>32</v>
      </c>
      <c r="V152" s="327" t="s">
        <v>33</v>
      </c>
      <c r="W152" s="206" t="s">
        <v>34</v>
      </c>
      <c r="X152" s="326" t="s">
        <v>306</v>
      </c>
      <c r="Y152" s="327" t="s">
        <v>307</v>
      </c>
      <c r="Z152" s="206" t="s">
        <v>34</v>
      </c>
      <c r="AA152" s="326" t="s">
        <v>32</v>
      </c>
      <c r="AB152" s="327" t="s">
        <v>33</v>
      </c>
      <c r="AC152" s="206" t="s">
        <v>34</v>
      </c>
      <c r="AD152" s="326" t="s">
        <v>306</v>
      </c>
      <c r="AE152" s="327" t="s">
        <v>307</v>
      </c>
      <c r="AF152" s="206" t="s">
        <v>34</v>
      </c>
    </row>
    <row r="153" spans="1:32" ht="14.25" customHeight="1">
      <c r="A153" s="237" t="s">
        <v>330</v>
      </c>
      <c r="B153" s="173"/>
      <c r="C153" s="195"/>
      <c r="D153" s="194"/>
      <c r="E153" s="210"/>
      <c r="F153" s="195"/>
      <c r="G153" s="194"/>
      <c r="H153" s="210"/>
      <c r="I153" s="195"/>
      <c r="J153" s="194"/>
      <c r="K153" s="210"/>
      <c r="L153" s="195"/>
      <c r="M153" s="194"/>
      <c r="N153" s="210"/>
      <c r="O153" s="195"/>
      <c r="P153" s="194"/>
      <c r="Q153" s="210"/>
      <c r="R153" s="195"/>
      <c r="S153" s="194"/>
      <c r="T153" s="210"/>
      <c r="U153" s="195"/>
      <c r="V153" s="194"/>
      <c r="W153" s="210"/>
      <c r="X153" s="195"/>
      <c r="Y153" s="194"/>
      <c r="Z153" s="210"/>
      <c r="AA153" s="195"/>
      <c r="AB153" s="194"/>
      <c r="AC153" s="210"/>
      <c r="AD153" s="195"/>
      <c r="AE153" s="194"/>
      <c r="AF153" s="210"/>
    </row>
    <row r="154" spans="1:32" ht="14.25" customHeight="1">
      <c r="A154" s="42" t="s">
        <v>10</v>
      </c>
      <c r="B154" s="242" t="s">
        <v>40</v>
      </c>
      <c r="C154" s="183">
        <v>1123</v>
      </c>
      <c r="D154" s="182">
        <v>757</v>
      </c>
      <c r="E154" s="208">
        <v>67.400000000000006</v>
      </c>
      <c r="F154" s="183">
        <v>761</v>
      </c>
      <c r="G154" s="182">
        <v>576</v>
      </c>
      <c r="H154" s="208">
        <v>75.7</v>
      </c>
      <c r="I154" s="183">
        <v>1090</v>
      </c>
      <c r="J154" s="182">
        <v>701</v>
      </c>
      <c r="K154" s="208">
        <v>64.3</v>
      </c>
      <c r="L154" s="183">
        <v>756</v>
      </c>
      <c r="M154" s="182">
        <v>542</v>
      </c>
      <c r="N154" s="208">
        <v>71.7</v>
      </c>
      <c r="O154" s="183">
        <v>1250</v>
      </c>
      <c r="P154" s="182">
        <v>772</v>
      </c>
      <c r="Q154" s="208">
        <v>61.8</v>
      </c>
      <c r="R154" s="183">
        <v>821</v>
      </c>
      <c r="S154" s="182">
        <v>573</v>
      </c>
      <c r="T154" s="208">
        <v>69.8</v>
      </c>
      <c r="U154" s="183">
        <v>1231</v>
      </c>
      <c r="V154" s="182">
        <v>795</v>
      </c>
      <c r="W154" s="208">
        <v>64.599999999999994</v>
      </c>
      <c r="X154" s="183">
        <v>818</v>
      </c>
      <c r="Y154" s="182">
        <v>584</v>
      </c>
      <c r="Z154" s="208">
        <v>71.400000000000006</v>
      </c>
      <c r="AA154" s="183">
        <v>1199</v>
      </c>
      <c r="AB154" s="182">
        <v>751</v>
      </c>
      <c r="AC154" s="208">
        <v>62.6</v>
      </c>
      <c r="AD154" s="183">
        <v>798</v>
      </c>
      <c r="AE154" s="182">
        <v>542</v>
      </c>
      <c r="AF154" s="208">
        <v>67.900000000000006</v>
      </c>
    </row>
    <row r="155" spans="1:32" ht="15" customHeight="1">
      <c r="A155" s="37"/>
      <c r="B155" s="242" t="s">
        <v>331</v>
      </c>
      <c r="C155" s="183">
        <v>553</v>
      </c>
      <c r="D155" s="182">
        <v>397</v>
      </c>
      <c r="E155" s="208">
        <v>71.8</v>
      </c>
      <c r="F155" s="183">
        <v>455</v>
      </c>
      <c r="G155" s="182">
        <v>338</v>
      </c>
      <c r="H155" s="208">
        <v>74.3</v>
      </c>
      <c r="I155" s="183">
        <v>549</v>
      </c>
      <c r="J155" s="182">
        <v>387</v>
      </c>
      <c r="K155" s="208">
        <v>70.5</v>
      </c>
      <c r="L155" s="183">
        <v>459</v>
      </c>
      <c r="M155" s="182">
        <v>327</v>
      </c>
      <c r="N155" s="208">
        <v>71.2</v>
      </c>
      <c r="O155" s="183">
        <v>677</v>
      </c>
      <c r="P155" s="182">
        <v>444</v>
      </c>
      <c r="Q155" s="208">
        <v>65.599999999999994</v>
      </c>
      <c r="R155" s="183">
        <v>539</v>
      </c>
      <c r="S155" s="182">
        <v>352</v>
      </c>
      <c r="T155" s="208">
        <v>65.3</v>
      </c>
      <c r="U155" s="183">
        <v>627</v>
      </c>
      <c r="V155" s="182">
        <v>427</v>
      </c>
      <c r="W155" s="208">
        <v>68.099999999999994</v>
      </c>
      <c r="X155" s="183">
        <v>506</v>
      </c>
      <c r="Y155" s="182">
        <v>354</v>
      </c>
      <c r="Z155" s="208">
        <v>70</v>
      </c>
      <c r="AA155" s="183">
        <v>683</v>
      </c>
      <c r="AB155" s="182">
        <v>438</v>
      </c>
      <c r="AC155" s="208">
        <v>64.099999999999994</v>
      </c>
      <c r="AD155" s="183">
        <v>550</v>
      </c>
      <c r="AE155" s="182">
        <v>362</v>
      </c>
      <c r="AF155" s="208">
        <v>65.8</v>
      </c>
    </row>
    <row r="156" spans="1:32" ht="15" customHeight="1">
      <c r="A156" s="244"/>
      <c r="B156" s="83" t="s">
        <v>39</v>
      </c>
      <c r="C156" s="184">
        <v>1676</v>
      </c>
      <c r="D156" s="185">
        <v>1154</v>
      </c>
      <c r="E156" s="209">
        <v>68.900000000000006</v>
      </c>
      <c r="F156" s="184">
        <v>1002</v>
      </c>
      <c r="G156" s="185">
        <v>775</v>
      </c>
      <c r="H156" s="209">
        <v>77.3</v>
      </c>
      <c r="I156" s="184">
        <v>1639</v>
      </c>
      <c r="J156" s="185">
        <v>1088</v>
      </c>
      <c r="K156" s="209">
        <v>66.400000000000006</v>
      </c>
      <c r="L156" s="184">
        <v>991</v>
      </c>
      <c r="M156" s="185">
        <v>733</v>
      </c>
      <c r="N156" s="209">
        <v>74</v>
      </c>
      <c r="O156" s="184">
        <v>1927</v>
      </c>
      <c r="P156" s="185">
        <v>1216</v>
      </c>
      <c r="Q156" s="209">
        <v>63.1</v>
      </c>
      <c r="R156" s="184">
        <v>1082</v>
      </c>
      <c r="S156" s="185">
        <v>772</v>
      </c>
      <c r="T156" s="209">
        <v>71.3</v>
      </c>
      <c r="U156" s="184">
        <v>1858</v>
      </c>
      <c r="V156" s="185">
        <v>1222</v>
      </c>
      <c r="W156" s="209">
        <v>65.8</v>
      </c>
      <c r="X156" s="184">
        <v>1069</v>
      </c>
      <c r="Y156" s="185">
        <v>793</v>
      </c>
      <c r="Z156" s="209">
        <v>74.2</v>
      </c>
      <c r="AA156" s="184">
        <v>1882</v>
      </c>
      <c r="AB156" s="185">
        <v>1189</v>
      </c>
      <c r="AC156" s="209">
        <v>63.2</v>
      </c>
      <c r="AD156" s="184">
        <v>1074</v>
      </c>
      <c r="AE156" s="185">
        <v>751</v>
      </c>
      <c r="AF156" s="209">
        <v>69.900000000000006</v>
      </c>
    </row>
    <row r="157" spans="1:32" ht="15" customHeight="1">
      <c r="A157" s="37" t="s">
        <v>11</v>
      </c>
      <c r="B157" s="242" t="s">
        <v>44</v>
      </c>
      <c r="C157" s="183">
        <v>75</v>
      </c>
      <c r="D157" s="182">
        <v>28</v>
      </c>
      <c r="E157" s="208">
        <v>37.299999999999997</v>
      </c>
      <c r="F157" s="183">
        <v>35</v>
      </c>
      <c r="G157" s="182">
        <v>17</v>
      </c>
      <c r="H157" s="208">
        <v>48.6</v>
      </c>
      <c r="I157" s="183">
        <v>99</v>
      </c>
      <c r="J157" s="182">
        <v>52</v>
      </c>
      <c r="K157" s="208">
        <v>52.5</v>
      </c>
      <c r="L157" s="183">
        <v>38</v>
      </c>
      <c r="M157" s="182">
        <v>25</v>
      </c>
      <c r="N157" s="208">
        <v>65.8</v>
      </c>
      <c r="O157" s="183">
        <v>117</v>
      </c>
      <c r="P157" s="182">
        <v>32</v>
      </c>
      <c r="Q157" s="208">
        <v>27.4</v>
      </c>
      <c r="R157" s="183">
        <v>39</v>
      </c>
      <c r="S157" s="182">
        <v>18</v>
      </c>
      <c r="T157" s="208">
        <v>46.2</v>
      </c>
      <c r="U157" s="183">
        <v>95</v>
      </c>
      <c r="V157" s="182">
        <v>38</v>
      </c>
      <c r="W157" s="208">
        <v>40</v>
      </c>
      <c r="X157" s="183">
        <v>30</v>
      </c>
      <c r="Y157" s="182">
        <v>17</v>
      </c>
      <c r="Z157" s="208">
        <v>56.7</v>
      </c>
      <c r="AA157" s="183">
        <v>120</v>
      </c>
      <c r="AB157" s="182">
        <v>36</v>
      </c>
      <c r="AC157" s="208">
        <v>30</v>
      </c>
      <c r="AD157" s="183">
        <v>38</v>
      </c>
      <c r="AE157" s="182">
        <v>19</v>
      </c>
      <c r="AF157" s="208">
        <v>50</v>
      </c>
    </row>
    <row r="158" spans="1:32" ht="15" customHeight="1">
      <c r="A158" s="37"/>
      <c r="B158" s="242" t="s">
        <v>47</v>
      </c>
      <c r="C158" s="183">
        <v>1</v>
      </c>
      <c r="D158" s="182">
        <v>1</v>
      </c>
      <c r="E158" s="208">
        <v>100</v>
      </c>
      <c r="F158" s="183">
        <v>1</v>
      </c>
      <c r="G158" s="182">
        <v>1</v>
      </c>
      <c r="H158" s="208">
        <v>100</v>
      </c>
      <c r="I158" s="183">
        <v>0</v>
      </c>
      <c r="J158" s="182">
        <v>0</v>
      </c>
      <c r="K158" s="208">
        <v>0</v>
      </c>
      <c r="L158" s="183">
        <v>0</v>
      </c>
      <c r="M158" s="182">
        <v>0</v>
      </c>
      <c r="N158" s="208">
        <v>0</v>
      </c>
      <c r="O158" s="183">
        <v>0</v>
      </c>
      <c r="P158" s="182">
        <v>0</v>
      </c>
      <c r="Q158" s="208">
        <v>0</v>
      </c>
      <c r="R158" s="183">
        <v>0</v>
      </c>
      <c r="S158" s="182">
        <v>0</v>
      </c>
      <c r="T158" s="208">
        <v>0</v>
      </c>
      <c r="U158" s="183">
        <v>3</v>
      </c>
      <c r="V158" s="182">
        <v>1</v>
      </c>
      <c r="W158" s="208">
        <v>33.299999999999997</v>
      </c>
      <c r="X158" s="183">
        <v>2</v>
      </c>
      <c r="Y158" s="182">
        <v>1</v>
      </c>
      <c r="Z158" s="208">
        <v>50</v>
      </c>
      <c r="AA158" s="183">
        <v>0</v>
      </c>
      <c r="AB158" s="182">
        <v>0</v>
      </c>
      <c r="AC158" s="208">
        <v>0</v>
      </c>
      <c r="AD158" s="183">
        <v>0</v>
      </c>
      <c r="AE158" s="182">
        <v>0</v>
      </c>
      <c r="AF158" s="208">
        <v>0</v>
      </c>
    </row>
    <row r="159" spans="1:32" ht="15" customHeight="1">
      <c r="A159" s="244"/>
      <c r="B159" s="83" t="s">
        <v>39</v>
      </c>
      <c r="C159" s="184">
        <v>76</v>
      </c>
      <c r="D159" s="185">
        <v>29</v>
      </c>
      <c r="E159" s="209">
        <v>38.200000000000003</v>
      </c>
      <c r="F159" s="184">
        <v>35</v>
      </c>
      <c r="G159" s="185">
        <v>18</v>
      </c>
      <c r="H159" s="209">
        <v>51.4</v>
      </c>
      <c r="I159" s="184">
        <v>99</v>
      </c>
      <c r="J159" s="185">
        <v>52</v>
      </c>
      <c r="K159" s="209">
        <v>52.5</v>
      </c>
      <c r="L159" s="184">
        <v>38</v>
      </c>
      <c r="M159" s="185">
        <v>25</v>
      </c>
      <c r="N159" s="209">
        <v>65.8</v>
      </c>
      <c r="O159" s="184">
        <v>117</v>
      </c>
      <c r="P159" s="185">
        <v>32</v>
      </c>
      <c r="Q159" s="209">
        <v>27.4</v>
      </c>
      <c r="R159" s="184">
        <v>39</v>
      </c>
      <c r="S159" s="185">
        <v>18</v>
      </c>
      <c r="T159" s="209">
        <v>46.2</v>
      </c>
      <c r="U159" s="184">
        <v>98</v>
      </c>
      <c r="V159" s="185">
        <v>39</v>
      </c>
      <c r="W159" s="209">
        <v>39.799999999999997</v>
      </c>
      <c r="X159" s="184">
        <v>31</v>
      </c>
      <c r="Y159" s="185">
        <v>17</v>
      </c>
      <c r="Z159" s="209">
        <v>54.8</v>
      </c>
      <c r="AA159" s="184">
        <v>120</v>
      </c>
      <c r="AB159" s="185">
        <v>36</v>
      </c>
      <c r="AC159" s="209">
        <v>30</v>
      </c>
      <c r="AD159" s="184">
        <v>38</v>
      </c>
      <c r="AE159" s="185">
        <v>19</v>
      </c>
      <c r="AF159" s="209">
        <v>50</v>
      </c>
    </row>
    <row r="160" spans="1:32" ht="15" customHeight="1">
      <c r="A160" s="37" t="s">
        <v>13</v>
      </c>
      <c r="B160" s="242" t="s">
        <v>54</v>
      </c>
      <c r="C160" s="183">
        <v>2</v>
      </c>
      <c r="D160" s="182">
        <v>1</v>
      </c>
      <c r="E160" s="208">
        <v>50</v>
      </c>
      <c r="F160" s="183">
        <v>2</v>
      </c>
      <c r="G160" s="182">
        <v>1</v>
      </c>
      <c r="H160" s="208">
        <v>50</v>
      </c>
      <c r="I160" s="183">
        <v>0</v>
      </c>
      <c r="J160" s="182">
        <v>0</v>
      </c>
      <c r="K160" s="208">
        <v>0</v>
      </c>
      <c r="L160" s="183">
        <v>0</v>
      </c>
      <c r="M160" s="182">
        <v>0</v>
      </c>
      <c r="N160" s="208">
        <v>0</v>
      </c>
      <c r="O160" s="183">
        <v>0</v>
      </c>
      <c r="P160" s="182">
        <v>0</v>
      </c>
      <c r="Q160" s="208">
        <v>0</v>
      </c>
      <c r="R160" s="183">
        <v>0</v>
      </c>
      <c r="S160" s="182">
        <v>0</v>
      </c>
      <c r="T160" s="208">
        <v>0</v>
      </c>
      <c r="U160" s="183">
        <v>4</v>
      </c>
      <c r="V160" s="182">
        <v>1</v>
      </c>
      <c r="W160" s="208">
        <v>25</v>
      </c>
      <c r="X160" s="183">
        <v>3</v>
      </c>
      <c r="Y160" s="182">
        <v>1</v>
      </c>
      <c r="Z160" s="208">
        <v>33.299999999999997</v>
      </c>
      <c r="AA160" s="183">
        <v>0</v>
      </c>
      <c r="AB160" s="182">
        <v>0</v>
      </c>
      <c r="AC160" s="208">
        <v>0</v>
      </c>
      <c r="AD160" s="183">
        <v>0</v>
      </c>
      <c r="AE160" s="182">
        <v>0</v>
      </c>
      <c r="AF160" s="208">
        <v>0</v>
      </c>
    </row>
    <row r="161" spans="1:32" ht="15" customHeight="1">
      <c r="A161" s="37"/>
      <c r="B161" s="242" t="s">
        <v>187</v>
      </c>
      <c r="C161" s="183">
        <v>2</v>
      </c>
      <c r="D161" s="182">
        <v>1</v>
      </c>
      <c r="E161" s="208">
        <v>50</v>
      </c>
      <c r="F161" s="183">
        <v>2</v>
      </c>
      <c r="G161" s="182">
        <v>1</v>
      </c>
      <c r="H161" s="208">
        <v>50</v>
      </c>
      <c r="I161" s="183">
        <v>6</v>
      </c>
      <c r="J161" s="182">
        <v>2</v>
      </c>
      <c r="K161" s="208">
        <v>33.299999999999997</v>
      </c>
      <c r="L161" s="183">
        <v>6</v>
      </c>
      <c r="M161" s="182">
        <v>2</v>
      </c>
      <c r="N161" s="208">
        <v>33.299999999999997</v>
      </c>
      <c r="O161" s="183">
        <v>2</v>
      </c>
      <c r="P161" s="182">
        <v>1</v>
      </c>
      <c r="Q161" s="208">
        <v>50</v>
      </c>
      <c r="R161" s="183">
        <v>2</v>
      </c>
      <c r="S161" s="182">
        <v>1</v>
      </c>
      <c r="T161" s="208">
        <v>50</v>
      </c>
      <c r="U161" s="183">
        <v>3</v>
      </c>
      <c r="V161" s="182">
        <v>2</v>
      </c>
      <c r="W161" s="208">
        <v>66.7</v>
      </c>
      <c r="X161" s="183">
        <v>3</v>
      </c>
      <c r="Y161" s="182">
        <v>2</v>
      </c>
      <c r="Z161" s="208">
        <v>66.7</v>
      </c>
      <c r="AA161" s="183">
        <v>0</v>
      </c>
      <c r="AB161" s="182">
        <v>0</v>
      </c>
      <c r="AC161" s="208">
        <v>0</v>
      </c>
      <c r="AD161" s="183">
        <v>0</v>
      </c>
      <c r="AE161" s="182">
        <v>0</v>
      </c>
      <c r="AF161" s="208">
        <v>0</v>
      </c>
    </row>
    <row r="162" spans="1:32" ht="15" customHeight="1">
      <c r="A162" s="244"/>
      <c r="B162" s="83" t="s">
        <v>39</v>
      </c>
      <c r="C162" s="184">
        <v>4</v>
      </c>
      <c r="D162" s="185">
        <v>2</v>
      </c>
      <c r="E162" s="209">
        <v>50</v>
      </c>
      <c r="F162" s="184">
        <v>4</v>
      </c>
      <c r="G162" s="185">
        <v>2</v>
      </c>
      <c r="H162" s="209">
        <v>50</v>
      </c>
      <c r="I162" s="184">
        <v>6</v>
      </c>
      <c r="J162" s="185">
        <v>2</v>
      </c>
      <c r="K162" s="209">
        <v>33.299999999999997</v>
      </c>
      <c r="L162" s="184">
        <v>6</v>
      </c>
      <c r="M162" s="185">
        <v>2</v>
      </c>
      <c r="N162" s="209">
        <v>33.299999999999997</v>
      </c>
      <c r="O162" s="184">
        <v>2</v>
      </c>
      <c r="P162" s="185">
        <v>1</v>
      </c>
      <c r="Q162" s="209">
        <v>50</v>
      </c>
      <c r="R162" s="184">
        <v>2</v>
      </c>
      <c r="S162" s="185">
        <v>1</v>
      </c>
      <c r="T162" s="209">
        <v>50</v>
      </c>
      <c r="U162" s="184">
        <v>7</v>
      </c>
      <c r="V162" s="185">
        <v>3</v>
      </c>
      <c r="W162" s="209">
        <v>42.9</v>
      </c>
      <c r="X162" s="184">
        <v>6</v>
      </c>
      <c r="Y162" s="185">
        <v>3</v>
      </c>
      <c r="Z162" s="209">
        <v>50</v>
      </c>
      <c r="AA162" s="184">
        <v>0</v>
      </c>
      <c r="AB162" s="185">
        <v>0</v>
      </c>
      <c r="AC162" s="209">
        <v>0</v>
      </c>
      <c r="AD162" s="184">
        <v>0</v>
      </c>
      <c r="AE162" s="185">
        <v>0</v>
      </c>
      <c r="AF162" s="209">
        <v>0</v>
      </c>
    </row>
    <row r="163" spans="1:32" ht="15" customHeight="1">
      <c r="A163" s="38" t="s">
        <v>19</v>
      </c>
      <c r="B163" s="40" t="s">
        <v>191</v>
      </c>
      <c r="C163" s="195">
        <v>1</v>
      </c>
      <c r="D163" s="194">
        <v>0</v>
      </c>
      <c r="E163" s="210">
        <v>0</v>
      </c>
      <c r="F163" s="195">
        <v>1</v>
      </c>
      <c r="G163" s="194">
        <v>0</v>
      </c>
      <c r="H163" s="210">
        <v>0</v>
      </c>
      <c r="I163" s="195">
        <v>0</v>
      </c>
      <c r="J163" s="194">
        <v>0</v>
      </c>
      <c r="K163" s="210">
        <v>0</v>
      </c>
      <c r="L163" s="195">
        <v>0</v>
      </c>
      <c r="M163" s="194">
        <v>0</v>
      </c>
      <c r="N163" s="210">
        <v>0</v>
      </c>
      <c r="O163" s="195">
        <v>0</v>
      </c>
      <c r="P163" s="194">
        <v>0</v>
      </c>
      <c r="Q163" s="210">
        <v>0</v>
      </c>
      <c r="R163" s="195">
        <v>0</v>
      </c>
      <c r="S163" s="194">
        <v>0</v>
      </c>
      <c r="T163" s="210">
        <v>0</v>
      </c>
      <c r="U163" s="195">
        <v>0</v>
      </c>
      <c r="V163" s="194">
        <v>0</v>
      </c>
      <c r="W163" s="210">
        <v>0</v>
      </c>
      <c r="X163" s="195">
        <v>0</v>
      </c>
      <c r="Y163" s="194">
        <v>0</v>
      </c>
      <c r="Z163" s="210">
        <v>0</v>
      </c>
      <c r="AA163" s="195">
        <v>0</v>
      </c>
      <c r="AB163" s="194">
        <v>0</v>
      </c>
      <c r="AC163" s="210">
        <v>0</v>
      </c>
      <c r="AD163" s="195">
        <v>0</v>
      </c>
      <c r="AE163" s="194">
        <v>0</v>
      </c>
      <c r="AF163" s="210">
        <v>0</v>
      </c>
    </row>
    <row r="164" spans="1:32" ht="15" customHeight="1">
      <c r="A164" s="38" t="s">
        <v>20</v>
      </c>
      <c r="B164" s="40" t="s">
        <v>93</v>
      </c>
      <c r="C164" s="195">
        <v>641</v>
      </c>
      <c r="D164" s="194">
        <v>517</v>
      </c>
      <c r="E164" s="210">
        <v>80.7</v>
      </c>
      <c r="F164" s="195">
        <v>519</v>
      </c>
      <c r="G164" s="194">
        <v>430</v>
      </c>
      <c r="H164" s="210">
        <v>82.9</v>
      </c>
      <c r="I164" s="195">
        <v>554</v>
      </c>
      <c r="J164" s="194">
        <v>466</v>
      </c>
      <c r="K164" s="210">
        <v>84.1</v>
      </c>
      <c r="L164" s="195">
        <v>446</v>
      </c>
      <c r="M164" s="194">
        <v>379</v>
      </c>
      <c r="N164" s="210">
        <v>85</v>
      </c>
      <c r="O164" s="195">
        <v>638</v>
      </c>
      <c r="P164" s="194">
        <v>491</v>
      </c>
      <c r="Q164" s="210">
        <v>77</v>
      </c>
      <c r="R164" s="195">
        <v>515</v>
      </c>
      <c r="S164" s="194">
        <v>408</v>
      </c>
      <c r="T164" s="210">
        <v>79.2</v>
      </c>
      <c r="U164" s="195">
        <v>686</v>
      </c>
      <c r="V164" s="194">
        <v>519</v>
      </c>
      <c r="W164" s="210">
        <v>75.7</v>
      </c>
      <c r="X164" s="195">
        <v>532</v>
      </c>
      <c r="Y164" s="194">
        <v>424</v>
      </c>
      <c r="Z164" s="210">
        <v>79.7</v>
      </c>
      <c r="AA164" s="195">
        <v>674</v>
      </c>
      <c r="AB164" s="194">
        <v>529</v>
      </c>
      <c r="AC164" s="210">
        <v>78.5</v>
      </c>
      <c r="AD164" s="195">
        <v>546</v>
      </c>
      <c r="AE164" s="194">
        <v>432</v>
      </c>
      <c r="AF164" s="210">
        <v>79.099999999999994</v>
      </c>
    </row>
    <row r="165" spans="1:32" ht="15" customHeight="1">
      <c r="A165" s="38" t="s">
        <v>21</v>
      </c>
      <c r="B165" s="40" t="s">
        <v>101</v>
      </c>
      <c r="C165" s="195">
        <v>0</v>
      </c>
      <c r="D165" s="194">
        <v>0</v>
      </c>
      <c r="E165" s="210">
        <v>0</v>
      </c>
      <c r="F165" s="195">
        <v>0</v>
      </c>
      <c r="G165" s="194">
        <v>0</v>
      </c>
      <c r="H165" s="210">
        <v>0</v>
      </c>
      <c r="I165" s="195">
        <v>0</v>
      </c>
      <c r="J165" s="194">
        <v>0</v>
      </c>
      <c r="K165" s="210">
        <v>0</v>
      </c>
      <c r="L165" s="195">
        <v>0</v>
      </c>
      <c r="M165" s="194">
        <v>0</v>
      </c>
      <c r="N165" s="210">
        <v>0</v>
      </c>
      <c r="O165" s="195">
        <v>1</v>
      </c>
      <c r="P165" s="194">
        <v>1</v>
      </c>
      <c r="Q165" s="210">
        <v>100</v>
      </c>
      <c r="R165" s="195">
        <v>1</v>
      </c>
      <c r="S165" s="194">
        <v>1</v>
      </c>
      <c r="T165" s="210">
        <v>100</v>
      </c>
      <c r="U165" s="195">
        <v>1</v>
      </c>
      <c r="V165" s="194">
        <v>1</v>
      </c>
      <c r="W165" s="210">
        <v>100</v>
      </c>
      <c r="X165" s="195">
        <v>1</v>
      </c>
      <c r="Y165" s="194">
        <v>1</v>
      </c>
      <c r="Z165" s="210">
        <v>100</v>
      </c>
      <c r="AA165" s="195">
        <v>0</v>
      </c>
      <c r="AB165" s="194">
        <v>0</v>
      </c>
      <c r="AC165" s="210">
        <v>0</v>
      </c>
      <c r="AD165" s="195">
        <v>0</v>
      </c>
      <c r="AE165" s="194">
        <v>0</v>
      </c>
      <c r="AF165" s="210">
        <v>0</v>
      </c>
    </row>
    <row r="166" spans="1:32" ht="15" customHeight="1">
      <c r="A166" s="37" t="s">
        <v>23</v>
      </c>
      <c r="B166" s="242" t="s">
        <v>193</v>
      </c>
      <c r="C166" s="183">
        <v>645</v>
      </c>
      <c r="D166" s="182">
        <v>519</v>
      </c>
      <c r="E166" s="208">
        <v>80.5</v>
      </c>
      <c r="F166" s="183">
        <v>498</v>
      </c>
      <c r="G166" s="182">
        <v>400</v>
      </c>
      <c r="H166" s="208">
        <v>80.3</v>
      </c>
      <c r="I166" s="183">
        <v>679</v>
      </c>
      <c r="J166" s="182">
        <v>517</v>
      </c>
      <c r="K166" s="208">
        <v>76.099999999999994</v>
      </c>
      <c r="L166" s="183">
        <v>508</v>
      </c>
      <c r="M166" s="182">
        <v>396</v>
      </c>
      <c r="N166" s="208">
        <v>78</v>
      </c>
      <c r="O166" s="183">
        <v>702</v>
      </c>
      <c r="P166" s="182">
        <v>503</v>
      </c>
      <c r="Q166" s="208">
        <v>71.7</v>
      </c>
      <c r="R166" s="183">
        <v>530</v>
      </c>
      <c r="S166" s="182">
        <v>399</v>
      </c>
      <c r="T166" s="208">
        <v>75.3</v>
      </c>
      <c r="U166" s="183">
        <v>702</v>
      </c>
      <c r="V166" s="182">
        <v>527</v>
      </c>
      <c r="W166" s="208">
        <v>75.099999999999994</v>
      </c>
      <c r="X166" s="183">
        <v>497</v>
      </c>
      <c r="Y166" s="182">
        <v>386</v>
      </c>
      <c r="Z166" s="208">
        <v>77.7</v>
      </c>
      <c r="AA166" s="183">
        <v>741</v>
      </c>
      <c r="AB166" s="182">
        <v>547</v>
      </c>
      <c r="AC166" s="208">
        <v>73.8</v>
      </c>
      <c r="AD166" s="183">
        <v>529</v>
      </c>
      <c r="AE166" s="182">
        <v>397</v>
      </c>
      <c r="AF166" s="208">
        <v>75</v>
      </c>
    </row>
    <row r="167" spans="1:32" ht="15" customHeight="1">
      <c r="A167" s="37"/>
      <c r="B167" s="242" t="s">
        <v>181</v>
      </c>
      <c r="C167" s="183">
        <v>10</v>
      </c>
      <c r="D167" s="182">
        <v>6</v>
      </c>
      <c r="E167" s="208">
        <v>60</v>
      </c>
      <c r="F167" s="183">
        <v>9</v>
      </c>
      <c r="G167" s="182">
        <v>5</v>
      </c>
      <c r="H167" s="208">
        <v>55.6</v>
      </c>
      <c r="I167" s="183">
        <v>18</v>
      </c>
      <c r="J167" s="182">
        <v>11</v>
      </c>
      <c r="K167" s="208">
        <v>61.1</v>
      </c>
      <c r="L167" s="183">
        <v>13</v>
      </c>
      <c r="M167" s="182">
        <v>10</v>
      </c>
      <c r="N167" s="208">
        <v>76.900000000000006</v>
      </c>
      <c r="O167" s="183">
        <v>11</v>
      </c>
      <c r="P167" s="182">
        <v>5</v>
      </c>
      <c r="Q167" s="208">
        <v>45.5</v>
      </c>
      <c r="R167" s="183">
        <v>7</v>
      </c>
      <c r="S167" s="182">
        <v>5</v>
      </c>
      <c r="T167" s="208">
        <v>71.400000000000006</v>
      </c>
      <c r="U167" s="183">
        <v>8</v>
      </c>
      <c r="V167" s="182">
        <v>6</v>
      </c>
      <c r="W167" s="208">
        <v>75</v>
      </c>
      <c r="X167" s="183">
        <v>8</v>
      </c>
      <c r="Y167" s="182">
        <v>6</v>
      </c>
      <c r="Z167" s="208">
        <v>75</v>
      </c>
      <c r="AA167" s="183">
        <v>10</v>
      </c>
      <c r="AB167" s="182">
        <v>9</v>
      </c>
      <c r="AC167" s="208">
        <v>90</v>
      </c>
      <c r="AD167" s="183">
        <v>10</v>
      </c>
      <c r="AE167" s="182">
        <v>9</v>
      </c>
      <c r="AF167" s="208">
        <v>90</v>
      </c>
    </row>
    <row r="168" spans="1:32" ht="15" customHeight="1">
      <c r="A168" s="244"/>
      <c r="B168" s="83" t="s">
        <v>39</v>
      </c>
      <c r="C168" s="184">
        <v>655</v>
      </c>
      <c r="D168" s="185">
        <v>525</v>
      </c>
      <c r="E168" s="209">
        <v>80.2</v>
      </c>
      <c r="F168" s="184">
        <v>504</v>
      </c>
      <c r="G168" s="185">
        <v>404</v>
      </c>
      <c r="H168" s="209">
        <v>80.2</v>
      </c>
      <c r="I168" s="184">
        <v>697</v>
      </c>
      <c r="J168" s="185">
        <v>528</v>
      </c>
      <c r="K168" s="209">
        <v>75.8</v>
      </c>
      <c r="L168" s="184">
        <v>518</v>
      </c>
      <c r="M168" s="185">
        <v>404</v>
      </c>
      <c r="N168" s="209">
        <v>78</v>
      </c>
      <c r="O168" s="184">
        <v>713</v>
      </c>
      <c r="P168" s="185">
        <v>508</v>
      </c>
      <c r="Q168" s="209">
        <v>71.2</v>
      </c>
      <c r="R168" s="184">
        <v>534</v>
      </c>
      <c r="S168" s="185">
        <v>402</v>
      </c>
      <c r="T168" s="209">
        <v>75.3</v>
      </c>
      <c r="U168" s="184">
        <v>710</v>
      </c>
      <c r="V168" s="185">
        <v>533</v>
      </c>
      <c r="W168" s="209">
        <v>75.099999999999994</v>
      </c>
      <c r="X168" s="184">
        <v>504</v>
      </c>
      <c r="Y168" s="185">
        <v>392</v>
      </c>
      <c r="Z168" s="209">
        <v>77.8</v>
      </c>
      <c r="AA168" s="184">
        <v>751</v>
      </c>
      <c r="AB168" s="185">
        <v>556</v>
      </c>
      <c r="AC168" s="209">
        <v>74</v>
      </c>
      <c r="AD168" s="184">
        <v>537</v>
      </c>
      <c r="AE168" s="185">
        <v>404</v>
      </c>
      <c r="AF168" s="209">
        <v>75.2</v>
      </c>
    </row>
    <row r="169" spans="1:32" ht="15" customHeight="1">
      <c r="A169" s="238" t="s">
        <v>39</v>
      </c>
      <c r="B169" s="241"/>
      <c r="C169" s="195">
        <v>3053</v>
      </c>
      <c r="D169" s="194">
        <v>2227</v>
      </c>
      <c r="E169" s="210">
        <v>72.900000000000006</v>
      </c>
      <c r="F169" s="195">
        <v>1330</v>
      </c>
      <c r="G169" s="194">
        <v>1075</v>
      </c>
      <c r="H169" s="210">
        <v>80.8</v>
      </c>
      <c r="I169" s="195">
        <v>2995</v>
      </c>
      <c r="J169" s="194">
        <v>2136</v>
      </c>
      <c r="K169" s="210">
        <v>71.3</v>
      </c>
      <c r="L169" s="195">
        <v>1291</v>
      </c>
      <c r="M169" s="194">
        <v>1008</v>
      </c>
      <c r="N169" s="210">
        <v>78.099999999999994</v>
      </c>
      <c r="O169" s="195">
        <v>3398</v>
      </c>
      <c r="P169" s="194">
        <v>2249</v>
      </c>
      <c r="Q169" s="210">
        <v>66.2</v>
      </c>
      <c r="R169" s="195">
        <v>1393</v>
      </c>
      <c r="S169" s="194">
        <v>1041</v>
      </c>
      <c r="T169" s="210">
        <v>74.7</v>
      </c>
      <c r="U169" s="195">
        <v>3360</v>
      </c>
      <c r="V169" s="194">
        <v>2317</v>
      </c>
      <c r="W169" s="210">
        <v>69</v>
      </c>
      <c r="X169" s="195">
        <v>1350</v>
      </c>
      <c r="Y169" s="194">
        <v>1045</v>
      </c>
      <c r="Z169" s="210">
        <v>77.400000000000006</v>
      </c>
      <c r="AA169" s="195">
        <v>3427</v>
      </c>
      <c r="AB169" s="194">
        <v>2310</v>
      </c>
      <c r="AC169" s="210">
        <v>67.400000000000006</v>
      </c>
      <c r="AD169" s="195">
        <v>1400</v>
      </c>
      <c r="AE169" s="194">
        <v>1047</v>
      </c>
      <c r="AF169" s="210">
        <v>74.8</v>
      </c>
    </row>
    <row r="170" spans="1:32" ht="15" customHeight="1">
      <c r="A170" s="37"/>
      <c r="B170" s="181"/>
      <c r="C170" s="183"/>
      <c r="D170" s="182"/>
      <c r="E170" s="208"/>
      <c r="F170" s="183"/>
      <c r="G170" s="182"/>
      <c r="H170" s="208"/>
      <c r="I170" s="183"/>
      <c r="J170" s="182"/>
      <c r="K170" s="208"/>
      <c r="L170" s="183"/>
      <c r="M170" s="182"/>
      <c r="N170" s="208"/>
      <c r="O170" s="183"/>
      <c r="P170" s="182"/>
      <c r="Q170" s="208"/>
      <c r="R170" s="183"/>
      <c r="S170" s="182"/>
      <c r="T170" s="208"/>
      <c r="U170" s="183"/>
      <c r="V170" s="182"/>
      <c r="W170" s="208"/>
      <c r="X170" s="183"/>
      <c r="Y170" s="182"/>
      <c r="Z170" s="208"/>
      <c r="AA170" s="183"/>
      <c r="AB170" s="182"/>
      <c r="AC170" s="208"/>
      <c r="AD170" s="183"/>
      <c r="AE170" s="182"/>
      <c r="AF170" s="208"/>
    </row>
    <row r="171" spans="1:32" ht="15" customHeight="1">
      <c r="A171" s="239" t="s">
        <v>250</v>
      </c>
      <c r="B171" s="243"/>
      <c r="C171" s="184"/>
      <c r="D171" s="185"/>
      <c r="E171" s="209"/>
      <c r="F171" s="184"/>
      <c r="G171" s="185"/>
      <c r="H171" s="209"/>
      <c r="I171" s="184"/>
      <c r="J171" s="185"/>
      <c r="K171" s="209"/>
      <c r="L171" s="184"/>
      <c r="M171" s="185"/>
      <c r="N171" s="209"/>
      <c r="O171" s="184"/>
      <c r="P171" s="185"/>
      <c r="Q171" s="209"/>
      <c r="R171" s="184"/>
      <c r="S171" s="185"/>
      <c r="T171" s="209"/>
      <c r="U171" s="184"/>
      <c r="V171" s="185"/>
      <c r="W171" s="209"/>
      <c r="X171" s="184"/>
      <c r="Y171" s="185"/>
      <c r="Z171" s="209"/>
      <c r="AA171" s="184"/>
      <c r="AB171" s="185"/>
      <c r="AC171" s="209"/>
      <c r="AD171" s="184"/>
      <c r="AE171" s="185"/>
      <c r="AF171" s="209"/>
    </row>
    <row r="172" spans="1:32" ht="15" customHeight="1">
      <c r="A172" s="37" t="s">
        <v>11</v>
      </c>
      <c r="B172" s="181" t="s">
        <v>44</v>
      </c>
      <c r="C172" s="183">
        <v>317</v>
      </c>
      <c r="D172" s="182">
        <v>123</v>
      </c>
      <c r="E172" s="208">
        <v>38.799999999999997</v>
      </c>
      <c r="F172" s="183">
        <v>106</v>
      </c>
      <c r="G172" s="182">
        <v>65</v>
      </c>
      <c r="H172" s="208">
        <v>61.3</v>
      </c>
      <c r="I172" s="183">
        <v>374</v>
      </c>
      <c r="J172" s="182">
        <v>160</v>
      </c>
      <c r="K172" s="208">
        <v>42.8</v>
      </c>
      <c r="L172" s="183">
        <v>113</v>
      </c>
      <c r="M172" s="182">
        <v>71</v>
      </c>
      <c r="N172" s="208">
        <v>62.8</v>
      </c>
      <c r="O172" s="183">
        <v>420</v>
      </c>
      <c r="P172" s="182">
        <v>141</v>
      </c>
      <c r="Q172" s="208">
        <v>33.6</v>
      </c>
      <c r="R172" s="183">
        <v>113</v>
      </c>
      <c r="S172" s="182">
        <v>67</v>
      </c>
      <c r="T172" s="208">
        <v>59.3</v>
      </c>
      <c r="U172" s="183">
        <v>418</v>
      </c>
      <c r="V172" s="182">
        <v>168</v>
      </c>
      <c r="W172" s="208">
        <v>40.200000000000003</v>
      </c>
      <c r="X172" s="183">
        <v>124</v>
      </c>
      <c r="Y172" s="182">
        <v>81</v>
      </c>
      <c r="Z172" s="208">
        <v>65.3</v>
      </c>
      <c r="AA172" s="183">
        <v>356</v>
      </c>
      <c r="AB172" s="182">
        <v>104</v>
      </c>
      <c r="AC172" s="208">
        <v>29.2</v>
      </c>
      <c r="AD172" s="183">
        <v>111</v>
      </c>
      <c r="AE172" s="182">
        <v>61</v>
      </c>
      <c r="AF172" s="208">
        <v>55</v>
      </c>
    </row>
    <row r="173" spans="1:32" ht="15" customHeight="1">
      <c r="A173" s="37"/>
      <c r="B173" s="181" t="s">
        <v>47</v>
      </c>
      <c r="C173" s="183">
        <v>28</v>
      </c>
      <c r="D173" s="182">
        <v>19</v>
      </c>
      <c r="E173" s="208">
        <v>67.900000000000006</v>
      </c>
      <c r="F173" s="183">
        <v>11</v>
      </c>
      <c r="G173" s="182">
        <v>9</v>
      </c>
      <c r="H173" s="208">
        <v>81.8</v>
      </c>
      <c r="I173" s="183">
        <v>30</v>
      </c>
      <c r="J173" s="182">
        <v>19</v>
      </c>
      <c r="K173" s="208">
        <v>63.3</v>
      </c>
      <c r="L173" s="183">
        <v>20</v>
      </c>
      <c r="M173" s="182">
        <v>16</v>
      </c>
      <c r="N173" s="208">
        <v>80</v>
      </c>
      <c r="O173" s="183">
        <v>46</v>
      </c>
      <c r="P173" s="182">
        <v>13</v>
      </c>
      <c r="Q173" s="208">
        <v>28.3</v>
      </c>
      <c r="R173" s="183">
        <v>13</v>
      </c>
      <c r="S173" s="182">
        <v>7</v>
      </c>
      <c r="T173" s="208">
        <v>53.8</v>
      </c>
      <c r="U173" s="183">
        <v>38</v>
      </c>
      <c r="V173" s="182">
        <v>30</v>
      </c>
      <c r="W173" s="208">
        <v>78.900000000000006</v>
      </c>
      <c r="X173" s="183">
        <v>20</v>
      </c>
      <c r="Y173" s="182">
        <v>16</v>
      </c>
      <c r="Z173" s="208">
        <v>80</v>
      </c>
      <c r="AA173" s="183">
        <v>26</v>
      </c>
      <c r="AB173" s="182">
        <v>10</v>
      </c>
      <c r="AC173" s="208">
        <v>38.5</v>
      </c>
      <c r="AD173" s="183">
        <v>17</v>
      </c>
      <c r="AE173" s="182">
        <v>9</v>
      </c>
      <c r="AF173" s="208">
        <v>52.9</v>
      </c>
    </row>
    <row r="174" spans="1:32" ht="15" customHeight="1">
      <c r="A174" s="238" t="s">
        <v>39</v>
      </c>
      <c r="B174" s="241"/>
      <c r="C174" s="195">
        <v>345</v>
      </c>
      <c r="D174" s="194">
        <v>142</v>
      </c>
      <c r="E174" s="210">
        <v>41.2</v>
      </c>
      <c r="F174" s="195">
        <v>115</v>
      </c>
      <c r="G174" s="194">
        <v>72</v>
      </c>
      <c r="H174" s="210">
        <v>62.6</v>
      </c>
      <c r="I174" s="195">
        <v>404</v>
      </c>
      <c r="J174" s="194">
        <v>179</v>
      </c>
      <c r="K174" s="210">
        <v>44.3</v>
      </c>
      <c r="L174" s="195">
        <v>130</v>
      </c>
      <c r="M174" s="194">
        <v>85</v>
      </c>
      <c r="N174" s="210">
        <v>65.400000000000006</v>
      </c>
      <c r="O174" s="195">
        <v>466</v>
      </c>
      <c r="P174" s="194">
        <v>154</v>
      </c>
      <c r="Q174" s="210">
        <v>33</v>
      </c>
      <c r="R174" s="195">
        <v>121</v>
      </c>
      <c r="S174" s="194">
        <v>70</v>
      </c>
      <c r="T174" s="210">
        <v>57.9</v>
      </c>
      <c r="U174" s="195">
        <v>456</v>
      </c>
      <c r="V174" s="194">
        <v>198</v>
      </c>
      <c r="W174" s="210">
        <v>43.4</v>
      </c>
      <c r="X174" s="195">
        <v>141</v>
      </c>
      <c r="Y174" s="194">
        <v>96</v>
      </c>
      <c r="Z174" s="210">
        <v>68.099999999999994</v>
      </c>
      <c r="AA174" s="195">
        <v>382</v>
      </c>
      <c r="AB174" s="194">
        <v>114</v>
      </c>
      <c r="AC174" s="210">
        <v>29.8</v>
      </c>
      <c r="AD174" s="195">
        <v>122</v>
      </c>
      <c r="AE174" s="194">
        <v>68</v>
      </c>
      <c r="AF174" s="210">
        <v>55.7</v>
      </c>
    </row>
    <row r="175" spans="1:32" ht="15" customHeight="1">
      <c r="A175" s="178"/>
      <c r="C175" s="178"/>
      <c r="D175" s="178"/>
      <c r="E175" s="178"/>
      <c r="F175" s="178"/>
      <c r="G175" s="178"/>
      <c r="H175" s="178"/>
      <c r="I175" s="178"/>
      <c r="J175" s="178"/>
      <c r="K175" s="178"/>
      <c r="L175" s="178"/>
      <c r="M175" s="178"/>
      <c r="N175" s="178"/>
      <c r="O175" s="178"/>
      <c r="P175" s="178"/>
      <c r="Q175" s="178"/>
      <c r="R175" s="178"/>
      <c r="S175" s="178"/>
      <c r="T175" s="178"/>
      <c r="U175" s="178"/>
      <c r="V175" s="178"/>
      <c r="W175" s="178"/>
      <c r="X175" s="178"/>
      <c r="Y175" s="178"/>
      <c r="Z175" s="178"/>
      <c r="AA175" s="178"/>
      <c r="AB175" s="178"/>
      <c r="AC175" s="178"/>
      <c r="AD175" s="178"/>
      <c r="AE175" s="178"/>
      <c r="AF175" s="178"/>
    </row>
    <row r="176" spans="1:32" ht="15" customHeight="1">
      <c r="A176" s="12" t="s">
        <v>693</v>
      </c>
      <c r="B176" s="181"/>
    </row>
    <row r="177" spans="1:32" ht="15" customHeight="1">
      <c r="A177" s="181" t="s">
        <v>534</v>
      </c>
      <c r="B177" s="181"/>
    </row>
    <row r="178" spans="1:32" ht="15" customHeight="1">
      <c r="A178" s="12" t="s">
        <v>694</v>
      </c>
      <c r="B178" s="181"/>
    </row>
    <row r="179" spans="1:32" ht="15" customHeight="1">
      <c r="A179" s="13" t="s">
        <v>624</v>
      </c>
      <c r="B179" s="180"/>
    </row>
    <row r="180" spans="1:32" ht="15" customHeight="1">
      <c r="A180" s="13"/>
      <c r="B180" s="180"/>
      <c r="C180" s="178"/>
      <c r="D180" s="178"/>
      <c r="E180" s="178"/>
      <c r="F180" s="178"/>
      <c r="G180" s="178"/>
      <c r="H180" s="178"/>
      <c r="I180" s="178"/>
      <c r="J180" s="178"/>
      <c r="K180" s="178"/>
      <c r="L180" s="178"/>
      <c r="M180" s="178"/>
      <c r="N180" s="178"/>
      <c r="O180" s="178"/>
      <c r="P180" s="178"/>
      <c r="Q180" s="178"/>
      <c r="R180" s="178"/>
      <c r="S180" s="178"/>
      <c r="T180" s="178"/>
      <c r="U180" s="178"/>
      <c r="V180" s="178"/>
      <c r="W180" s="178"/>
      <c r="X180" s="178"/>
      <c r="Y180" s="178"/>
      <c r="Z180" s="178"/>
      <c r="AA180" s="178"/>
      <c r="AB180" s="178"/>
      <c r="AC180" s="178"/>
      <c r="AD180" s="178"/>
      <c r="AE180" s="178"/>
      <c r="AF180" s="178"/>
    </row>
    <row r="181" spans="1:32" ht="15" customHeight="1">
      <c r="A181" s="342" t="s">
        <v>389</v>
      </c>
      <c r="B181" s="193"/>
    </row>
    <row r="182" spans="1:32" ht="15" customHeight="1">
      <c r="A182" s="341" t="s">
        <v>625</v>
      </c>
      <c r="B182" s="193"/>
    </row>
    <row r="183" spans="1:32" ht="15" customHeight="1">
      <c r="A183" s="349" t="s">
        <v>0</v>
      </c>
      <c r="B183" s="193"/>
    </row>
    <row r="184" spans="1:32" ht="15" customHeight="1">
      <c r="A184" s="349" t="s">
        <v>412</v>
      </c>
      <c r="B184" s="193"/>
    </row>
    <row r="185" spans="1:32" ht="15" customHeight="1">
      <c r="A185" s="349" t="s">
        <v>30</v>
      </c>
      <c r="B185" s="193"/>
    </row>
    <row r="186" spans="1:32" ht="15.75" customHeight="1">
      <c r="A186" s="349" t="s">
        <v>413</v>
      </c>
      <c r="B186" s="193"/>
    </row>
  </sheetData>
  <mergeCells count="75">
    <mergeCell ref="R151:T151"/>
    <mergeCell ref="U151:W151"/>
    <mergeCell ref="X151:Z151"/>
    <mergeCell ref="AA151:AC151"/>
    <mergeCell ref="AD151:AF151"/>
    <mergeCell ref="C151:E151"/>
    <mergeCell ref="F151:H151"/>
    <mergeCell ref="I151:K151"/>
    <mergeCell ref="L151:N151"/>
    <mergeCell ref="O151:Q151"/>
    <mergeCell ref="C150:H150"/>
    <mergeCell ref="I150:N150"/>
    <mergeCell ref="O150:T150"/>
    <mergeCell ref="U150:Z150"/>
    <mergeCell ref="AA150:AF150"/>
    <mergeCell ref="R113:T113"/>
    <mergeCell ref="U113:W113"/>
    <mergeCell ref="X113:Z113"/>
    <mergeCell ref="AA113:AC113"/>
    <mergeCell ref="AD113:AF113"/>
    <mergeCell ref="C113:E113"/>
    <mergeCell ref="F113:H113"/>
    <mergeCell ref="I113:K113"/>
    <mergeCell ref="L113:N113"/>
    <mergeCell ref="O113:Q113"/>
    <mergeCell ref="C112:H112"/>
    <mergeCell ref="I112:N112"/>
    <mergeCell ref="O112:T112"/>
    <mergeCell ref="U112:Z112"/>
    <mergeCell ref="AA112:AF112"/>
    <mergeCell ref="R77:T77"/>
    <mergeCell ref="U77:W77"/>
    <mergeCell ref="X77:Z77"/>
    <mergeCell ref="AA77:AC77"/>
    <mergeCell ref="AD77:AF77"/>
    <mergeCell ref="C77:E77"/>
    <mergeCell ref="F77:H77"/>
    <mergeCell ref="I77:K77"/>
    <mergeCell ref="L77:N77"/>
    <mergeCell ref="O77:Q77"/>
    <mergeCell ref="C76:H76"/>
    <mergeCell ref="I76:N76"/>
    <mergeCell ref="O76:T76"/>
    <mergeCell ref="U76:Z76"/>
    <mergeCell ref="AA76:AF76"/>
    <mergeCell ref="R55:T55"/>
    <mergeCell ref="U55:W55"/>
    <mergeCell ref="X55:Z55"/>
    <mergeCell ref="AA55:AC55"/>
    <mergeCell ref="AD55:AF55"/>
    <mergeCell ref="C55:E55"/>
    <mergeCell ref="F55:H55"/>
    <mergeCell ref="I55:K55"/>
    <mergeCell ref="L55:N55"/>
    <mergeCell ref="O55:Q55"/>
    <mergeCell ref="C54:H54"/>
    <mergeCell ref="I54:N54"/>
    <mergeCell ref="O54:T54"/>
    <mergeCell ref="U54:Z54"/>
    <mergeCell ref="AA54:AF54"/>
    <mergeCell ref="R8:T8"/>
    <mergeCell ref="AD8:AF8"/>
    <mergeCell ref="U8:W8"/>
    <mergeCell ref="X8:Z8"/>
    <mergeCell ref="AA8:AC8"/>
    <mergeCell ref="C8:E8"/>
    <mergeCell ref="F8:H8"/>
    <mergeCell ref="I8:K8"/>
    <mergeCell ref="L8:N8"/>
    <mergeCell ref="O8:Q8"/>
    <mergeCell ref="C7:H7"/>
    <mergeCell ref="I7:N7"/>
    <mergeCell ref="O7:T7"/>
    <mergeCell ref="U7:Z7"/>
    <mergeCell ref="AA7:AF7"/>
  </mergeCells>
  <hyperlinks>
    <hyperlink ref="A1" location="'Table Of Contents'!C6" display="return to table of contents"/>
  </hyperlinks>
  <pageMargins left="0.39370078740157483" right="0.39370078740157483" top="0.59055118110236227" bottom="0.59055118110236227" header="0.39370078740157483" footer="0.39370078740157483"/>
  <pageSetup paperSize="9" scale="32" fitToHeight="0" orientation="landscape" horizontalDpi="300" verticalDpi="300" r:id="rId1"/>
  <headerFooter>
    <oddHeader>&amp;C&amp;F     &amp;A</oddHeader>
    <oddFooter>Page &amp;P of &amp;N</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pageSetUpPr fitToPage="1"/>
  </sheetPr>
  <dimension ref="A1:AZ162"/>
  <sheetViews>
    <sheetView zoomScaleNormal="100" workbookViewId="0">
      <pane xSplit="2" ySplit="9" topLeftCell="C10" activePane="bottomRight" state="frozen"/>
      <selection pane="topRight"/>
      <selection pane="bottomLeft"/>
      <selection pane="bottomRight"/>
    </sheetView>
  </sheetViews>
  <sheetFormatPr defaultColWidth="11.42578125" defaultRowHeight="9.9499999999999993" customHeight="1"/>
  <cols>
    <col min="1" max="1" width="72.85546875" style="3" customWidth="1"/>
    <col min="2" max="2" width="72.85546875" style="178" customWidth="1"/>
    <col min="3" max="15" width="6.5703125" style="3" customWidth="1"/>
    <col min="16" max="16" width="6.5703125" style="178" customWidth="1"/>
    <col min="17" max="33" width="6.5703125" style="3" customWidth="1"/>
    <col min="34" max="34" width="6.5703125" style="178" customWidth="1"/>
    <col min="35" max="50" width="6.5703125" style="3" customWidth="1"/>
    <col min="51" max="51" width="6.5703125" style="178" customWidth="1"/>
    <col min="52" max="52" width="6.5703125" style="3" customWidth="1"/>
    <col min="53" max="16384" width="11.42578125" style="3"/>
  </cols>
  <sheetData>
    <row r="1" spans="1:52" ht="15" customHeight="1">
      <c r="A1" s="203" t="s">
        <v>231</v>
      </c>
      <c r="B1" s="202"/>
    </row>
    <row r="2" spans="1:52" s="178" customFormat="1" ht="15" customHeight="1">
      <c r="A2" s="256" t="s">
        <v>265</v>
      </c>
      <c r="B2" s="202"/>
    </row>
    <row r="3" spans="1:52" ht="15" customHeight="1">
      <c r="A3" s="256" t="str">
        <f>"NSW Higher, Local and Children's Criminal Courts " &amp;'Table Of Contents'!H4</f>
        <v>NSW Higher, Local and Children's Criminal Courts July 2014 - June 2019</v>
      </c>
      <c r="B3" s="199"/>
      <c r="D3" s="7"/>
      <c r="E3" s="7"/>
      <c r="F3" s="7"/>
      <c r="G3" s="7"/>
      <c r="H3" s="7"/>
      <c r="I3" s="7"/>
      <c r="J3" s="7"/>
      <c r="K3" s="7"/>
      <c r="L3" s="7"/>
      <c r="M3" s="7"/>
      <c r="N3" s="7"/>
      <c r="O3" s="7"/>
      <c r="P3" s="7"/>
      <c r="Q3" s="7"/>
      <c r="R3" s="7"/>
      <c r="S3" s="7"/>
      <c r="T3" s="7"/>
      <c r="U3" s="7"/>
      <c r="V3" s="7"/>
      <c r="W3" s="7"/>
      <c r="X3" s="7"/>
      <c r="Y3" s="7"/>
      <c r="Z3" s="7"/>
      <c r="AA3" s="7"/>
      <c r="AB3" s="7"/>
      <c r="AC3" s="7"/>
      <c r="AD3" s="7"/>
      <c r="AE3" s="7"/>
      <c r="AF3" s="7"/>
      <c r="AG3" s="7"/>
      <c r="AH3" s="7"/>
      <c r="AI3" s="7"/>
      <c r="AJ3" s="7"/>
      <c r="AK3" s="7"/>
      <c r="AL3" s="7"/>
      <c r="AM3" s="7"/>
      <c r="AN3" s="7"/>
      <c r="AO3" s="7"/>
      <c r="AP3" s="7"/>
      <c r="AQ3" s="7"/>
      <c r="AR3" s="7"/>
      <c r="AS3" s="7"/>
      <c r="AT3" s="7"/>
      <c r="AU3" s="7"/>
      <c r="AV3" s="7"/>
      <c r="AW3" s="7"/>
      <c r="AX3" s="7"/>
      <c r="AY3" s="7"/>
      <c r="AZ3" s="7"/>
    </row>
    <row r="4" spans="1:52" ht="15" customHeight="1">
      <c r="A4" s="119" t="s">
        <v>404</v>
      </c>
      <c r="B4" s="119"/>
      <c r="C4" s="7"/>
      <c r="D4" s="7"/>
      <c r="E4" s="7"/>
      <c r="F4" s="7"/>
      <c r="G4" s="7"/>
      <c r="H4" s="7"/>
      <c r="I4" s="7"/>
      <c r="J4" s="7"/>
      <c r="K4" s="7"/>
      <c r="L4" s="7"/>
      <c r="M4" s="7"/>
      <c r="N4" s="7"/>
      <c r="O4" s="7"/>
      <c r="P4" s="7"/>
      <c r="Q4" s="7"/>
      <c r="R4" s="7"/>
      <c r="S4" s="7"/>
      <c r="T4" s="7"/>
      <c r="U4" s="7"/>
      <c r="V4" s="7"/>
      <c r="W4" s="7"/>
      <c r="X4" s="7"/>
      <c r="Y4" s="7"/>
      <c r="Z4" s="7"/>
      <c r="AA4" s="7"/>
      <c r="AB4" s="7"/>
      <c r="AC4" s="7"/>
      <c r="AD4" s="7"/>
      <c r="AE4" s="7"/>
      <c r="AF4" s="7"/>
      <c r="AG4" s="7"/>
      <c r="AH4" s="7"/>
      <c r="AI4" s="7"/>
      <c r="AJ4" s="7"/>
      <c r="AK4" s="7"/>
      <c r="AL4" s="7"/>
      <c r="AM4" s="7"/>
      <c r="AN4" s="7"/>
      <c r="AO4" s="7"/>
      <c r="AP4" s="7"/>
      <c r="AQ4" s="7"/>
      <c r="AR4" s="7"/>
      <c r="AS4" s="7"/>
      <c r="AT4" s="7"/>
      <c r="AU4" s="7"/>
      <c r="AV4" s="7"/>
      <c r="AW4" s="7"/>
      <c r="AX4" s="7"/>
      <c r="AY4" s="7"/>
      <c r="AZ4" s="7"/>
    </row>
    <row r="5" spans="1:52" s="178" customFormat="1" ht="15" customHeight="1">
      <c r="A5" s="119"/>
      <c r="B5" s="119"/>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AJ5" s="7"/>
      <c r="AK5" s="7"/>
      <c r="AL5" s="7"/>
      <c r="AM5" s="7"/>
      <c r="AN5" s="7"/>
      <c r="AO5" s="7"/>
      <c r="AP5" s="7"/>
      <c r="AQ5" s="7"/>
      <c r="AR5" s="7"/>
      <c r="AS5" s="7"/>
      <c r="AT5" s="7"/>
      <c r="AU5" s="7"/>
      <c r="AV5" s="7"/>
      <c r="AW5" s="7"/>
      <c r="AX5" s="7"/>
      <c r="AY5" s="7"/>
      <c r="AZ5" s="7"/>
    </row>
    <row r="6" spans="1:52" ht="22.5" customHeight="1">
      <c r="A6" s="167"/>
      <c r="B6" s="49"/>
      <c r="C6" s="49"/>
      <c r="D6" s="49"/>
      <c r="E6" s="49"/>
      <c r="F6" s="49"/>
      <c r="G6" s="49"/>
      <c r="H6" s="49"/>
      <c r="I6" s="49"/>
      <c r="J6" s="49"/>
      <c r="K6" s="49"/>
      <c r="L6" s="49"/>
      <c r="M6" s="49"/>
      <c r="N6" s="49"/>
      <c r="O6" s="49"/>
      <c r="P6" s="49"/>
      <c r="Q6" s="49"/>
      <c r="R6" s="49"/>
      <c r="S6" s="49"/>
      <c r="T6" s="49"/>
      <c r="U6" s="49"/>
      <c r="V6" s="49"/>
      <c r="W6" s="49"/>
      <c r="X6" s="49"/>
      <c r="Y6" s="49"/>
      <c r="Z6" s="49"/>
      <c r="AA6" s="49"/>
      <c r="AB6" s="49"/>
      <c r="AC6" s="49"/>
      <c r="AD6" s="49"/>
      <c r="AE6" s="49"/>
      <c r="AF6" s="49"/>
      <c r="AG6" s="49"/>
      <c r="AH6" s="49"/>
      <c r="AI6" s="49"/>
      <c r="AJ6" s="49"/>
      <c r="AK6" s="49"/>
      <c r="AL6" s="49"/>
      <c r="AM6" s="49"/>
      <c r="AN6" s="49"/>
      <c r="AO6" s="49"/>
      <c r="AP6" s="49"/>
      <c r="AQ6" s="49"/>
      <c r="AR6" s="49"/>
      <c r="AS6" s="49"/>
      <c r="AT6" s="49"/>
      <c r="AU6" s="49"/>
      <c r="AV6" s="49"/>
      <c r="AW6" s="49"/>
      <c r="AX6" s="49"/>
      <c r="AY6" s="49"/>
      <c r="AZ6" s="49"/>
    </row>
    <row r="7" spans="1:52" ht="15" customHeight="1">
      <c r="A7" s="252"/>
      <c r="B7" s="53"/>
      <c r="C7" s="504" t="s">
        <v>150</v>
      </c>
      <c r="D7" s="505"/>
      <c r="E7" s="505"/>
      <c r="F7" s="505"/>
      <c r="G7" s="505"/>
      <c r="H7" s="505"/>
      <c r="I7" s="505"/>
      <c r="J7" s="505"/>
      <c r="K7" s="505"/>
      <c r="L7" s="505"/>
      <c r="M7" s="505"/>
      <c r="N7" s="505"/>
      <c r="O7" s="505"/>
      <c r="P7" s="505"/>
      <c r="Q7" s="505"/>
      <c r="R7" s="505"/>
      <c r="S7" s="505"/>
      <c r="T7" s="505"/>
      <c r="U7" s="505"/>
      <c r="V7" s="505"/>
      <c r="W7" s="505"/>
      <c r="X7" s="505"/>
      <c r="Y7" s="505"/>
      <c r="Z7" s="505"/>
      <c r="AA7" s="505"/>
      <c r="AB7" s="505"/>
      <c r="AC7" s="505"/>
      <c r="AD7" s="505"/>
      <c r="AE7" s="505"/>
      <c r="AF7" s="505"/>
      <c r="AG7" s="505"/>
      <c r="AH7" s="505"/>
      <c r="AI7" s="505"/>
      <c r="AJ7" s="505"/>
      <c r="AK7" s="505"/>
      <c r="AL7" s="505"/>
      <c r="AM7" s="505"/>
      <c r="AN7" s="505"/>
      <c r="AO7" s="505"/>
      <c r="AP7" s="505"/>
      <c r="AQ7" s="505"/>
      <c r="AR7" s="505"/>
      <c r="AS7" s="505"/>
      <c r="AT7" s="505"/>
      <c r="AU7" s="505"/>
      <c r="AV7" s="505"/>
      <c r="AW7" s="505"/>
      <c r="AX7" s="505"/>
      <c r="AY7" s="505"/>
      <c r="AZ7" s="506"/>
    </row>
    <row r="8" spans="1:52" ht="15" customHeight="1">
      <c r="A8" s="54"/>
      <c r="B8" s="55"/>
      <c r="C8" s="507" t="str">
        <f>'Table Of Contents'!$C$4</f>
        <v>July 2014 - June 2015</v>
      </c>
      <c r="D8" s="508"/>
      <c r="E8" s="508"/>
      <c r="F8" s="508"/>
      <c r="G8" s="508"/>
      <c r="H8" s="508"/>
      <c r="I8" s="508"/>
      <c r="J8" s="508"/>
      <c r="K8" s="508"/>
      <c r="L8" s="509"/>
      <c r="M8" s="507" t="str">
        <f>'Table Of Contents'!$D$4</f>
        <v>July 2015 - June 2016</v>
      </c>
      <c r="N8" s="508"/>
      <c r="O8" s="508"/>
      <c r="P8" s="508"/>
      <c r="Q8" s="508"/>
      <c r="R8" s="508"/>
      <c r="S8" s="508"/>
      <c r="T8" s="508"/>
      <c r="U8" s="508"/>
      <c r="V8" s="509"/>
      <c r="W8" s="507" t="str">
        <f>'Table Of Contents'!$E$4</f>
        <v>July 2016 - June 2017</v>
      </c>
      <c r="X8" s="508"/>
      <c r="Y8" s="508"/>
      <c r="Z8" s="508"/>
      <c r="AA8" s="508"/>
      <c r="AB8" s="508"/>
      <c r="AC8" s="508"/>
      <c r="AD8" s="508"/>
      <c r="AE8" s="508"/>
      <c r="AF8" s="509"/>
      <c r="AG8" s="507" t="str">
        <f>'Table Of Contents'!$F$4</f>
        <v>July 2017 - June 2018</v>
      </c>
      <c r="AH8" s="508"/>
      <c r="AI8" s="508"/>
      <c r="AJ8" s="508"/>
      <c r="AK8" s="508"/>
      <c r="AL8" s="508"/>
      <c r="AM8" s="508"/>
      <c r="AN8" s="508"/>
      <c r="AO8" s="508"/>
      <c r="AP8" s="509"/>
      <c r="AQ8" s="507" t="str">
        <f>'Table Of Contents'!$G$4</f>
        <v>July 2018 - June 2019</v>
      </c>
      <c r="AR8" s="508"/>
      <c r="AS8" s="508"/>
      <c r="AT8" s="508"/>
      <c r="AU8" s="508"/>
      <c r="AV8" s="508"/>
      <c r="AW8" s="508"/>
      <c r="AX8" s="508"/>
      <c r="AY8" s="508"/>
      <c r="AZ8" s="509"/>
    </row>
    <row r="9" spans="1:52" ht="186" customHeight="1">
      <c r="A9" s="239" t="s">
        <v>253</v>
      </c>
      <c r="B9" s="253"/>
      <c r="C9" s="58" t="s">
        <v>151</v>
      </c>
      <c r="D9" s="59" t="s">
        <v>260</v>
      </c>
      <c r="E9" s="59" t="s">
        <v>463</v>
      </c>
      <c r="F9" s="59" t="s">
        <v>464</v>
      </c>
      <c r="G9" s="59" t="s">
        <v>465</v>
      </c>
      <c r="H9" s="59" t="s">
        <v>456</v>
      </c>
      <c r="I9" s="59" t="s">
        <v>538</v>
      </c>
      <c r="J9" s="59" t="s">
        <v>204</v>
      </c>
      <c r="K9" s="59" t="s">
        <v>531</v>
      </c>
      <c r="L9" s="61" t="s">
        <v>39</v>
      </c>
      <c r="M9" s="58" t="s">
        <v>151</v>
      </c>
      <c r="N9" s="59" t="s">
        <v>260</v>
      </c>
      <c r="O9" s="59" t="s">
        <v>463</v>
      </c>
      <c r="P9" s="59" t="s">
        <v>464</v>
      </c>
      <c r="Q9" s="59" t="s">
        <v>465</v>
      </c>
      <c r="R9" s="59" t="s">
        <v>456</v>
      </c>
      <c r="S9" s="59" t="s">
        <v>538</v>
      </c>
      <c r="T9" s="59" t="s">
        <v>204</v>
      </c>
      <c r="U9" s="59" t="s">
        <v>531</v>
      </c>
      <c r="V9" s="61" t="s">
        <v>39</v>
      </c>
      <c r="W9" s="58" t="s">
        <v>151</v>
      </c>
      <c r="X9" s="59" t="s">
        <v>260</v>
      </c>
      <c r="Y9" s="59" t="s">
        <v>463</v>
      </c>
      <c r="Z9" s="59" t="s">
        <v>464</v>
      </c>
      <c r="AA9" s="59" t="s">
        <v>465</v>
      </c>
      <c r="AB9" s="59" t="s">
        <v>456</v>
      </c>
      <c r="AC9" s="59" t="s">
        <v>538</v>
      </c>
      <c r="AD9" s="59" t="s">
        <v>204</v>
      </c>
      <c r="AE9" s="59" t="s">
        <v>531</v>
      </c>
      <c r="AF9" s="61" t="s">
        <v>39</v>
      </c>
      <c r="AG9" s="58" t="s">
        <v>151</v>
      </c>
      <c r="AH9" s="59" t="s">
        <v>260</v>
      </c>
      <c r="AI9" s="59" t="s">
        <v>463</v>
      </c>
      <c r="AJ9" s="59" t="s">
        <v>464</v>
      </c>
      <c r="AK9" s="59" t="s">
        <v>465</v>
      </c>
      <c r="AL9" s="59" t="s">
        <v>456</v>
      </c>
      <c r="AM9" s="59" t="s">
        <v>538</v>
      </c>
      <c r="AN9" s="59" t="s">
        <v>204</v>
      </c>
      <c r="AO9" s="59" t="s">
        <v>531</v>
      </c>
      <c r="AP9" s="61" t="s">
        <v>39</v>
      </c>
      <c r="AQ9" s="58" t="s">
        <v>151</v>
      </c>
      <c r="AR9" s="59" t="s">
        <v>260</v>
      </c>
      <c r="AS9" s="59" t="s">
        <v>463</v>
      </c>
      <c r="AT9" s="59" t="s">
        <v>464</v>
      </c>
      <c r="AU9" s="59" t="s">
        <v>465</v>
      </c>
      <c r="AV9" s="59" t="s">
        <v>456</v>
      </c>
      <c r="AW9" s="59" t="s">
        <v>538</v>
      </c>
      <c r="AX9" s="59" t="s">
        <v>204</v>
      </c>
      <c r="AY9" s="59" t="s">
        <v>531</v>
      </c>
      <c r="AZ9" s="61" t="s">
        <v>39</v>
      </c>
    </row>
    <row r="10" spans="1:52" s="178" customFormat="1" ht="24" customHeight="1">
      <c r="A10" s="167" t="s">
        <v>1</v>
      </c>
      <c r="B10" s="398"/>
      <c r="C10" s="399"/>
      <c r="D10" s="399"/>
      <c r="E10" s="399"/>
      <c r="F10" s="399"/>
      <c r="G10" s="399"/>
      <c r="H10" s="399"/>
      <c r="I10" s="399"/>
      <c r="J10" s="399"/>
      <c r="K10" s="399"/>
      <c r="L10" s="432"/>
      <c r="M10" s="399"/>
      <c r="N10" s="399"/>
      <c r="O10" s="399"/>
      <c r="P10" s="399"/>
      <c r="Q10" s="399"/>
      <c r="R10" s="399"/>
      <c r="S10" s="400"/>
      <c r="T10" s="399"/>
      <c r="U10" s="399"/>
      <c r="V10" s="432"/>
      <c r="W10" s="399"/>
      <c r="X10" s="399"/>
      <c r="Y10" s="399"/>
      <c r="Z10" s="399"/>
      <c r="AA10" s="399"/>
      <c r="AB10" s="399"/>
      <c r="AC10" s="399"/>
      <c r="AD10" s="399"/>
      <c r="AE10" s="399"/>
      <c r="AF10" s="432"/>
      <c r="AG10" s="399"/>
      <c r="AH10" s="399"/>
      <c r="AI10" s="399"/>
      <c r="AJ10" s="400"/>
      <c r="AK10" s="399"/>
      <c r="AL10" s="399"/>
      <c r="AM10" s="399"/>
      <c r="AN10" s="399"/>
      <c r="AO10" s="399"/>
      <c r="AP10" s="432"/>
      <c r="AQ10" s="399"/>
      <c r="AR10" s="399"/>
      <c r="AS10" s="399"/>
      <c r="AT10" s="399"/>
      <c r="AU10" s="399"/>
      <c r="AV10" s="399"/>
      <c r="AW10" s="399"/>
      <c r="AX10" s="399"/>
      <c r="AY10" s="399"/>
      <c r="AZ10" s="432"/>
    </row>
    <row r="11" spans="1:52" s="178" customFormat="1" ht="15" customHeight="1">
      <c r="A11" s="167"/>
      <c r="B11" s="398"/>
      <c r="C11" s="398"/>
      <c r="D11" s="398"/>
      <c r="E11" s="398"/>
      <c r="F11" s="398"/>
      <c r="G11" s="398"/>
      <c r="H11" s="398"/>
      <c r="I11" s="398"/>
      <c r="J11" s="398"/>
      <c r="K11" s="398"/>
      <c r="L11" s="434"/>
      <c r="M11" s="398"/>
      <c r="N11" s="398"/>
      <c r="O11" s="398"/>
      <c r="P11" s="398"/>
      <c r="Q11" s="398"/>
      <c r="R11" s="398"/>
      <c r="S11" s="406"/>
      <c r="T11" s="398"/>
      <c r="U11" s="398"/>
      <c r="V11" s="434"/>
      <c r="W11" s="398"/>
      <c r="X11" s="398"/>
      <c r="Y11" s="398"/>
      <c r="Z11" s="398"/>
      <c r="AA11" s="398"/>
      <c r="AB11" s="398"/>
      <c r="AC11" s="398"/>
      <c r="AD11" s="398"/>
      <c r="AE11" s="398"/>
      <c r="AF11" s="434"/>
      <c r="AG11" s="398"/>
      <c r="AH11" s="398"/>
      <c r="AI11" s="398"/>
      <c r="AJ11" s="406"/>
      <c r="AK11" s="398"/>
      <c r="AL11" s="398"/>
      <c r="AM11" s="398"/>
      <c r="AN11" s="398"/>
      <c r="AO11" s="398"/>
      <c r="AP11" s="434"/>
      <c r="AQ11" s="398"/>
      <c r="AR11" s="398"/>
      <c r="AS11" s="398"/>
      <c r="AT11" s="398"/>
      <c r="AU11" s="398"/>
      <c r="AV11" s="398"/>
      <c r="AW11" s="398"/>
      <c r="AX11" s="398"/>
      <c r="AY11" s="398"/>
      <c r="AZ11" s="434"/>
    </row>
    <row r="12" spans="1:52" ht="15" customHeight="1">
      <c r="A12" s="239" t="s">
        <v>178</v>
      </c>
      <c r="B12" s="243"/>
      <c r="C12" s="403"/>
      <c r="D12" s="397"/>
      <c r="E12" s="397"/>
      <c r="F12" s="397"/>
      <c r="G12" s="397"/>
      <c r="H12" s="397"/>
      <c r="I12" s="397"/>
      <c r="J12" s="397"/>
      <c r="K12" s="397"/>
      <c r="L12" s="435"/>
      <c r="M12" s="397"/>
      <c r="N12" s="397"/>
      <c r="O12" s="397"/>
      <c r="P12" s="397"/>
      <c r="Q12" s="397"/>
      <c r="R12" s="397"/>
      <c r="S12" s="397"/>
      <c r="T12" s="397"/>
      <c r="U12" s="404"/>
      <c r="V12" s="435"/>
      <c r="W12" s="397"/>
      <c r="X12" s="397"/>
      <c r="Y12" s="397"/>
      <c r="Z12" s="397"/>
      <c r="AA12" s="397"/>
      <c r="AB12" s="397"/>
      <c r="AC12" s="397"/>
      <c r="AD12" s="404"/>
      <c r="AE12" s="397"/>
      <c r="AF12" s="435"/>
      <c r="AG12" s="397"/>
      <c r="AH12" s="397"/>
      <c r="AI12" s="397"/>
      <c r="AJ12" s="397"/>
      <c r="AK12" s="397"/>
      <c r="AL12" s="405"/>
      <c r="AM12" s="404"/>
      <c r="AN12" s="397"/>
      <c r="AO12" s="397"/>
      <c r="AP12" s="435"/>
      <c r="AQ12" s="397"/>
      <c r="AR12" s="397"/>
      <c r="AS12" s="397"/>
      <c r="AT12" s="397"/>
      <c r="AU12" s="397"/>
      <c r="AV12" s="404"/>
      <c r="AW12" s="397"/>
      <c r="AX12" s="397"/>
      <c r="AY12" s="397"/>
      <c r="AZ12" s="435"/>
    </row>
    <row r="13" spans="1:52" ht="15" customHeight="1">
      <c r="A13" s="37" t="s">
        <v>9</v>
      </c>
      <c r="B13" s="181" t="s">
        <v>35</v>
      </c>
      <c r="C13" s="183">
        <v>11</v>
      </c>
      <c r="D13" s="182">
        <v>0</v>
      </c>
      <c r="E13" s="182">
        <v>0</v>
      </c>
      <c r="F13" s="182">
        <v>0</v>
      </c>
      <c r="G13" s="182">
        <v>0</v>
      </c>
      <c r="H13" s="182">
        <v>0</v>
      </c>
      <c r="I13" s="182">
        <v>0</v>
      </c>
      <c r="J13" s="182">
        <v>0</v>
      </c>
      <c r="K13" s="182">
        <v>0</v>
      </c>
      <c r="L13" s="190">
        <v>11</v>
      </c>
      <c r="M13" s="182">
        <v>7</v>
      </c>
      <c r="N13" s="182">
        <v>0</v>
      </c>
      <c r="O13" s="182">
        <v>0</v>
      </c>
      <c r="P13" s="182">
        <v>0</v>
      </c>
      <c r="Q13" s="182">
        <v>0</v>
      </c>
      <c r="R13" s="182">
        <v>0</v>
      </c>
      <c r="S13" s="189">
        <v>0</v>
      </c>
      <c r="T13" s="182">
        <v>0</v>
      </c>
      <c r="U13" s="182">
        <v>0</v>
      </c>
      <c r="V13" s="190">
        <v>7</v>
      </c>
      <c r="W13" s="182">
        <v>16</v>
      </c>
      <c r="X13" s="182">
        <v>0</v>
      </c>
      <c r="Y13" s="182">
        <v>0</v>
      </c>
      <c r="Z13" s="182">
        <v>0</v>
      </c>
      <c r="AA13" s="182">
        <v>0</v>
      </c>
      <c r="AB13" s="182">
        <v>0</v>
      </c>
      <c r="AC13" s="182">
        <v>0</v>
      </c>
      <c r="AD13" s="182">
        <v>0</v>
      </c>
      <c r="AE13" s="182">
        <v>0</v>
      </c>
      <c r="AF13" s="190">
        <v>16</v>
      </c>
      <c r="AG13" s="182">
        <v>12</v>
      </c>
      <c r="AH13" s="182">
        <v>0</v>
      </c>
      <c r="AI13" s="182">
        <v>0</v>
      </c>
      <c r="AJ13" s="189">
        <v>0</v>
      </c>
      <c r="AK13" s="182">
        <v>0</v>
      </c>
      <c r="AL13" s="182">
        <v>0</v>
      </c>
      <c r="AM13" s="182">
        <v>0</v>
      </c>
      <c r="AN13" s="182">
        <v>0</v>
      </c>
      <c r="AO13" s="182">
        <v>0</v>
      </c>
      <c r="AP13" s="190">
        <v>12</v>
      </c>
      <c r="AQ13" s="182">
        <v>11</v>
      </c>
      <c r="AR13" s="182">
        <v>0</v>
      </c>
      <c r="AS13" s="182">
        <v>0</v>
      </c>
      <c r="AT13" s="182">
        <v>0</v>
      </c>
      <c r="AU13" s="182">
        <v>0</v>
      </c>
      <c r="AV13" s="182">
        <v>0</v>
      </c>
      <c r="AW13" s="182">
        <v>0</v>
      </c>
      <c r="AX13" s="182">
        <v>0</v>
      </c>
      <c r="AY13" s="182">
        <v>0</v>
      </c>
      <c r="AZ13" s="190">
        <v>11</v>
      </c>
    </row>
    <row r="14" spans="1:52" ht="15" customHeight="1">
      <c r="A14" s="37"/>
      <c r="B14" s="181" t="s">
        <v>36</v>
      </c>
      <c r="C14" s="183">
        <v>1</v>
      </c>
      <c r="D14" s="182">
        <v>0</v>
      </c>
      <c r="E14" s="182">
        <v>0</v>
      </c>
      <c r="F14" s="182">
        <v>0</v>
      </c>
      <c r="G14" s="182">
        <v>0</v>
      </c>
      <c r="H14" s="182">
        <v>0</v>
      </c>
      <c r="I14" s="182">
        <v>0</v>
      </c>
      <c r="J14" s="182">
        <v>0</v>
      </c>
      <c r="K14" s="182">
        <v>0</v>
      </c>
      <c r="L14" s="190">
        <v>1</v>
      </c>
      <c r="M14" s="182">
        <v>2</v>
      </c>
      <c r="N14" s="182">
        <v>0</v>
      </c>
      <c r="O14" s="182">
        <v>0</v>
      </c>
      <c r="P14" s="182">
        <v>0</v>
      </c>
      <c r="Q14" s="182">
        <v>0</v>
      </c>
      <c r="R14" s="182">
        <v>0</v>
      </c>
      <c r="S14" s="182">
        <v>0</v>
      </c>
      <c r="T14" s="182">
        <v>0</v>
      </c>
      <c r="U14" s="182">
        <v>0</v>
      </c>
      <c r="V14" s="190">
        <v>2</v>
      </c>
      <c r="W14" s="182">
        <v>3</v>
      </c>
      <c r="X14" s="182">
        <v>0</v>
      </c>
      <c r="Y14" s="182">
        <v>0</v>
      </c>
      <c r="Z14" s="182">
        <v>0</v>
      </c>
      <c r="AA14" s="182">
        <v>0</v>
      </c>
      <c r="AB14" s="182">
        <v>0</v>
      </c>
      <c r="AC14" s="182">
        <v>0</v>
      </c>
      <c r="AD14" s="182">
        <v>0</v>
      </c>
      <c r="AE14" s="182">
        <v>0</v>
      </c>
      <c r="AF14" s="190">
        <v>3</v>
      </c>
      <c r="AG14" s="182">
        <v>0</v>
      </c>
      <c r="AH14" s="182">
        <v>0</v>
      </c>
      <c r="AI14" s="182">
        <v>0</v>
      </c>
      <c r="AJ14" s="182">
        <v>0</v>
      </c>
      <c r="AK14" s="182">
        <v>0</v>
      </c>
      <c r="AL14" s="182">
        <v>0</v>
      </c>
      <c r="AM14" s="182">
        <v>0</v>
      </c>
      <c r="AN14" s="182">
        <v>0</v>
      </c>
      <c r="AO14" s="182">
        <v>0</v>
      </c>
      <c r="AP14" s="190">
        <v>0</v>
      </c>
      <c r="AQ14" s="182">
        <v>2</v>
      </c>
      <c r="AR14" s="182">
        <v>0</v>
      </c>
      <c r="AS14" s="182">
        <v>0</v>
      </c>
      <c r="AT14" s="182">
        <v>0</v>
      </c>
      <c r="AU14" s="182">
        <v>0</v>
      </c>
      <c r="AV14" s="182">
        <v>0</v>
      </c>
      <c r="AW14" s="182">
        <v>0</v>
      </c>
      <c r="AX14" s="182">
        <v>0</v>
      </c>
      <c r="AY14" s="182">
        <v>0</v>
      </c>
      <c r="AZ14" s="190">
        <v>2</v>
      </c>
    </row>
    <row r="15" spans="1:52" ht="15" customHeight="1">
      <c r="A15" s="35"/>
      <c r="B15" s="11" t="s">
        <v>184</v>
      </c>
      <c r="C15" s="183">
        <v>9</v>
      </c>
      <c r="D15" s="182">
        <v>0</v>
      </c>
      <c r="E15" s="182">
        <v>1</v>
      </c>
      <c r="F15" s="182">
        <v>1</v>
      </c>
      <c r="G15" s="182">
        <v>0</v>
      </c>
      <c r="H15" s="182">
        <v>0</v>
      </c>
      <c r="I15" s="182">
        <v>0</v>
      </c>
      <c r="J15" s="182">
        <v>0</v>
      </c>
      <c r="K15" s="182">
        <v>0</v>
      </c>
      <c r="L15" s="190">
        <v>11</v>
      </c>
      <c r="M15" s="182">
        <v>7</v>
      </c>
      <c r="N15" s="182">
        <v>0</v>
      </c>
      <c r="O15" s="182">
        <v>1</v>
      </c>
      <c r="P15" s="182">
        <v>0</v>
      </c>
      <c r="Q15" s="182">
        <v>0</v>
      </c>
      <c r="R15" s="182">
        <v>0</v>
      </c>
      <c r="S15" s="182">
        <v>0</v>
      </c>
      <c r="T15" s="182">
        <v>0</v>
      </c>
      <c r="U15" s="182">
        <v>0</v>
      </c>
      <c r="V15" s="190">
        <v>8</v>
      </c>
      <c r="W15" s="182">
        <v>6</v>
      </c>
      <c r="X15" s="182">
        <v>0</v>
      </c>
      <c r="Y15" s="182">
        <v>0</v>
      </c>
      <c r="Z15" s="182">
        <v>1</v>
      </c>
      <c r="AA15" s="182">
        <v>0</v>
      </c>
      <c r="AB15" s="182">
        <v>0</v>
      </c>
      <c r="AC15" s="182">
        <v>0</v>
      </c>
      <c r="AD15" s="182">
        <v>0</v>
      </c>
      <c r="AE15" s="182">
        <v>0</v>
      </c>
      <c r="AF15" s="190">
        <v>7</v>
      </c>
      <c r="AG15" s="182">
        <v>13</v>
      </c>
      <c r="AH15" s="182">
        <v>0</v>
      </c>
      <c r="AI15" s="182">
        <v>0</v>
      </c>
      <c r="AJ15" s="182">
        <v>0</v>
      </c>
      <c r="AK15" s="182">
        <v>0</v>
      </c>
      <c r="AL15" s="182">
        <v>0</v>
      </c>
      <c r="AM15" s="182">
        <v>0</v>
      </c>
      <c r="AN15" s="182">
        <v>0</v>
      </c>
      <c r="AO15" s="182">
        <v>0</v>
      </c>
      <c r="AP15" s="190">
        <v>13</v>
      </c>
      <c r="AQ15" s="182">
        <v>12</v>
      </c>
      <c r="AR15" s="182">
        <v>0</v>
      </c>
      <c r="AS15" s="182">
        <v>1</v>
      </c>
      <c r="AT15" s="182">
        <v>0</v>
      </c>
      <c r="AU15" s="182">
        <v>0</v>
      </c>
      <c r="AV15" s="182">
        <v>0</v>
      </c>
      <c r="AW15" s="182">
        <v>0</v>
      </c>
      <c r="AX15" s="182">
        <v>0</v>
      </c>
      <c r="AY15" s="182">
        <v>0</v>
      </c>
      <c r="AZ15" s="190">
        <v>13</v>
      </c>
    </row>
    <row r="16" spans="1:52" ht="15" customHeight="1">
      <c r="A16" s="43"/>
      <c r="B16" s="34" t="s">
        <v>39</v>
      </c>
      <c r="C16" s="184">
        <v>21</v>
      </c>
      <c r="D16" s="185">
        <v>0</v>
      </c>
      <c r="E16" s="185">
        <v>1</v>
      </c>
      <c r="F16" s="185">
        <v>1</v>
      </c>
      <c r="G16" s="185">
        <v>0</v>
      </c>
      <c r="H16" s="185">
        <v>0</v>
      </c>
      <c r="I16" s="185">
        <v>0</v>
      </c>
      <c r="J16" s="185">
        <v>0</v>
      </c>
      <c r="K16" s="185">
        <v>0</v>
      </c>
      <c r="L16" s="191">
        <v>23</v>
      </c>
      <c r="M16" s="185">
        <v>16</v>
      </c>
      <c r="N16" s="185">
        <v>0</v>
      </c>
      <c r="O16" s="185">
        <v>1</v>
      </c>
      <c r="P16" s="185">
        <v>0</v>
      </c>
      <c r="Q16" s="185">
        <v>0</v>
      </c>
      <c r="R16" s="185">
        <v>0</v>
      </c>
      <c r="S16" s="185">
        <v>0</v>
      </c>
      <c r="T16" s="185">
        <v>0</v>
      </c>
      <c r="U16" s="185">
        <v>0</v>
      </c>
      <c r="V16" s="191">
        <v>17</v>
      </c>
      <c r="W16" s="185">
        <v>25</v>
      </c>
      <c r="X16" s="185">
        <v>0</v>
      </c>
      <c r="Y16" s="185">
        <v>0</v>
      </c>
      <c r="Z16" s="185">
        <v>1</v>
      </c>
      <c r="AA16" s="185">
        <v>0</v>
      </c>
      <c r="AB16" s="185">
        <v>0</v>
      </c>
      <c r="AC16" s="185">
        <v>0</v>
      </c>
      <c r="AD16" s="185">
        <v>0</v>
      </c>
      <c r="AE16" s="185">
        <v>0</v>
      </c>
      <c r="AF16" s="191">
        <v>26</v>
      </c>
      <c r="AG16" s="185">
        <v>25</v>
      </c>
      <c r="AH16" s="185">
        <v>0</v>
      </c>
      <c r="AI16" s="185">
        <v>0</v>
      </c>
      <c r="AJ16" s="185">
        <v>0</v>
      </c>
      <c r="AK16" s="185">
        <v>0</v>
      </c>
      <c r="AL16" s="185">
        <v>0</v>
      </c>
      <c r="AM16" s="185">
        <v>0</v>
      </c>
      <c r="AN16" s="185">
        <v>0</v>
      </c>
      <c r="AO16" s="185">
        <v>0</v>
      </c>
      <c r="AP16" s="191">
        <v>25</v>
      </c>
      <c r="AQ16" s="185">
        <v>25</v>
      </c>
      <c r="AR16" s="185">
        <v>0</v>
      </c>
      <c r="AS16" s="185">
        <v>1</v>
      </c>
      <c r="AT16" s="185">
        <v>0</v>
      </c>
      <c r="AU16" s="185">
        <v>0</v>
      </c>
      <c r="AV16" s="185">
        <v>0</v>
      </c>
      <c r="AW16" s="185">
        <v>0</v>
      </c>
      <c r="AX16" s="185">
        <v>0</v>
      </c>
      <c r="AY16" s="185">
        <v>0</v>
      </c>
      <c r="AZ16" s="191">
        <v>26</v>
      </c>
    </row>
    <row r="17" spans="1:52" ht="15" customHeight="1">
      <c r="A17" s="35" t="s">
        <v>10</v>
      </c>
      <c r="B17" s="11" t="s">
        <v>40</v>
      </c>
      <c r="C17" s="183">
        <v>732</v>
      </c>
      <c r="D17" s="182">
        <v>9</v>
      </c>
      <c r="E17" s="182">
        <v>558</v>
      </c>
      <c r="F17" s="182">
        <v>3235</v>
      </c>
      <c r="G17" s="182">
        <v>628</v>
      </c>
      <c r="H17" s="182">
        <v>28</v>
      </c>
      <c r="I17" s="182">
        <v>1345</v>
      </c>
      <c r="J17" s="182">
        <v>171</v>
      </c>
      <c r="K17" s="182">
        <v>85</v>
      </c>
      <c r="L17" s="190">
        <v>6791</v>
      </c>
      <c r="M17" s="182">
        <v>877</v>
      </c>
      <c r="N17" s="182">
        <v>7</v>
      </c>
      <c r="O17" s="182">
        <v>637</v>
      </c>
      <c r="P17" s="182">
        <v>3359</v>
      </c>
      <c r="Q17" s="182">
        <v>585</v>
      </c>
      <c r="R17" s="182">
        <v>38</v>
      </c>
      <c r="S17" s="182">
        <v>1259</v>
      </c>
      <c r="T17" s="182">
        <v>169</v>
      </c>
      <c r="U17" s="182">
        <v>89</v>
      </c>
      <c r="V17" s="190">
        <v>7020</v>
      </c>
      <c r="W17" s="182">
        <v>917</v>
      </c>
      <c r="X17" s="182">
        <v>8</v>
      </c>
      <c r="Y17" s="182">
        <v>674</v>
      </c>
      <c r="Z17" s="182">
        <v>3484</v>
      </c>
      <c r="AA17" s="182">
        <v>640</v>
      </c>
      <c r="AB17" s="182">
        <v>39</v>
      </c>
      <c r="AC17" s="182">
        <v>1417</v>
      </c>
      <c r="AD17" s="182">
        <v>147</v>
      </c>
      <c r="AE17" s="182">
        <v>90</v>
      </c>
      <c r="AF17" s="190">
        <v>7416</v>
      </c>
      <c r="AG17" s="182">
        <v>915</v>
      </c>
      <c r="AH17" s="182">
        <v>9</v>
      </c>
      <c r="AI17" s="182">
        <v>616</v>
      </c>
      <c r="AJ17" s="182">
        <v>3607</v>
      </c>
      <c r="AK17" s="182">
        <v>619</v>
      </c>
      <c r="AL17" s="182">
        <v>28</v>
      </c>
      <c r="AM17" s="182">
        <v>1392</v>
      </c>
      <c r="AN17" s="182">
        <v>147</v>
      </c>
      <c r="AO17" s="182">
        <v>87</v>
      </c>
      <c r="AP17" s="190">
        <v>7420</v>
      </c>
      <c r="AQ17" s="182">
        <v>942</v>
      </c>
      <c r="AR17" s="182">
        <v>9</v>
      </c>
      <c r="AS17" s="182">
        <v>578</v>
      </c>
      <c r="AT17" s="182">
        <v>3811</v>
      </c>
      <c r="AU17" s="182">
        <v>485</v>
      </c>
      <c r="AV17" s="182">
        <v>28</v>
      </c>
      <c r="AW17" s="182">
        <v>1580</v>
      </c>
      <c r="AX17" s="182">
        <v>131</v>
      </c>
      <c r="AY17" s="182">
        <v>96</v>
      </c>
      <c r="AZ17" s="190">
        <v>7660</v>
      </c>
    </row>
    <row r="18" spans="1:52" ht="15" customHeight="1">
      <c r="A18" s="35"/>
      <c r="B18" s="11" t="s">
        <v>241</v>
      </c>
      <c r="C18" s="183">
        <v>370</v>
      </c>
      <c r="D18" s="182">
        <v>11</v>
      </c>
      <c r="E18" s="182">
        <v>205</v>
      </c>
      <c r="F18" s="182">
        <v>1533</v>
      </c>
      <c r="G18" s="182">
        <v>231</v>
      </c>
      <c r="H18" s="182">
        <v>11</v>
      </c>
      <c r="I18" s="182">
        <v>312</v>
      </c>
      <c r="J18" s="182">
        <v>27</v>
      </c>
      <c r="K18" s="182">
        <v>25</v>
      </c>
      <c r="L18" s="190">
        <v>2725</v>
      </c>
      <c r="M18" s="182">
        <v>459</v>
      </c>
      <c r="N18" s="182">
        <v>7</v>
      </c>
      <c r="O18" s="182">
        <v>293</v>
      </c>
      <c r="P18" s="182">
        <v>1792</v>
      </c>
      <c r="Q18" s="182">
        <v>241</v>
      </c>
      <c r="R18" s="182">
        <v>16</v>
      </c>
      <c r="S18" s="182">
        <v>332</v>
      </c>
      <c r="T18" s="182">
        <v>24</v>
      </c>
      <c r="U18" s="182">
        <v>25</v>
      </c>
      <c r="V18" s="190">
        <v>3189</v>
      </c>
      <c r="W18" s="182">
        <v>487</v>
      </c>
      <c r="X18" s="182">
        <v>6</v>
      </c>
      <c r="Y18" s="182">
        <v>361</v>
      </c>
      <c r="Z18" s="182">
        <v>1890</v>
      </c>
      <c r="AA18" s="182">
        <v>233</v>
      </c>
      <c r="AB18" s="182">
        <v>17</v>
      </c>
      <c r="AC18" s="182">
        <v>379</v>
      </c>
      <c r="AD18" s="182">
        <v>18</v>
      </c>
      <c r="AE18" s="182">
        <v>34</v>
      </c>
      <c r="AF18" s="190">
        <v>3425</v>
      </c>
      <c r="AG18" s="182">
        <v>512</v>
      </c>
      <c r="AH18" s="182">
        <v>4</v>
      </c>
      <c r="AI18" s="182">
        <v>291</v>
      </c>
      <c r="AJ18" s="182">
        <v>2011</v>
      </c>
      <c r="AK18" s="182">
        <v>224</v>
      </c>
      <c r="AL18" s="182">
        <v>11</v>
      </c>
      <c r="AM18" s="182">
        <v>355</v>
      </c>
      <c r="AN18" s="182">
        <v>22</v>
      </c>
      <c r="AO18" s="182">
        <v>32</v>
      </c>
      <c r="AP18" s="190">
        <v>3462</v>
      </c>
      <c r="AQ18" s="182">
        <v>450</v>
      </c>
      <c r="AR18" s="182">
        <v>6</v>
      </c>
      <c r="AS18" s="182">
        <v>282</v>
      </c>
      <c r="AT18" s="182">
        <v>2237</v>
      </c>
      <c r="AU18" s="182">
        <v>192</v>
      </c>
      <c r="AV18" s="182">
        <v>17</v>
      </c>
      <c r="AW18" s="182">
        <v>457</v>
      </c>
      <c r="AX18" s="182">
        <v>13</v>
      </c>
      <c r="AY18" s="182">
        <v>38</v>
      </c>
      <c r="AZ18" s="190">
        <v>3692</v>
      </c>
    </row>
    <row r="19" spans="1:52" ht="15" customHeight="1">
      <c r="A19" s="43"/>
      <c r="B19" s="34" t="s">
        <v>39</v>
      </c>
      <c r="C19" s="184">
        <v>1102</v>
      </c>
      <c r="D19" s="185">
        <v>20</v>
      </c>
      <c r="E19" s="185">
        <v>763</v>
      </c>
      <c r="F19" s="185">
        <v>4768</v>
      </c>
      <c r="G19" s="185">
        <v>859</v>
      </c>
      <c r="H19" s="185">
        <v>39</v>
      </c>
      <c r="I19" s="185">
        <v>1657</v>
      </c>
      <c r="J19" s="185">
        <v>198</v>
      </c>
      <c r="K19" s="185">
        <v>110</v>
      </c>
      <c r="L19" s="191">
        <v>9516</v>
      </c>
      <c r="M19" s="185">
        <v>1336</v>
      </c>
      <c r="N19" s="185">
        <v>14</v>
      </c>
      <c r="O19" s="185">
        <v>930</v>
      </c>
      <c r="P19" s="185">
        <v>5151</v>
      </c>
      <c r="Q19" s="185">
        <v>826</v>
      </c>
      <c r="R19" s="185">
        <v>54</v>
      </c>
      <c r="S19" s="185">
        <v>1591</v>
      </c>
      <c r="T19" s="185">
        <v>193</v>
      </c>
      <c r="U19" s="185">
        <v>114</v>
      </c>
      <c r="V19" s="191">
        <v>10209</v>
      </c>
      <c r="W19" s="185">
        <v>1404</v>
      </c>
      <c r="X19" s="185">
        <v>14</v>
      </c>
      <c r="Y19" s="185">
        <v>1035</v>
      </c>
      <c r="Z19" s="185">
        <v>5374</v>
      </c>
      <c r="AA19" s="185">
        <v>873</v>
      </c>
      <c r="AB19" s="185">
        <v>56</v>
      </c>
      <c r="AC19" s="185">
        <v>1796</v>
      </c>
      <c r="AD19" s="185">
        <v>165</v>
      </c>
      <c r="AE19" s="185">
        <v>124</v>
      </c>
      <c r="AF19" s="191">
        <v>10841</v>
      </c>
      <c r="AG19" s="185">
        <v>1427</v>
      </c>
      <c r="AH19" s="185">
        <v>13</v>
      </c>
      <c r="AI19" s="185">
        <v>907</v>
      </c>
      <c r="AJ19" s="185">
        <v>5618</v>
      </c>
      <c r="AK19" s="185">
        <v>843</v>
      </c>
      <c r="AL19" s="185">
        <v>39</v>
      </c>
      <c r="AM19" s="185">
        <v>1747</v>
      </c>
      <c r="AN19" s="185">
        <v>169</v>
      </c>
      <c r="AO19" s="185">
        <v>119</v>
      </c>
      <c r="AP19" s="191">
        <v>10882</v>
      </c>
      <c r="AQ19" s="185">
        <v>1392</v>
      </c>
      <c r="AR19" s="185">
        <v>15</v>
      </c>
      <c r="AS19" s="185">
        <v>860</v>
      </c>
      <c r="AT19" s="185">
        <v>6048</v>
      </c>
      <c r="AU19" s="185">
        <v>677</v>
      </c>
      <c r="AV19" s="185">
        <v>45</v>
      </c>
      <c r="AW19" s="185">
        <v>2037</v>
      </c>
      <c r="AX19" s="185">
        <v>144</v>
      </c>
      <c r="AY19" s="185">
        <v>134</v>
      </c>
      <c r="AZ19" s="191">
        <v>11352</v>
      </c>
    </row>
    <row r="20" spans="1:52" s="178" customFormat="1" ht="15" customHeight="1">
      <c r="A20" s="37" t="s">
        <v>11</v>
      </c>
      <c r="B20" s="181" t="s">
        <v>44</v>
      </c>
      <c r="C20" s="183">
        <v>46</v>
      </c>
      <c r="D20" s="182">
        <v>2</v>
      </c>
      <c r="E20" s="182">
        <v>21</v>
      </c>
      <c r="F20" s="182">
        <v>21</v>
      </c>
      <c r="G20" s="182">
        <v>0</v>
      </c>
      <c r="H20" s="182">
        <v>0</v>
      </c>
      <c r="I20" s="182">
        <v>5</v>
      </c>
      <c r="J20" s="182">
        <v>0</v>
      </c>
      <c r="K20" s="182">
        <v>0</v>
      </c>
      <c r="L20" s="190">
        <v>95</v>
      </c>
      <c r="M20" s="182">
        <v>68</v>
      </c>
      <c r="N20" s="182">
        <v>1</v>
      </c>
      <c r="O20" s="182">
        <v>23</v>
      </c>
      <c r="P20" s="182">
        <v>32</v>
      </c>
      <c r="Q20" s="182">
        <v>0</v>
      </c>
      <c r="R20" s="182">
        <v>0</v>
      </c>
      <c r="S20" s="182">
        <v>5</v>
      </c>
      <c r="T20" s="182">
        <v>0</v>
      </c>
      <c r="U20" s="182">
        <v>0</v>
      </c>
      <c r="V20" s="190">
        <v>129</v>
      </c>
      <c r="W20" s="182">
        <v>88</v>
      </c>
      <c r="X20" s="182">
        <v>1</v>
      </c>
      <c r="Y20" s="182">
        <v>23</v>
      </c>
      <c r="Z20" s="182">
        <v>32</v>
      </c>
      <c r="AA20" s="182">
        <v>2</v>
      </c>
      <c r="AB20" s="182">
        <v>0</v>
      </c>
      <c r="AC20" s="182">
        <v>3</v>
      </c>
      <c r="AD20" s="182">
        <v>0</v>
      </c>
      <c r="AE20" s="182">
        <v>0</v>
      </c>
      <c r="AF20" s="190">
        <v>149</v>
      </c>
      <c r="AG20" s="182">
        <v>101</v>
      </c>
      <c r="AH20" s="182">
        <v>4</v>
      </c>
      <c r="AI20" s="182">
        <v>23</v>
      </c>
      <c r="AJ20" s="182">
        <v>35</v>
      </c>
      <c r="AK20" s="182">
        <v>1</v>
      </c>
      <c r="AL20" s="182">
        <v>0</v>
      </c>
      <c r="AM20" s="182">
        <v>3</v>
      </c>
      <c r="AN20" s="182">
        <v>0</v>
      </c>
      <c r="AO20" s="182">
        <v>0</v>
      </c>
      <c r="AP20" s="190">
        <v>167</v>
      </c>
      <c r="AQ20" s="182">
        <v>102</v>
      </c>
      <c r="AR20" s="182">
        <v>0</v>
      </c>
      <c r="AS20" s="182">
        <v>13</v>
      </c>
      <c r="AT20" s="182">
        <v>30</v>
      </c>
      <c r="AU20" s="182">
        <v>0</v>
      </c>
      <c r="AV20" s="182">
        <v>1</v>
      </c>
      <c r="AW20" s="182">
        <v>2</v>
      </c>
      <c r="AX20" s="182">
        <v>0</v>
      </c>
      <c r="AY20" s="182">
        <v>0</v>
      </c>
      <c r="AZ20" s="190">
        <v>148</v>
      </c>
    </row>
    <row r="21" spans="1:52" s="178" customFormat="1" ht="15" customHeight="1">
      <c r="A21" s="37"/>
      <c r="B21" s="181" t="s">
        <v>47</v>
      </c>
      <c r="C21" s="183">
        <v>0</v>
      </c>
      <c r="D21" s="182">
        <v>0</v>
      </c>
      <c r="E21" s="182">
        <v>0</v>
      </c>
      <c r="F21" s="182">
        <v>0</v>
      </c>
      <c r="G21" s="182">
        <v>0</v>
      </c>
      <c r="H21" s="182">
        <v>0</v>
      </c>
      <c r="I21" s="182">
        <v>0</v>
      </c>
      <c r="J21" s="182">
        <v>0</v>
      </c>
      <c r="K21" s="182">
        <v>0</v>
      </c>
      <c r="L21" s="190">
        <v>0</v>
      </c>
      <c r="M21" s="182">
        <v>1</v>
      </c>
      <c r="N21" s="182">
        <v>0</v>
      </c>
      <c r="O21" s="182">
        <v>0</v>
      </c>
      <c r="P21" s="182">
        <v>0</v>
      </c>
      <c r="Q21" s="182">
        <v>0</v>
      </c>
      <c r="R21" s="182">
        <v>0</v>
      </c>
      <c r="S21" s="182">
        <v>0</v>
      </c>
      <c r="T21" s="182">
        <v>0</v>
      </c>
      <c r="U21" s="182">
        <v>0</v>
      </c>
      <c r="V21" s="190">
        <v>1</v>
      </c>
      <c r="W21" s="182">
        <v>0</v>
      </c>
      <c r="X21" s="182">
        <v>0</v>
      </c>
      <c r="Y21" s="182">
        <v>0</v>
      </c>
      <c r="Z21" s="182">
        <v>0</v>
      </c>
      <c r="AA21" s="182">
        <v>0</v>
      </c>
      <c r="AB21" s="182">
        <v>0</v>
      </c>
      <c r="AC21" s="182">
        <v>0</v>
      </c>
      <c r="AD21" s="182">
        <v>0</v>
      </c>
      <c r="AE21" s="182">
        <v>0</v>
      </c>
      <c r="AF21" s="190">
        <v>0</v>
      </c>
      <c r="AG21" s="182">
        <v>6</v>
      </c>
      <c r="AH21" s="182">
        <v>0</v>
      </c>
      <c r="AI21" s="182">
        <v>8</v>
      </c>
      <c r="AJ21" s="182">
        <v>11</v>
      </c>
      <c r="AK21" s="182">
        <v>4</v>
      </c>
      <c r="AL21" s="182">
        <v>0</v>
      </c>
      <c r="AM21" s="182">
        <v>4</v>
      </c>
      <c r="AN21" s="182">
        <v>0</v>
      </c>
      <c r="AO21" s="182">
        <v>0</v>
      </c>
      <c r="AP21" s="190">
        <v>33</v>
      </c>
      <c r="AQ21" s="182">
        <v>6</v>
      </c>
      <c r="AR21" s="182">
        <v>0</v>
      </c>
      <c r="AS21" s="182">
        <v>17</v>
      </c>
      <c r="AT21" s="182">
        <v>40</v>
      </c>
      <c r="AU21" s="182">
        <v>2</v>
      </c>
      <c r="AV21" s="182">
        <v>0</v>
      </c>
      <c r="AW21" s="182">
        <v>6</v>
      </c>
      <c r="AX21" s="182">
        <v>0</v>
      </c>
      <c r="AY21" s="182">
        <v>0</v>
      </c>
      <c r="AZ21" s="190">
        <v>71</v>
      </c>
    </row>
    <row r="22" spans="1:52" ht="15" customHeight="1">
      <c r="A22" s="36"/>
      <c r="B22" s="304" t="s">
        <v>39</v>
      </c>
      <c r="C22" s="184">
        <v>46</v>
      </c>
      <c r="D22" s="185">
        <v>2</v>
      </c>
      <c r="E22" s="185">
        <v>21</v>
      </c>
      <c r="F22" s="185">
        <v>21</v>
      </c>
      <c r="G22" s="185">
        <v>0</v>
      </c>
      <c r="H22" s="185">
        <v>0</v>
      </c>
      <c r="I22" s="185">
        <v>5</v>
      </c>
      <c r="J22" s="185">
        <v>0</v>
      </c>
      <c r="K22" s="185">
        <v>0</v>
      </c>
      <c r="L22" s="191">
        <v>95</v>
      </c>
      <c r="M22" s="185">
        <v>69</v>
      </c>
      <c r="N22" s="185">
        <v>1</v>
      </c>
      <c r="O22" s="185">
        <v>23</v>
      </c>
      <c r="P22" s="185">
        <v>32</v>
      </c>
      <c r="Q22" s="185">
        <v>0</v>
      </c>
      <c r="R22" s="185">
        <v>0</v>
      </c>
      <c r="S22" s="185">
        <v>5</v>
      </c>
      <c r="T22" s="185">
        <v>0</v>
      </c>
      <c r="U22" s="185">
        <v>0</v>
      </c>
      <c r="V22" s="191">
        <v>130</v>
      </c>
      <c r="W22" s="185">
        <v>88</v>
      </c>
      <c r="X22" s="185">
        <v>1</v>
      </c>
      <c r="Y22" s="185">
        <v>23</v>
      </c>
      <c r="Z22" s="185">
        <v>32</v>
      </c>
      <c r="AA22" s="185">
        <v>2</v>
      </c>
      <c r="AB22" s="185">
        <v>0</v>
      </c>
      <c r="AC22" s="185">
        <v>3</v>
      </c>
      <c r="AD22" s="185">
        <v>0</v>
      </c>
      <c r="AE22" s="185">
        <v>0</v>
      </c>
      <c r="AF22" s="191">
        <v>149</v>
      </c>
      <c r="AG22" s="185">
        <v>107</v>
      </c>
      <c r="AH22" s="185">
        <v>4</v>
      </c>
      <c r="AI22" s="185">
        <v>31</v>
      </c>
      <c r="AJ22" s="185">
        <v>46</v>
      </c>
      <c r="AK22" s="185">
        <v>5</v>
      </c>
      <c r="AL22" s="185">
        <v>0</v>
      </c>
      <c r="AM22" s="185">
        <v>7</v>
      </c>
      <c r="AN22" s="185">
        <v>0</v>
      </c>
      <c r="AO22" s="185">
        <v>0</v>
      </c>
      <c r="AP22" s="191">
        <v>200</v>
      </c>
      <c r="AQ22" s="185">
        <v>108</v>
      </c>
      <c r="AR22" s="185">
        <v>0</v>
      </c>
      <c r="AS22" s="185">
        <v>30</v>
      </c>
      <c r="AT22" s="185">
        <v>70</v>
      </c>
      <c r="AU22" s="185">
        <v>2</v>
      </c>
      <c r="AV22" s="185">
        <v>1</v>
      </c>
      <c r="AW22" s="185">
        <v>8</v>
      </c>
      <c r="AX22" s="185">
        <v>0</v>
      </c>
      <c r="AY22" s="185">
        <v>0</v>
      </c>
      <c r="AZ22" s="191">
        <v>219</v>
      </c>
    </row>
    <row r="23" spans="1:52" ht="15" customHeight="1">
      <c r="A23" s="37" t="s">
        <v>12</v>
      </c>
      <c r="B23" s="181" t="s">
        <v>185</v>
      </c>
      <c r="C23" s="183">
        <v>0</v>
      </c>
      <c r="D23" s="182">
        <v>0</v>
      </c>
      <c r="E23" s="182">
        <v>0</v>
      </c>
      <c r="F23" s="182">
        <v>0</v>
      </c>
      <c r="G23" s="182">
        <v>0</v>
      </c>
      <c r="H23" s="182">
        <v>0</v>
      </c>
      <c r="I23" s="182">
        <v>0</v>
      </c>
      <c r="J23" s="182">
        <v>0</v>
      </c>
      <c r="K23" s="182">
        <v>0</v>
      </c>
      <c r="L23" s="190">
        <v>0</v>
      </c>
      <c r="M23" s="182">
        <v>0</v>
      </c>
      <c r="N23" s="182">
        <v>0</v>
      </c>
      <c r="O23" s="182">
        <v>0</v>
      </c>
      <c r="P23" s="182">
        <v>0</v>
      </c>
      <c r="Q23" s="182">
        <v>0</v>
      </c>
      <c r="R23" s="182">
        <v>0</v>
      </c>
      <c r="S23" s="182">
        <v>0</v>
      </c>
      <c r="T23" s="182">
        <v>0</v>
      </c>
      <c r="U23" s="182">
        <v>0</v>
      </c>
      <c r="V23" s="190">
        <v>0</v>
      </c>
      <c r="W23" s="182">
        <v>0</v>
      </c>
      <c r="X23" s="182">
        <v>0</v>
      </c>
      <c r="Y23" s="182">
        <v>0</v>
      </c>
      <c r="Z23" s="182">
        <v>0</v>
      </c>
      <c r="AA23" s="182">
        <v>0</v>
      </c>
      <c r="AB23" s="182">
        <v>0</v>
      </c>
      <c r="AC23" s="182">
        <v>0</v>
      </c>
      <c r="AD23" s="182">
        <v>0</v>
      </c>
      <c r="AE23" s="182">
        <v>0</v>
      </c>
      <c r="AF23" s="190">
        <v>0</v>
      </c>
      <c r="AG23" s="182">
        <v>0</v>
      </c>
      <c r="AH23" s="182">
        <v>0</v>
      </c>
      <c r="AI23" s="182">
        <v>0</v>
      </c>
      <c r="AJ23" s="182">
        <v>0</v>
      </c>
      <c r="AK23" s="182">
        <v>0</v>
      </c>
      <c r="AL23" s="182">
        <v>0</v>
      </c>
      <c r="AM23" s="182">
        <v>0</v>
      </c>
      <c r="AN23" s="182">
        <v>0</v>
      </c>
      <c r="AO23" s="182">
        <v>0</v>
      </c>
      <c r="AP23" s="190">
        <v>0</v>
      </c>
      <c r="AQ23" s="182">
        <v>0</v>
      </c>
      <c r="AR23" s="182">
        <v>0</v>
      </c>
      <c r="AS23" s="182">
        <v>0</v>
      </c>
      <c r="AT23" s="182">
        <v>1</v>
      </c>
      <c r="AU23" s="182">
        <v>0</v>
      </c>
      <c r="AV23" s="182">
        <v>0</v>
      </c>
      <c r="AW23" s="182">
        <v>0</v>
      </c>
      <c r="AX23" s="182">
        <v>0</v>
      </c>
      <c r="AY23" s="182">
        <v>0</v>
      </c>
      <c r="AZ23" s="190">
        <v>1</v>
      </c>
    </row>
    <row r="24" spans="1:52" ht="15" customHeight="1">
      <c r="A24" s="37"/>
      <c r="B24" s="181" t="s">
        <v>186</v>
      </c>
      <c r="C24" s="183">
        <v>0</v>
      </c>
      <c r="D24" s="182">
        <v>0</v>
      </c>
      <c r="E24" s="182">
        <v>0</v>
      </c>
      <c r="F24" s="182">
        <v>2</v>
      </c>
      <c r="G24" s="182">
        <v>0</v>
      </c>
      <c r="H24" s="182">
        <v>0</v>
      </c>
      <c r="I24" s="182">
        <v>0</v>
      </c>
      <c r="J24" s="182">
        <v>0</v>
      </c>
      <c r="K24" s="182">
        <v>0</v>
      </c>
      <c r="L24" s="190">
        <v>2</v>
      </c>
      <c r="M24" s="182">
        <v>0</v>
      </c>
      <c r="N24" s="182">
        <v>0</v>
      </c>
      <c r="O24" s="182">
        <v>2</v>
      </c>
      <c r="P24" s="182">
        <v>0</v>
      </c>
      <c r="Q24" s="182">
        <v>0</v>
      </c>
      <c r="R24" s="182">
        <v>0</v>
      </c>
      <c r="S24" s="182">
        <v>0</v>
      </c>
      <c r="T24" s="182">
        <v>0</v>
      </c>
      <c r="U24" s="182">
        <v>0</v>
      </c>
      <c r="V24" s="190">
        <v>2</v>
      </c>
      <c r="W24" s="182">
        <v>0</v>
      </c>
      <c r="X24" s="182">
        <v>0</v>
      </c>
      <c r="Y24" s="182">
        <v>0</v>
      </c>
      <c r="Z24" s="182">
        <v>0</v>
      </c>
      <c r="AA24" s="182">
        <v>0</v>
      </c>
      <c r="AB24" s="182">
        <v>0</v>
      </c>
      <c r="AC24" s="182">
        <v>0</v>
      </c>
      <c r="AD24" s="182">
        <v>0</v>
      </c>
      <c r="AE24" s="182">
        <v>0</v>
      </c>
      <c r="AF24" s="190">
        <v>0</v>
      </c>
      <c r="AG24" s="182">
        <v>1</v>
      </c>
      <c r="AH24" s="182">
        <v>0</v>
      </c>
      <c r="AI24" s="182">
        <v>1</v>
      </c>
      <c r="AJ24" s="182">
        <v>2</v>
      </c>
      <c r="AK24" s="182">
        <v>0</v>
      </c>
      <c r="AL24" s="182">
        <v>0</v>
      </c>
      <c r="AM24" s="182">
        <v>0</v>
      </c>
      <c r="AN24" s="182">
        <v>0</v>
      </c>
      <c r="AO24" s="182">
        <v>0</v>
      </c>
      <c r="AP24" s="190">
        <v>4</v>
      </c>
      <c r="AQ24" s="182">
        <v>0</v>
      </c>
      <c r="AR24" s="182">
        <v>0</v>
      </c>
      <c r="AS24" s="182">
        <v>0</v>
      </c>
      <c r="AT24" s="182">
        <v>1</v>
      </c>
      <c r="AU24" s="182">
        <v>0</v>
      </c>
      <c r="AV24" s="182">
        <v>0</v>
      </c>
      <c r="AW24" s="182">
        <v>0</v>
      </c>
      <c r="AX24" s="182">
        <v>0</v>
      </c>
      <c r="AY24" s="182">
        <v>0</v>
      </c>
      <c r="AZ24" s="190">
        <v>1</v>
      </c>
    </row>
    <row r="25" spans="1:52" ht="15" customHeight="1">
      <c r="A25" s="36"/>
      <c r="B25" s="304" t="s">
        <v>39</v>
      </c>
      <c r="C25" s="184">
        <v>0</v>
      </c>
      <c r="D25" s="185">
        <v>0</v>
      </c>
      <c r="E25" s="185">
        <v>0</v>
      </c>
      <c r="F25" s="185">
        <v>2</v>
      </c>
      <c r="G25" s="185">
        <v>0</v>
      </c>
      <c r="H25" s="185">
        <v>0</v>
      </c>
      <c r="I25" s="185">
        <v>0</v>
      </c>
      <c r="J25" s="185">
        <v>0</v>
      </c>
      <c r="K25" s="185">
        <v>0</v>
      </c>
      <c r="L25" s="191">
        <v>2</v>
      </c>
      <c r="M25" s="185">
        <v>0</v>
      </c>
      <c r="N25" s="185">
        <v>0</v>
      </c>
      <c r="O25" s="185">
        <v>2</v>
      </c>
      <c r="P25" s="185">
        <v>0</v>
      </c>
      <c r="Q25" s="185">
        <v>0</v>
      </c>
      <c r="R25" s="185">
        <v>0</v>
      </c>
      <c r="S25" s="185">
        <v>0</v>
      </c>
      <c r="T25" s="185">
        <v>0</v>
      </c>
      <c r="U25" s="185">
        <v>0</v>
      </c>
      <c r="V25" s="191">
        <v>2</v>
      </c>
      <c r="W25" s="185">
        <v>0</v>
      </c>
      <c r="X25" s="185">
        <v>0</v>
      </c>
      <c r="Y25" s="185">
        <v>0</v>
      </c>
      <c r="Z25" s="185">
        <v>0</v>
      </c>
      <c r="AA25" s="185">
        <v>0</v>
      </c>
      <c r="AB25" s="185">
        <v>0</v>
      </c>
      <c r="AC25" s="185">
        <v>0</v>
      </c>
      <c r="AD25" s="185">
        <v>0</v>
      </c>
      <c r="AE25" s="185">
        <v>0</v>
      </c>
      <c r="AF25" s="191">
        <v>0</v>
      </c>
      <c r="AG25" s="185">
        <v>1</v>
      </c>
      <c r="AH25" s="185">
        <v>0</v>
      </c>
      <c r="AI25" s="185">
        <v>1</v>
      </c>
      <c r="AJ25" s="185">
        <v>2</v>
      </c>
      <c r="AK25" s="185">
        <v>0</v>
      </c>
      <c r="AL25" s="185">
        <v>0</v>
      </c>
      <c r="AM25" s="185">
        <v>0</v>
      </c>
      <c r="AN25" s="185">
        <v>0</v>
      </c>
      <c r="AO25" s="185">
        <v>0</v>
      </c>
      <c r="AP25" s="191">
        <v>4</v>
      </c>
      <c r="AQ25" s="185">
        <v>0</v>
      </c>
      <c r="AR25" s="185">
        <v>0</v>
      </c>
      <c r="AS25" s="185">
        <v>0</v>
      </c>
      <c r="AT25" s="185">
        <v>2</v>
      </c>
      <c r="AU25" s="185">
        <v>0</v>
      </c>
      <c r="AV25" s="185">
        <v>0</v>
      </c>
      <c r="AW25" s="185">
        <v>0</v>
      </c>
      <c r="AX25" s="185">
        <v>0</v>
      </c>
      <c r="AY25" s="185">
        <v>0</v>
      </c>
      <c r="AZ25" s="191">
        <v>2</v>
      </c>
    </row>
    <row r="26" spans="1:52" ht="15" customHeight="1">
      <c r="A26" s="35" t="s">
        <v>13</v>
      </c>
      <c r="B26" s="11" t="s">
        <v>54</v>
      </c>
      <c r="C26" s="183">
        <v>9</v>
      </c>
      <c r="D26" s="182">
        <v>0</v>
      </c>
      <c r="E26" s="182">
        <v>4</v>
      </c>
      <c r="F26" s="182">
        <v>0</v>
      </c>
      <c r="G26" s="182">
        <v>0</v>
      </c>
      <c r="H26" s="182">
        <v>0</v>
      </c>
      <c r="I26" s="182">
        <v>0</v>
      </c>
      <c r="J26" s="182">
        <v>0</v>
      </c>
      <c r="K26" s="182">
        <v>0</v>
      </c>
      <c r="L26" s="190">
        <v>13</v>
      </c>
      <c r="M26" s="182">
        <v>6</v>
      </c>
      <c r="N26" s="182">
        <v>0</v>
      </c>
      <c r="O26" s="182">
        <v>3</v>
      </c>
      <c r="P26" s="182">
        <v>0</v>
      </c>
      <c r="Q26" s="182">
        <v>0</v>
      </c>
      <c r="R26" s="182">
        <v>0</v>
      </c>
      <c r="S26" s="182">
        <v>0</v>
      </c>
      <c r="T26" s="182">
        <v>0</v>
      </c>
      <c r="U26" s="182">
        <v>0</v>
      </c>
      <c r="V26" s="190">
        <v>9</v>
      </c>
      <c r="W26" s="182">
        <v>9</v>
      </c>
      <c r="X26" s="182">
        <v>0</v>
      </c>
      <c r="Y26" s="182">
        <v>0</v>
      </c>
      <c r="Z26" s="182">
        <v>0</v>
      </c>
      <c r="AA26" s="182">
        <v>0</v>
      </c>
      <c r="AB26" s="182">
        <v>0</v>
      </c>
      <c r="AC26" s="182">
        <v>0</v>
      </c>
      <c r="AD26" s="182">
        <v>0</v>
      </c>
      <c r="AE26" s="182">
        <v>0</v>
      </c>
      <c r="AF26" s="190">
        <v>9</v>
      </c>
      <c r="AG26" s="182">
        <v>9</v>
      </c>
      <c r="AH26" s="182">
        <v>0</v>
      </c>
      <c r="AI26" s="182">
        <v>1</v>
      </c>
      <c r="AJ26" s="182">
        <v>1</v>
      </c>
      <c r="AK26" s="182">
        <v>0</v>
      </c>
      <c r="AL26" s="182">
        <v>0</v>
      </c>
      <c r="AM26" s="182">
        <v>0</v>
      </c>
      <c r="AN26" s="182">
        <v>0</v>
      </c>
      <c r="AO26" s="182">
        <v>0</v>
      </c>
      <c r="AP26" s="190">
        <v>11</v>
      </c>
      <c r="AQ26" s="182">
        <v>18</v>
      </c>
      <c r="AR26" s="182">
        <v>0</v>
      </c>
      <c r="AS26" s="182">
        <v>3</v>
      </c>
      <c r="AT26" s="182">
        <v>1</v>
      </c>
      <c r="AU26" s="182">
        <v>0</v>
      </c>
      <c r="AV26" s="182">
        <v>0</v>
      </c>
      <c r="AW26" s="182">
        <v>0</v>
      </c>
      <c r="AX26" s="182">
        <v>0</v>
      </c>
      <c r="AY26" s="182">
        <v>0</v>
      </c>
      <c r="AZ26" s="190">
        <v>22</v>
      </c>
    </row>
    <row r="27" spans="1:52" ht="15" customHeight="1">
      <c r="A27" s="35"/>
      <c r="B27" s="11" t="s">
        <v>187</v>
      </c>
      <c r="C27" s="183">
        <v>1</v>
      </c>
      <c r="D27" s="182">
        <v>0</v>
      </c>
      <c r="E27" s="182">
        <v>0</v>
      </c>
      <c r="F27" s="182">
        <v>6</v>
      </c>
      <c r="G27" s="182">
        <v>1</v>
      </c>
      <c r="H27" s="182">
        <v>0</v>
      </c>
      <c r="I27" s="182">
        <v>1</v>
      </c>
      <c r="J27" s="182">
        <v>0</v>
      </c>
      <c r="K27" s="182">
        <v>0</v>
      </c>
      <c r="L27" s="190">
        <v>9</v>
      </c>
      <c r="M27" s="182">
        <v>1</v>
      </c>
      <c r="N27" s="182">
        <v>0</v>
      </c>
      <c r="O27" s="182">
        <v>0</v>
      </c>
      <c r="P27" s="182">
        <v>5</v>
      </c>
      <c r="Q27" s="182">
        <v>0</v>
      </c>
      <c r="R27" s="182">
        <v>0</v>
      </c>
      <c r="S27" s="182">
        <v>2</v>
      </c>
      <c r="T27" s="182">
        <v>0</v>
      </c>
      <c r="U27" s="182">
        <v>0</v>
      </c>
      <c r="V27" s="190">
        <v>8</v>
      </c>
      <c r="W27" s="182">
        <v>0</v>
      </c>
      <c r="X27" s="182">
        <v>0</v>
      </c>
      <c r="Y27" s="182">
        <v>0</v>
      </c>
      <c r="Z27" s="182">
        <v>6</v>
      </c>
      <c r="AA27" s="182">
        <v>1</v>
      </c>
      <c r="AB27" s="182">
        <v>0</v>
      </c>
      <c r="AC27" s="182">
        <v>3</v>
      </c>
      <c r="AD27" s="182">
        <v>0</v>
      </c>
      <c r="AE27" s="182">
        <v>0</v>
      </c>
      <c r="AF27" s="190">
        <v>10</v>
      </c>
      <c r="AG27" s="182">
        <v>3</v>
      </c>
      <c r="AH27" s="182">
        <v>0</v>
      </c>
      <c r="AI27" s="182">
        <v>0</v>
      </c>
      <c r="AJ27" s="182">
        <v>4</v>
      </c>
      <c r="AK27" s="182">
        <v>1</v>
      </c>
      <c r="AL27" s="182">
        <v>0</v>
      </c>
      <c r="AM27" s="182">
        <v>1</v>
      </c>
      <c r="AN27" s="182">
        <v>0</v>
      </c>
      <c r="AO27" s="182">
        <v>0</v>
      </c>
      <c r="AP27" s="190">
        <v>9</v>
      </c>
      <c r="AQ27" s="182">
        <v>0</v>
      </c>
      <c r="AR27" s="182">
        <v>0</v>
      </c>
      <c r="AS27" s="182">
        <v>2</v>
      </c>
      <c r="AT27" s="182">
        <v>5</v>
      </c>
      <c r="AU27" s="182">
        <v>0</v>
      </c>
      <c r="AV27" s="182">
        <v>0</v>
      </c>
      <c r="AW27" s="182">
        <v>0</v>
      </c>
      <c r="AX27" s="182">
        <v>0</v>
      </c>
      <c r="AY27" s="182">
        <v>0</v>
      </c>
      <c r="AZ27" s="190">
        <v>7</v>
      </c>
    </row>
    <row r="28" spans="1:52" ht="15" customHeight="1">
      <c r="A28" s="43"/>
      <c r="B28" s="34" t="s">
        <v>39</v>
      </c>
      <c r="C28" s="184">
        <v>10</v>
      </c>
      <c r="D28" s="185">
        <v>0</v>
      </c>
      <c r="E28" s="185">
        <v>4</v>
      </c>
      <c r="F28" s="185">
        <v>6</v>
      </c>
      <c r="G28" s="185">
        <v>1</v>
      </c>
      <c r="H28" s="185">
        <v>0</v>
      </c>
      <c r="I28" s="185">
        <v>1</v>
      </c>
      <c r="J28" s="185">
        <v>0</v>
      </c>
      <c r="K28" s="185">
        <v>0</v>
      </c>
      <c r="L28" s="191">
        <v>22</v>
      </c>
      <c r="M28" s="185">
        <v>7</v>
      </c>
      <c r="N28" s="185">
        <v>0</v>
      </c>
      <c r="O28" s="185">
        <v>3</v>
      </c>
      <c r="P28" s="185">
        <v>5</v>
      </c>
      <c r="Q28" s="185">
        <v>0</v>
      </c>
      <c r="R28" s="185">
        <v>0</v>
      </c>
      <c r="S28" s="185">
        <v>2</v>
      </c>
      <c r="T28" s="185">
        <v>0</v>
      </c>
      <c r="U28" s="185">
        <v>0</v>
      </c>
      <c r="V28" s="191">
        <v>17</v>
      </c>
      <c r="W28" s="185">
        <v>9</v>
      </c>
      <c r="X28" s="185">
        <v>0</v>
      </c>
      <c r="Y28" s="185">
        <v>0</v>
      </c>
      <c r="Z28" s="185">
        <v>6</v>
      </c>
      <c r="AA28" s="185">
        <v>1</v>
      </c>
      <c r="AB28" s="185">
        <v>0</v>
      </c>
      <c r="AC28" s="185">
        <v>3</v>
      </c>
      <c r="AD28" s="185">
        <v>0</v>
      </c>
      <c r="AE28" s="185">
        <v>0</v>
      </c>
      <c r="AF28" s="191">
        <v>19</v>
      </c>
      <c r="AG28" s="185">
        <v>12</v>
      </c>
      <c r="AH28" s="185">
        <v>0</v>
      </c>
      <c r="AI28" s="185">
        <v>1</v>
      </c>
      <c r="AJ28" s="185">
        <v>5</v>
      </c>
      <c r="AK28" s="185">
        <v>1</v>
      </c>
      <c r="AL28" s="185">
        <v>0</v>
      </c>
      <c r="AM28" s="185">
        <v>1</v>
      </c>
      <c r="AN28" s="185">
        <v>0</v>
      </c>
      <c r="AO28" s="185">
        <v>0</v>
      </c>
      <c r="AP28" s="191">
        <v>20</v>
      </c>
      <c r="AQ28" s="185">
        <v>18</v>
      </c>
      <c r="AR28" s="185">
        <v>0</v>
      </c>
      <c r="AS28" s="185">
        <v>5</v>
      </c>
      <c r="AT28" s="185">
        <v>6</v>
      </c>
      <c r="AU28" s="185">
        <v>0</v>
      </c>
      <c r="AV28" s="185">
        <v>0</v>
      </c>
      <c r="AW28" s="185">
        <v>0</v>
      </c>
      <c r="AX28" s="185">
        <v>0</v>
      </c>
      <c r="AY28" s="185">
        <v>0</v>
      </c>
      <c r="AZ28" s="191">
        <v>29</v>
      </c>
    </row>
    <row r="29" spans="1:52" ht="15" customHeight="1">
      <c r="A29" s="174" t="s">
        <v>14</v>
      </c>
      <c r="B29" s="197" t="s">
        <v>58</v>
      </c>
      <c r="C29" s="195">
        <v>0</v>
      </c>
      <c r="D29" s="194">
        <v>0</v>
      </c>
      <c r="E29" s="194">
        <v>0</v>
      </c>
      <c r="F29" s="194">
        <v>0</v>
      </c>
      <c r="G29" s="194">
        <v>0</v>
      </c>
      <c r="H29" s="194">
        <v>0</v>
      </c>
      <c r="I29" s="194">
        <v>0</v>
      </c>
      <c r="J29" s="194">
        <v>0</v>
      </c>
      <c r="K29" s="194">
        <v>0</v>
      </c>
      <c r="L29" s="196">
        <v>0</v>
      </c>
      <c r="M29" s="194">
        <v>0</v>
      </c>
      <c r="N29" s="194">
        <v>0</v>
      </c>
      <c r="O29" s="194">
        <v>0</v>
      </c>
      <c r="P29" s="194">
        <v>0</v>
      </c>
      <c r="Q29" s="194">
        <v>0</v>
      </c>
      <c r="R29" s="194">
        <v>0</v>
      </c>
      <c r="S29" s="194">
        <v>0</v>
      </c>
      <c r="T29" s="194">
        <v>0</v>
      </c>
      <c r="U29" s="194">
        <v>0</v>
      </c>
      <c r="V29" s="196">
        <v>0</v>
      </c>
      <c r="W29" s="194">
        <v>0</v>
      </c>
      <c r="X29" s="194">
        <v>0</v>
      </c>
      <c r="Y29" s="194">
        <v>0</v>
      </c>
      <c r="Z29" s="194">
        <v>0</v>
      </c>
      <c r="AA29" s="194">
        <v>0</v>
      </c>
      <c r="AB29" s="194">
        <v>0</v>
      </c>
      <c r="AC29" s="194">
        <v>0</v>
      </c>
      <c r="AD29" s="194">
        <v>0</v>
      </c>
      <c r="AE29" s="194">
        <v>0</v>
      </c>
      <c r="AF29" s="196">
        <v>0</v>
      </c>
      <c r="AG29" s="194">
        <v>0</v>
      </c>
      <c r="AH29" s="194">
        <v>0</v>
      </c>
      <c r="AI29" s="194">
        <v>0</v>
      </c>
      <c r="AJ29" s="194">
        <v>0</v>
      </c>
      <c r="AK29" s="194">
        <v>0</v>
      </c>
      <c r="AL29" s="194">
        <v>0</v>
      </c>
      <c r="AM29" s="194">
        <v>0</v>
      </c>
      <c r="AN29" s="194">
        <v>0</v>
      </c>
      <c r="AO29" s="194">
        <v>0</v>
      </c>
      <c r="AP29" s="196">
        <v>0</v>
      </c>
      <c r="AQ29" s="194">
        <v>1</v>
      </c>
      <c r="AR29" s="194">
        <v>0</v>
      </c>
      <c r="AS29" s="194">
        <v>0</v>
      </c>
      <c r="AT29" s="194">
        <v>0</v>
      </c>
      <c r="AU29" s="194">
        <v>0</v>
      </c>
      <c r="AV29" s="194">
        <v>0</v>
      </c>
      <c r="AW29" s="194">
        <v>0</v>
      </c>
      <c r="AX29" s="194">
        <v>0</v>
      </c>
      <c r="AY29" s="194">
        <v>0</v>
      </c>
      <c r="AZ29" s="196">
        <v>1</v>
      </c>
    </row>
    <row r="30" spans="1:52" ht="15" customHeight="1">
      <c r="A30" s="174" t="s">
        <v>15</v>
      </c>
      <c r="B30" s="197" t="s">
        <v>15</v>
      </c>
      <c r="C30" s="195">
        <v>0</v>
      </c>
      <c r="D30" s="194">
        <v>0</v>
      </c>
      <c r="E30" s="194">
        <v>0</v>
      </c>
      <c r="F30" s="194">
        <v>0</v>
      </c>
      <c r="G30" s="194">
        <v>0</v>
      </c>
      <c r="H30" s="194">
        <v>0</v>
      </c>
      <c r="I30" s="194">
        <v>0</v>
      </c>
      <c r="J30" s="194">
        <v>0</v>
      </c>
      <c r="K30" s="194">
        <v>0</v>
      </c>
      <c r="L30" s="196">
        <v>0</v>
      </c>
      <c r="M30" s="194">
        <v>0</v>
      </c>
      <c r="N30" s="194">
        <v>0</v>
      </c>
      <c r="O30" s="194">
        <v>0</v>
      </c>
      <c r="P30" s="194">
        <v>0</v>
      </c>
      <c r="Q30" s="194">
        <v>0</v>
      </c>
      <c r="R30" s="194">
        <v>0</v>
      </c>
      <c r="S30" s="194">
        <v>0</v>
      </c>
      <c r="T30" s="194">
        <v>0</v>
      </c>
      <c r="U30" s="194">
        <v>0</v>
      </c>
      <c r="V30" s="196">
        <v>0</v>
      </c>
      <c r="W30" s="194">
        <v>0</v>
      </c>
      <c r="X30" s="194">
        <v>0</v>
      </c>
      <c r="Y30" s="194">
        <v>0</v>
      </c>
      <c r="Z30" s="194">
        <v>0</v>
      </c>
      <c r="AA30" s="194">
        <v>0</v>
      </c>
      <c r="AB30" s="194">
        <v>0</v>
      </c>
      <c r="AC30" s="194">
        <v>0</v>
      </c>
      <c r="AD30" s="194">
        <v>0</v>
      </c>
      <c r="AE30" s="194">
        <v>0</v>
      </c>
      <c r="AF30" s="196">
        <v>0</v>
      </c>
      <c r="AG30" s="194">
        <v>0</v>
      </c>
      <c r="AH30" s="194">
        <v>0</v>
      </c>
      <c r="AI30" s="194">
        <v>1</v>
      </c>
      <c r="AJ30" s="194">
        <v>0</v>
      </c>
      <c r="AK30" s="194">
        <v>0</v>
      </c>
      <c r="AL30" s="194">
        <v>0</v>
      </c>
      <c r="AM30" s="194">
        <v>0</v>
      </c>
      <c r="AN30" s="194">
        <v>0</v>
      </c>
      <c r="AO30" s="194">
        <v>0</v>
      </c>
      <c r="AP30" s="196">
        <v>1</v>
      </c>
      <c r="AQ30" s="194">
        <v>1</v>
      </c>
      <c r="AR30" s="194">
        <v>0</v>
      </c>
      <c r="AS30" s="194">
        <v>1</v>
      </c>
      <c r="AT30" s="194">
        <v>2</v>
      </c>
      <c r="AU30" s="194">
        <v>0</v>
      </c>
      <c r="AV30" s="194">
        <v>0</v>
      </c>
      <c r="AW30" s="194">
        <v>0</v>
      </c>
      <c r="AX30" s="194">
        <v>0</v>
      </c>
      <c r="AY30" s="194">
        <v>0</v>
      </c>
      <c r="AZ30" s="196">
        <v>4</v>
      </c>
    </row>
    <row r="31" spans="1:52" ht="15" customHeight="1">
      <c r="A31" s="174" t="s">
        <v>16</v>
      </c>
      <c r="B31" s="197" t="s">
        <v>64</v>
      </c>
      <c r="C31" s="195">
        <v>0</v>
      </c>
      <c r="D31" s="194">
        <v>0</v>
      </c>
      <c r="E31" s="194">
        <v>0</v>
      </c>
      <c r="F31" s="194">
        <v>0</v>
      </c>
      <c r="G31" s="194">
        <v>0</v>
      </c>
      <c r="H31" s="194">
        <v>0</v>
      </c>
      <c r="I31" s="194">
        <v>0</v>
      </c>
      <c r="J31" s="194">
        <v>0</v>
      </c>
      <c r="K31" s="194">
        <v>0</v>
      </c>
      <c r="L31" s="196">
        <v>0</v>
      </c>
      <c r="M31" s="194">
        <v>0</v>
      </c>
      <c r="N31" s="194">
        <v>0</v>
      </c>
      <c r="O31" s="194">
        <v>0</v>
      </c>
      <c r="P31" s="194">
        <v>0</v>
      </c>
      <c r="Q31" s="194">
        <v>0</v>
      </c>
      <c r="R31" s="194">
        <v>0</v>
      </c>
      <c r="S31" s="194">
        <v>0</v>
      </c>
      <c r="T31" s="194">
        <v>0</v>
      </c>
      <c r="U31" s="194">
        <v>0</v>
      </c>
      <c r="V31" s="196">
        <v>0</v>
      </c>
      <c r="W31" s="194">
        <v>0</v>
      </c>
      <c r="X31" s="194">
        <v>0</v>
      </c>
      <c r="Y31" s="194">
        <v>0</v>
      </c>
      <c r="Z31" s="194">
        <v>0</v>
      </c>
      <c r="AA31" s="194">
        <v>0</v>
      </c>
      <c r="AB31" s="194">
        <v>0</v>
      </c>
      <c r="AC31" s="194">
        <v>0</v>
      </c>
      <c r="AD31" s="194">
        <v>0</v>
      </c>
      <c r="AE31" s="194">
        <v>0</v>
      </c>
      <c r="AF31" s="196">
        <v>0</v>
      </c>
      <c r="AG31" s="194">
        <v>1</v>
      </c>
      <c r="AH31" s="194">
        <v>0</v>
      </c>
      <c r="AI31" s="194">
        <v>0</v>
      </c>
      <c r="AJ31" s="194">
        <v>0</v>
      </c>
      <c r="AK31" s="194">
        <v>1</v>
      </c>
      <c r="AL31" s="194">
        <v>0</v>
      </c>
      <c r="AM31" s="194">
        <v>0</v>
      </c>
      <c r="AN31" s="194">
        <v>0</v>
      </c>
      <c r="AO31" s="194">
        <v>0</v>
      </c>
      <c r="AP31" s="196">
        <v>2</v>
      </c>
      <c r="AQ31" s="194">
        <v>0</v>
      </c>
      <c r="AR31" s="194">
        <v>0</v>
      </c>
      <c r="AS31" s="194">
        <v>0</v>
      </c>
      <c r="AT31" s="194">
        <v>0</v>
      </c>
      <c r="AU31" s="194">
        <v>1</v>
      </c>
      <c r="AV31" s="194">
        <v>0</v>
      </c>
      <c r="AW31" s="194">
        <v>0</v>
      </c>
      <c r="AX31" s="194">
        <v>0</v>
      </c>
      <c r="AY31" s="194">
        <v>0</v>
      </c>
      <c r="AZ31" s="196">
        <v>1</v>
      </c>
    </row>
    <row r="32" spans="1:52" ht="15" customHeight="1">
      <c r="A32" s="174" t="s">
        <v>19</v>
      </c>
      <c r="B32" s="197" t="s">
        <v>191</v>
      </c>
      <c r="C32" s="195">
        <v>2</v>
      </c>
      <c r="D32" s="194">
        <v>0</v>
      </c>
      <c r="E32" s="194">
        <v>0</v>
      </c>
      <c r="F32" s="194">
        <v>0</v>
      </c>
      <c r="G32" s="194">
        <v>0</v>
      </c>
      <c r="H32" s="194">
        <v>0</v>
      </c>
      <c r="I32" s="194">
        <v>0</v>
      </c>
      <c r="J32" s="194">
        <v>0</v>
      </c>
      <c r="K32" s="194">
        <v>0</v>
      </c>
      <c r="L32" s="196">
        <v>2</v>
      </c>
      <c r="M32" s="194">
        <v>4</v>
      </c>
      <c r="N32" s="194">
        <v>0</v>
      </c>
      <c r="O32" s="194">
        <v>0</v>
      </c>
      <c r="P32" s="194">
        <v>0</v>
      </c>
      <c r="Q32" s="194">
        <v>0</v>
      </c>
      <c r="R32" s="194">
        <v>0</v>
      </c>
      <c r="S32" s="194">
        <v>0</v>
      </c>
      <c r="T32" s="194">
        <v>0</v>
      </c>
      <c r="U32" s="194">
        <v>0</v>
      </c>
      <c r="V32" s="196">
        <v>4</v>
      </c>
      <c r="W32" s="194">
        <v>3</v>
      </c>
      <c r="X32" s="194">
        <v>0</v>
      </c>
      <c r="Y32" s="194">
        <v>1</v>
      </c>
      <c r="Z32" s="194">
        <v>0</v>
      </c>
      <c r="AA32" s="194">
        <v>0</v>
      </c>
      <c r="AB32" s="194">
        <v>1</v>
      </c>
      <c r="AC32" s="194">
        <v>0</v>
      </c>
      <c r="AD32" s="194">
        <v>0</v>
      </c>
      <c r="AE32" s="194">
        <v>0</v>
      </c>
      <c r="AF32" s="196">
        <v>5</v>
      </c>
      <c r="AG32" s="194">
        <v>2</v>
      </c>
      <c r="AH32" s="194">
        <v>0</v>
      </c>
      <c r="AI32" s="194">
        <v>0</v>
      </c>
      <c r="AJ32" s="194">
        <v>0</v>
      </c>
      <c r="AK32" s="194">
        <v>0</v>
      </c>
      <c r="AL32" s="194">
        <v>0</v>
      </c>
      <c r="AM32" s="194">
        <v>0</v>
      </c>
      <c r="AN32" s="194">
        <v>0</v>
      </c>
      <c r="AO32" s="194">
        <v>0</v>
      </c>
      <c r="AP32" s="196">
        <v>2</v>
      </c>
      <c r="AQ32" s="194">
        <v>3</v>
      </c>
      <c r="AR32" s="194">
        <v>0</v>
      </c>
      <c r="AS32" s="194">
        <v>0</v>
      </c>
      <c r="AT32" s="194">
        <v>2</v>
      </c>
      <c r="AU32" s="194">
        <v>0</v>
      </c>
      <c r="AV32" s="194">
        <v>0</v>
      </c>
      <c r="AW32" s="194">
        <v>0</v>
      </c>
      <c r="AX32" s="194">
        <v>0</v>
      </c>
      <c r="AY32" s="194">
        <v>0</v>
      </c>
      <c r="AZ32" s="196">
        <v>5</v>
      </c>
    </row>
    <row r="33" spans="1:52" ht="15" customHeight="1">
      <c r="A33" s="174" t="s">
        <v>20</v>
      </c>
      <c r="B33" s="197" t="s">
        <v>93</v>
      </c>
      <c r="C33" s="195">
        <v>46</v>
      </c>
      <c r="D33" s="194">
        <v>3</v>
      </c>
      <c r="E33" s="194">
        <v>19</v>
      </c>
      <c r="F33" s="194">
        <v>382</v>
      </c>
      <c r="G33" s="194">
        <v>386</v>
      </c>
      <c r="H33" s="194">
        <v>26</v>
      </c>
      <c r="I33" s="194">
        <v>254</v>
      </c>
      <c r="J33" s="194">
        <v>55</v>
      </c>
      <c r="K33" s="194">
        <v>37</v>
      </c>
      <c r="L33" s="196">
        <v>1208</v>
      </c>
      <c r="M33" s="194">
        <v>51</v>
      </c>
      <c r="N33" s="194">
        <v>1</v>
      </c>
      <c r="O33" s="194">
        <v>33</v>
      </c>
      <c r="P33" s="194">
        <v>434</v>
      </c>
      <c r="Q33" s="194">
        <v>346</v>
      </c>
      <c r="R33" s="194">
        <v>40</v>
      </c>
      <c r="S33" s="194">
        <v>272</v>
      </c>
      <c r="T33" s="194">
        <v>41</v>
      </c>
      <c r="U33" s="194">
        <v>32</v>
      </c>
      <c r="V33" s="196">
        <v>1250</v>
      </c>
      <c r="W33" s="194">
        <v>49</v>
      </c>
      <c r="X33" s="194">
        <v>0</v>
      </c>
      <c r="Y33" s="194">
        <v>31</v>
      </c>
      <c r="Z33" s="194">
        <v>487</v>
      </c>
      <c r="AA33" s="194">
        <v>394</v>
      </c>
      <c r="AB33" s="194">
        <v>36</v>
      </c>
      <c r="AC33" s="194">
        <v>335</v>
      </c>
      <c r="AD33" s="194">
        <v>57</v>
      </c>
      <c r="AE33" s="194">
        <v>34</v>
      </c>
      <c r="AF33" s="196">
        <v>1423</v>
      </c>
      <c r="AG33" s="194">
        <v>71</v>
      </c>
      <c r="AH33" s="194">
        <v>2</v>
      </c>
      <c r="AI33" s="194">
        <v>27</v>
      </c>
      <c r="AJ33" s="194">
        <v>483</v>
      </c>
      <c r="AK33" s="194">
        <v>364</v>
      </c>
      <c r="AL33" s="194">
        <v>27</v>
      </c>
      <c r="AM33" s="194">
        <v>316</v>
      </c>
      <c r="AN33" s="194">
        <v>64</v>
      </c>
      <c r="AO33" s="194">
        <v>27</v>
      </c>
      <c r="AP33" s="196">
        <v>1381</v>
      </c>
      <c r="AQ33" s="194">
        <v>52</v>
      </c>
      <c r="AR33" s="194">
        <v>3</v>
      </c>
      <c r="AS33" s="194">
        <v>23</v>
      </c>
      <c r="AT33" s="194">
        <v>604</v>
      </c>
      <c r="AU33" s="194">
        <v>346</v>
      </c>
      <c r="AV33" s="194">
        <v>34</v>
      </c>
      <c r="AW33" s="194">
        <v>397</v>
      </c>
      <c r="AX33" s="194">
        <v>57</v>
      </c>
      <c r="AY33" s="194">
        <v>52</v>
      </c>
      <c r="AZ33" s="196">
        <v>1568</v>
      </c>
    </row>
    <row r="34" spans="1:52" ht="15" customHeight="1">
      <c r="A34" s="174" t="s">
        <v>21</v>
      </c>
      <c r="B34" s="197" t="s">
        <v>101</v>
      </c>
      <c r="C34" s="195">
        <v>0</v>
      </c>
      <c r="D34" s="194">
        <v>0</v>
      </c>
      <c r="E34" s="194">
        <v>0</v>
      </c>
      <c r="F34" s="194">
        <v>0</v>
      </c>
      <c r="G34" s="194">
        <v>0</v>
      </c>
      <c r="H34" s="194">
        <v>0</v>
      </c>
      <c r="I34" s="194">
        <v>0</v>
      </c>
      <c r="J34" s="194">
        <v>0</v>
      </c>
      <c r="K34" s="194">
        <v>0</v>
      </c>
      <c r="L34" s="196">
        <v>0</v>
      </c>
      <c r="M34" s="194">
        <v>0</v>
      </c>
      <c r="N34" s="194">
        <v>0</v>
      </c>
      <c r="O34" s="194">
        <v>1</v>
      </c>
      <c r="P34" s="194">
        <v>0</v>
      </c>
      <c r="Q34" s="194">
        <v>0</v>
      </c>
      <c r="R34" s="194">
        <v>0</v>
      </c>
      <c r="S34" s="194">
        <v>0</v>
      </c>
      <c r="T34" s="194">
        <v>0</v>
      </c>
      <c r="U34" s="194">
        <v>0</v>
      </c>
      <c r="V34" s="196">
        <v>1</v>
      </c>
      <c r="W34" s="194">
        <v>0</v>
      </c>
      <c r="X34" s="194">
        <v>1</v>
      </c>
      <c r="Y34" s="194">
        <v>0</v>
      </c>
      <c r="Z34" s="194">
        <v>0</v>
      </c>
      <c r="AA34" s="194">
        <v>0</v>
      </c>
      <c r="AB34" s="194">
        <v>0</v>
      </c>
      <c r="AC34" s="194">
        <v>0</v>
      </c>
      <c r="AD34" s="194">
        <v>0</v>
      </c>
      <c r="AE34" s="194">
        <v>0</v>
      </c>
      <c r="AF34" s="196">
        <v>1</v>
      </c>
      <c r="AG34" s="194">
        <v>1</v>
      </c>
      <c r="AH34" s="194">
        <v>0</v>
      </c>
      <c r="AI34" s="194">
        <v>2</v>
      </c>
      <c r="AJ34" s="194">
        <v>2</v>
      </c>
      <c r="AK34" s="194">
        <v>0</v>
      </c>
      <c r="AL34" s="194">
        <v>2</v>
      </c>
      <c r="AM34" s="194">
        <v>0</v>
      </c>
      <c r="AN34" s="194">
        <v>0</v>
      </c>
      <c r="AO34" s="194">
        <v>0</v>
      </c>
      <c r="AP34" s="196">
        <v>7</v>
      </c>
      <c r="AQ34" s="194">
        <v>2</v>
      </c>
      <c r="AR34" s="194">
        <v>0</v>
      </c>
      <c r="AS34" s="194">
        <v>1</v>
      </c>
      <c r="AT34" s="194">
        <v>1</v>
      </c>
      <c r="AU34" s="194">
        <v>0</v>
      </c>
      <c r="AV34" s="194">
        <v>0</v>
      </c>
      <c r="AW34" s="194">
        <v>0</v>
      </c>
      <c r="AX34" s="194">
        <v>0</v>
      </c>
      <c r="AY34" s="194">
        <v>0</v>
      </c>
      <c r="AZ34" s="196">
        <v>4</v>
      </c>
    </row>
    <row r="35" spans="1:52" ht="15" customHeight="1">
      <c r="A35" s="35" t="s">
        <v>23</v>
      </c>
      <c r="B35" s="11" t="s">
        <v>122</v>
      </c>
      <c r="C35" s="183">
        <v>0</v>
      </c>
      <c r="D35" s="182">
        <v>0</v>
      </c>
      <c r="E35" s="182">
        <v>0</v>
      </c>
      <c r="F35" s="182">
        <v>0</v>
      </c>
      <c r="G35" s="182">
        <v>0</v>
      </c>
      <c r="H35" s="182">
        <v>0</v>
      </c>
      <c r="I35" s="182">
        <v>0</v>
      </c>
      <c r="J35" s="182">
        <v>0</v>
      </c>
      <c r="K35" s="182">
        <v>0</v>
      </c>
      <c r="L35" s="190">
        <v>0</v>
      </c>
      <c r="M35" s="182">
        <v>0</v>
      </c>
      <c r="N35" s="182">
        <v>0</v>
      </c>
      <c r="O35" s="182">
        <v>0</v>
      </c>
      <c r="P35" s="182">
        <v>0</v>
      </c>
      <c r="Q35" s="182">
        <v>0</v>
      </c>
      <c r="R35" s="182">
        <v>0</v>
      </c>
      <c r="S35" s="182">
        <v>0</v>
      </c>
      <c r="T35" s="182">
        <v>0</v>
      </c>
      <c r="U35" s="182">
        <v>0</v>
      </c>
      <c r="V35" s="190">
        <v>0</v>
      </c>
      <c r="W35" s="182">
        <v>0</v>
      </c>
      <c r="X35" s="182">
        <v>0</v>
      </c>
      <c r="Y35" s="182">
        <v>0</v>
      </c>
      <c r="Z35" s="182">
        <v>0</v>
      </c>
      <c r="AA35" s="182">
        <v>0</v>
      </c>
      <c r="AB35" s="182">
        <v>0</v>
      </c>
      <c r="AC35" s="182">
        <v>0</v>
      </c>
      <c r="AD35" s="182">
        <v>0</v>
      </c>
      <c r="AE35" s="182">
        <v>0</v>
      </c>
      <c r="AF35" s="190">
        <v>0</v>
      </c>
      <c r="AG35" s="182">
        <v>0</v>
      </c>
      <c r="AH35" s="182">
        <v>0</v>
      </c>
      <c r="AI35" s="182">
        <v>1</v>
      </c>
      <c r="AJ35" s="182">
        <v>0</v>
      </c>
      <c r="AK35" s="182">
        <v>0</v>
      </c>
      <c r="AL35" s="182">
        <v>0</v>
      </c>
      <c r="AM35" s="182">
        <v>0</v>
      </c>
      <c r="AN35" s="182">
        <v>0</v>
      </c>
      <c r="AO35" s="182">
        <v>0</v>
      </c>
      <c r="AP35" s="190">
        <v>1</v>
      </c>
      <c r="AQ35" s="182">
        <v>0</v>
      </c>
      <c r="AR35" s="182">
        <v>0</v>
      </c>
      <c r="AS35" s="182">
        <v>0</v>
      </c>
      <c r="AT35" s="182">
        <v>0</v>
      </c>
      <c r="AU35" s="182">
        <v>0</v>
      </c>
      <c r="AV35" s="182">
        <v>0</v>
      </c>
      <c r="AW35" s="182">
        <v>0</v>
      </c>
      <c r="AX35" s="182">
        <v>0</v>
      </c>
      <c r="AY35" s="182">
        <v>0</v>
      </c>
      <c r="AZ35" s="190">
        <v>0</v>
      </c>
    </row>
    <row r="36" spans="1:52" ht="15" customHeight="1">
      <c r="A36" s="35"/>
      <c r="B36" s="11" t="s">
        <v>125</v>
      </c>
      <c r="C36" s="183">
        <v>0</v>
      </c>
      <c r="D36" s="182">
        <v>0</v>
      </c>
      <c r="E36" s="182">
        <v>0</v>
      </c>
      <c r="F36" s="182">
        <v>0</v>
      </c>
      <c r="G36" s="182">
        <v>0</v>
      </c>
      <c r="H36" s="182">
        <v>0</v>
      </c>
      <c r="I36" s="182">
        <v>0</v>
      </c>
      <c r="J36" s="182">
        <v>0</v>
      </c>
      <c r="K36" s="182">
        <v>0</v>
      </c>
      <c r="L36" s="190">
        <v>0</v>
      </c>
      <c r="M36" s="182">
        <v>0</v>
      </c>
      <c r="N36" s="182">
        <v>0</v>
      </c>
      <c r="O36" s="182">
        <v>0</v>
      </c>
      <c r="P36" s="182">
        <v>0</v>
      </c>
      <c r="Q36" s="182">
        <v>0</v>
      </c>
      <c r="R36" s="182">
        <v>0</v>
      </c>
      <c r="S36" s="182">
        <v>0</v>
      </c>
      <c r="T36" s="182">
        <v>0</v>
      </c>
      <c r="U36" s="182">
        <v>0</v>
      </c>
      <c r="V36" s="190">
        <v>0</v>
      </c>
      <c r="W36" s="182">
        <v>0</v>
      </c>
      <c r="X36" s="182">
        <v>0</v>
      </c>
      <c r="Y36" s="182">
        <v>0</v>
      </c>
      <c r="Z36" s="182">
        <v>0</v>
      </c>
      <c r="AA36" s="182">
        <v>0</v>
      </c>
      <c r="AB36" s="182">
        <v>0</v>
      </c>
      <c r="AC36" s="182">
        <v>0</v>
      </c>
      <c r="AD36" s="182">
        <v>0</v>
      </c>
      <c r="AE36" s="182">
        <v>0</v>
      </c>
      <c r="AF36" s="190">
        <v>0</v>
      </c>
      <c r="AG36" s="182">
        <v>1</v>
      </c>
      <c r="AH36" s="182">
        <v>0</v>
      </c>
      <c r="AI36" s="182">
        <v>1</v>
      </c>
      <c r="AJ36" s="182">
        <v>0</v>
      </c>
      <c r="AK36" s="182">
        <v>0</v>
      </c>
      <c r="AL36" s="182">
        <v>0</v>
      </c>
      <c r="AM36" s="182">
        <v>0</v>
      </c>
      <c r="AN36" s="182">
        <v>0</v>
      </c>
      <c r="AO36" s="182">
        <v>0</v>
      </c>
      <c r="AP36" s="190">
        <v>2</v>
      </c>
      <c r="AQ36" s="182">
        <v>0</v>
      </c>
      <c r="AR36" s="182">
        <v>0</v>
      </c>
      <c r="AS36" s="182">
        <v>0</v>
      </c>
      <c r="AT36" s="182">
        <v>1</v>
      </c>
      <c r="AU36" s="182">
        <v>0</v>
      </c>
      <c r="AV36" s="182">
        <v>0</v>
      </c>
      <c r="AW36" s="182">
        <v>0</v>
      </c>
      <c r="AX36" s="182">
        <v>0</v>
      </c>
      <c r="AY36" s="182">
        <v>0</v>
      </c>
      <c r="AZ36" s="190">
        <v>1</v>
      </c>
    </row>
    <row r="37" spans="1:52" ht="15" customHeight="1">
      <c r="A37" s="35"/>
      <c r="B37" s="11" t="s">
        <v>193</v>
      </c>
      <c r="C37" s="183">
        <v>426</v>
      </c>
      <c r="D37" s="182">
        <v>3</v>
      </c>
      <c r="E37" s="182">
        <v>248</v>
      </c>
      <c r="F37" s="182">
        <v>1492</v>
      </c>
      <c r="G37" s="182">
        <v>561</v>
      </c>
      <c r="H37" s="182">
        <v>191</v>
      </c>
      <c r="I37" s="182">
        <v>289</v>
      </c>
      <c r="J37" s="182">
        <v>119</v>
      </c>
      <c r="K37" s="182">
        <v>33</v>
      </c>
      <c r="L37" s="190">
        <v>3362</v>
      </c>
      <c r="M37" s="182">
        <v>606</v>
      </c>
      <c r="N37" s="182">
        <v>4</v>
      </c>
      <c r="O37" s="182">
        <v>350</v>
      </c>
      <c r="P37" s="182">
        <v>1557</v>
      </c>
      <c r="Q37" s="182">
        <v>600</v>
      </c>
      <c r="R37" s="182">
        <v>245</v>
      </c>
      <c r="S37" s="182">
        <v>279</v>
      </c>
      <c r="T37" s="182">
        <v>108</v>
      </c>
      <c r="U37" s="182">
        <v>43</v>
      </c>
      <c r="V37" s="190">
        <v>3792</v>
      </c>
      <c r="W37" s="182">
        <v>598</v>
      </c>
      <c r="X37" s="182">
        <v>4</v>
      </c>
      <c r="Y37" s="182">
        <v>316</v>
      </c>
      <c r="Z37" s="182">
        <v>1646</v>
      </c>
      <c r="AA37" s="182">
        <v>601</v>
      </c>
      <c r="AB37" s="182">
        <v>258</v>
      </c>
      <c r="AC37" s="182">
        <v>331</v>
      </c>
      <c r="AD37" s="182">
        <v>133</v>
      </c>
      <c r="AE37" s="182">
        <v>35</v>
      </c>
      <c r="AF37" s="190">
        <v>3922</v>
      </c>
      <c r="AG37" s="182">
        <v>653</v>
      </c>
      <c r="AH37" s="182">
        <v>5</v>
      </c>
      <c r="AI37" s="182">
        <v>319</v>
      </c>
      <c r="AJ37" s="182">
        <v>1684</v>
      </c>
      <c r="AK37" s="182">
        <v>514</v>
      </c>
      <c r="AL37" s="182">
        <v>264</v>
      </c>
      <c r="AM37" s="182">
        <v>358</v>
      </c>
      <c r="AN37" s="182">
        <v>112</v>
      </c>
      <c r="AO37" s="182">
        <v>35</v>
      </c>
      <c r="AP37" s="190">
        <v>3944</v>
      </c>
      <c r="AQ37" s="182">
        <v>585</v>
      </c>
      <c r="AR37" s="182">
        <v>3</v>
      </c>
      <c r="AS37" s="182">
        <v>279</v>
      </c>
      <c r="AT37" s="182">
        <v>2030</v>
      </c>
      <c r="AU37" s="182">
        <v>524</v>
      </c>
      <c r="AV37" s="182">
        <v>273</v>
      </c>
      <c r="AW37" s="182">
        <v>373</v>
      </c>
      <c r="AX37" s="182">
        <v>103</v>
      </c>
      <c r="AY37" s="182">
        <v>46</v>
      </c>
      <c r="AZ37" s="190">
        <v>4216</v>
      </c>
    </row>
    <row r="38" spans="1:52" ht="15" customHeight="1">
      <c r="A38" s="35"/>
      <c r="B38" s="11" t="s">
        <v>181</v>
      </c>
      <c r="C38" s="183">
        <v>1</v>
      </c>
      <c r="D38" s="182">
        <v>0</v>
      </c>
      <c r="E38" s="182">
        <v>0</v>
      </c>
      <c r="F38" s="182">
        <v>9</v>
      </c>
      <c r="G38" s="182">
        <v>2</v>
      </c>
      <c r="H38" s="182">
        <v>1</v>
      </c>
      <c r="I38" s="182">
        <v>6</v>
      </c>
      <c r="J38" s="182">
        <v>0</v>
      </c>
      <c r="K38" s="182">
        <v>0</v>
      </c>
      <c r="L38" s="190">
        <v>19</v>
      </c>
      <c r="M38" s="182">
        <v>1</v>
      </c>
      <c r="N38" s="182">
        <v>0</v>
      </c>
      <c r="O38" s="182">
        <v>1</v>
      </c>
      <c r="P38" s="182">
        <v>8</v>
      </c>
      <c r="Q38" s="182">
        <v>5</v>
      </c>
      <c r="R38" s="182">
        <v>1</v>
      </c>
      <c r="S38" s="182">
        <v>3</v>
      </c>
      <c r="T38" s="182">
        <v>0</v>
      </c>
      <c r="U38" s="182">
        <v>0</v>
      </c>
      <c r="V38" s="190">
        <v>19</v>
      </c>
      <c r="W38" s="182">
        <v>5</v>
      </c>
      <c r="X38" s="182">
        <v>0</v>
      </c>
      <c r="Y38" s="182">
        <v>1</v>
      </c>
      <c r="Z38" s="182">
        <v>4</v>
      </c>
      <c r="AA38" s="182">
        <v>4</v>
      </c>
      <c r="AB38" s="182">
        <v>2</v>
      </c>
      <c r="AC38" s="182">
        <v>6</v>
      </c>
      <c r="AD38" s="182">
        <v>0</v>
      </c>
      <c r="AE38" s="182">
        <v>2</v>
      </c>
      <c r="AF38" s="190">
        <v>24</v>
      </c>
      <c r="AG38" s="182">
        <v>0</v>
      </c>
      <c r="AH38" s="182">
        <v>0</v>
      </c>
      <c r="AI38" s="182">
        <v>1</v>
      </c>
      <c r="AJ38" s="182">
        <v>11</v>
      </c>
      <c r="AK38" s="182">
        <v>3</v>
      </c>
      <c r="AL38" s="182">
        <v>1</v>
      </c>
      <c r="AM38" s="182">
        <v>1</v>
      </c>
      <c r="AN38" s="182">
        <v>1</v>
      </c>
      <c r="AO38" s="182">
        <v>0</v>
      </c>
      <c r="AP38" s="190">
        <v>18</v>
      </c>
      <c r="AQ38" s="182">
        <v>2</v>
      </c>
      <c r="AR38" s="182">
        <v>0</v>
      </c>
      <c r="AS38" s="182">
        <v>0</v>
      </c>
      <c r="AT38" s="182">
        <v>6</v>
      </c>
      <c r="AU38" s="182">
        <v>2</v>
      </c>
      <c r="AV38" s="182">
        <v>0</v>
      </c>
      <c r="AW38" s="182">
        <v>1</v>
      </c>
      <c r="AX38" s="182">
        <v>0</v>
      </c>
      <c r="AY38" s="182">
        <v>0</v>
      </c>
      <c r="AZ38" s="190">
        <v>11</v>
      </c>
    </row>
    <row r="39" spans="1:52" ht="15" customHeight="1">
      <c r="A39" s="43"/>
      <c r="B39" s="34" t="s">
        <v>39</v>
      </c>
      <c r="C39" s="184">
        <v>427</v>
      </c>
      <c r="D39" s="185">
        <v>3</v>
      </c>
      <c r="E39" s="185">
        <v>248</v>
      </c>
      <c r="F39" s="185">
        <v>1501</v>
      </c>
      <c r="G39" s="185">
        <v>563</v>
      </c>
      <c r="H39" s="185">
        <v>192</v>
      </c>
      <c r="I39" s="185">
        <v>295</v>
      </c>
      <c r="J39" s="185">
        <v>119</v>
      </c>
      <c r="K39" s="185">
        <v>33</v>
      </c>
      <c r="L39" s="191">
        <v>3381</v>
      </c>
      <c r="M39" s="185">
        <v>607</v>
      </c>
      <c r="N39" s="185">
        <v>4</v>
      </c>
      <c r="O39" s="185">
        <v>351</v>
      </c>
      <c r="P39" s="185">
        <v>1565</v>
      </c>
      <c r="Q39" s="185">
        <v>605</v>
      </c>
      <c r="R39" s="185">
        <v>246</v>
      </c>
      <c r="S39" s="185">
        <v>282</v>
      </c>
      <c r="T39" s="185">
        <v>108</v>
      </c>
      <c r="U39" s="185">
        <v>43</v>
      </c>
      <c r="V39" s="191">
        <v>3811</v>
      </c>
      <c r="W39" s="185">
        <v>603</v>
      </c>
      <c r="X39" s="185">
        <v>4</v>
      </c>
      <c r="Y39" s="185">
        <v>317</v>
      </c>
      <c r="Z39" s="185">
        <v>1650</v>
      </c>
      <c r="AA39" s="185">
        <v>605</v>
      </c>
      <c r="AB39" s="185">
        <v>260</v>
      </c>
      <c r="AC39" s="185">
        <v>337</v>
      </c>
      <c r="AD39" s="185">
        <v>133</v>
      </c>
      <c r="AE39" s="185">
        <v>37</v>
      </c>
      <c r="AF39" s="191">
        <v>3946</v>
      </c>
      <c r="AG39" s="185">
        <v>654</v>
      </c>
      <c r="AH39" s="185">
        <v>5</v>
      </c>
      <c r="AI39" s="185">
        <v>322</v>
      </c>
      <c r="AJ39" s="185">
        <v>1695</v>
      </c>
      <c r="AK39" s="185">
        <v>517</v>
      </c>
      <c r="AL39" s="185">
        <v>265</v>
      </c>
      <c r="AM39" s="185">
        <v>359</v>
      </c>
      <c r="AN39" s="185">
        <v>113</v>
      </c>
      <c r="AO39" s="185">
        <v>35</v>
      </c>
      <c r="AP39" s="191">
        <v>3965</v>
      </c>
      <c r="AQ39" s="185">
        <v>587</v>
      </c>
      <c r="AR39" s="185">
        <v>3</v>
      </c>
      <c r="AS39" s="185">
        <v>279</v>
      </c>
      <c r="AT39" s="185">
        <v>2037</v>
      </c>
      <c r="AU39" s="185">
        <v>526</v>
      </c>
      <c r="AV39" s="185">
        <v>273</v>
      </c>
      <c r="AW39" s="185">
        <v>374</v>
      </c>
      <c r="AX39" s="185">
        <v>103</v>
      </c>
      <c r="AY39" s="185">
        <v>46</v>
      </c>
      <c r="AZ39" s="191">
        <v>4228</v>
      </c>
    </row>
    <row r="40" spans="1:52" ht="15.75" customHeight="1">
      <c r="A40" s="248" t="s">
        <v>39</v>
      </c>
      <c r="B40" s="249"/>
      <c r="C40" s="195">
        <v>1654</v>
      </c>
      <c r="D40" s="194">
        <v>28</v>
      </c>
      <c r="E40" s="194">
        <v>1056</v>
      </c>
      <c r="F40" s="194">
        <v>6681</v>
      </c>
      <c r="G40" s="194">
        <v>1809</v>
      </c>
      <c r="H40" s="194">
        <v>257</v>
      </c>
      <c r="I40" s="194">
        <v>2212</v>
      </c>
      <c r="J40" s="194">
        <v>372</v>
      </c>
      <c r="K40" s="194">
        <v>180</v>
      </c>
      <c r="L40" s="196">
        <v>14249</v>
      </c>
      <c r="M40" s="194">
        <v>2090</v>
      </c>
      <c r="N40" s="194">
        <v>20</v>
      </c>
      <c r="O40" s="194">
        <v>1344</v>
      </c>
      <c r="P40" s="194">
        <v>7187</v>
      </c>
      <c r="Q40" s="194">
        <v>1777</v>
      </c>
      <c r="R40" s="194">
        <v>340</v>
      </c>
      <c r="S40" s="194">
        <v>2152</v>
      </c>
      <c r="T40" s="194">
        <v>342</v>
      </c>
      <c r="U40" s="194">
        <v>189</v>
      </c>
      <c r="V40" s="196">
        <v>15441</v>
      </c>
      <c r="W40" s="194">
        <v>2181</v>
      </c>
      <c r="X40" s="194">
        <v>20</v>
      </c>
      <c r="Y40" s="194">
        <v>1407</v>
      </c>
      <c r="Z40" s="194">
        <v>7550</v>
      </c>
      <c r="AA40" s="194">
        <v>1875</v>
      </c>
      <c r="AB40" s="194">
        <v>353</v>
      </c>
      <c r="AC40" s="194">
        <v>2474</v>
      </c>
      <c r="AD40" s="194">
        <v>355</v>
      </c>
      <c r="AE40" s="194">
        <v>195</v>
      </c>
      <c r="AF40" s="196">
        <v>16410</v>
      </c>
      <c r="AG40" s="194">
        <v>2301</v>
      </c>
      <c r="AH40" s="194">
        <v>24</v>
      </c>
      <c r="AI40" s="194">
        <v>1292</v>
      </c>
      <c r="AJ40" s="194">
        <v>7851</v>
      </c>
      <c r="AK40" s="194">
        <v>1731</v>
      </c>
      <c r="AL40" s="194">
        <v>333</v>
      </c>
      <c r="AM40" s="194">
        <v>2430</v>
      </c>
      <c r="AN40" s="194">
        <v>346</v>
      </c>
      <c r="AO40" s="194">
        <v>181</v>
      </c>
      <c r="AP40" s="196">
        <v>16489</v>
      </c>
      <c r="AQ40" s="194">
        <v>2189</v>
      </c>
      <c r="AR40" s="194">
        <v>21</v>
      </c>
      <c r="AS40" s="194">
        <v>1200</v>
      </c>
      <c r="AT40" s="194">
        <v>8772</v>
      </c>
      <c r="AU40" s="194">
        <v>1552</v>
      </c>
      <c r="AV40" s="194">
        <v>353</v>
      </c>
      <c r="AW40" s="194">
        <v>2816</v>
      </c>
      <c r="AX40" s="194">
        <v>304</v>
      </c>
      <c r="AY40" s="194">
        <v>232</v>
      </c>
      <c r="AZ40" s="196">
        <v>17439</v>
      </c>
    </row>
    <row r="41" spans="1:52" ht="15" customHeight="1">
      <c r="A41" s="37"/>
      <c r="B41" s="181"/>
      <c r="C41" s="183"/>
      <c r="D41" s="182"/>
      <c r="E41" s="182"/>
      <c r="F41" s="182"/>
      <c r="G41" s="182"/>
      <c r="H41" s="182"/>
      <c r="I41" s="182"/>
      <c r="J41" s="182"/>
      <c r="K41" s="182"/>
      <c r="L41" s="190"/>
      <c r="M41" s="182"/>
      <c r="N41" s="182"/>
      <c r="O41" s="182"/>
      <c r="P41" s="182"/>
      <c r="Q41" s="182"/>
      <c r="R41" s="182"/>
      <c r="S41" s="182"/>
      <c r="T41" s="182"/>
      <c r="U41" s="182"/>
      <c r="V41" s="190"/>
      <c r="W41" s="182"/>
      <c r="X41" s="182"/>
      <c r="Y41" s="182"/>
      <c r="Z41" s="182"/>
      <c r="AA41" s="182"/>
      <c r="AB41" s="182"/>
      <c r="AC41" s="182"/>
      <c r="AD41" s="182"/>
      <c r="AE41" s="182"/>
      <c r="AF41" s="190"/>
      <c r="AG41" s="182"/>
      <c r="AH41" s="182"/>
      <c r="AI41" s="182"/>
      <c r="AJ41" s="182"/>
      <c r="AK41" s="182"/>
      <c r="AL41" s="182"/>
      <c r="AM41" s="182"/>
      <c r="AN41" s="182"/>
      <c r="AO41" s="182"/>
      <c r="AP41" s="190"/>
      <c r="AQ41" s="182"/>
      <c r="AR41" s="182"/>
      <c r="AS41" s="182"/>
      <c r="AT41" s="182"/>
      <c r="AU41" s="182"/>
      <c r="AV41" s="182"/>
      <c r="AW41" s="182"/>
      <c r="AX41" s="182"/>
      <c r="AY41" s="182"/>
      <c r="AZ41" s="190"/>
    </row>
    <row r="42" spans="1:52" s="171" customFormat="1" ht="15" customHeight="1">
      <c r="A42" s="239" t="s">
        <v>242</v>
      </c>
      <c r="B42" s="243"/>
      <c r="C42" s="184"/>
      <c r="D42" s="185"/>
      <c r="E42" s="185"/>
      <c r="F42" s="185"/>
      <c r="G42" s="185"/>
      <c r="H42" s="185"/>
      <c r="I42" s="185"/>
      <c r="J42" s="185"/>
      <c r="K42" s="185"/>
      <c r="L42" s="191"/>
      <c r="M42" s="185"/>
      <c r="N42" s="185"/>
      <c r="O42" s="185"/>
      <c r="P42" s="185"/>
      <c r="Q42" s="185"/>
      <c r="R42" s="185"/>
      <c r="S42" s="185"/>
      <c r="T42" s="185"/>
      <c r="U42" s="185"/>
      <c r="V42" s="191"/>
      <c r="W42" s="185"/>
      <c r="X42" s="185"/>
      <c r="Y42" s="185"/>
      <c r="Z42" s="185"/>
      <c r="AA42" s="185"/>
      <c r="AB42" s="185"/>
      <c r="AC42" s="185"/>
      <c r="AD42" s="185"/>
      <c r="AE42" s="185"/>
      <c r="AF42" s="191"/>
      <c r="AG42" s="185"/>
      <c r="AH42" s="185"/>
      <c r="AI42" s="185"/>
      <c r="AJ42" s="185"/>
      <c r="AK42" s="185"/>
      <c r="AL42" s="185"/>
      <c r="AM42" s="185"/>
      <c r="AN42" s="185"/>
      <c r="AO42" s="185"/>
      <c r="AP42" s="191"/>
      <c r="AQ42" s="185"/>
      <c r="AR42" s="185"/>
      <c r="AS42" s="185"/>
      <c r="AT42" s="185"/>
      <c r="AU42" s="185"/>
      <c r="AV42" s="185"/>
      <c r="AW42" s="185"/>
      <c r="AX42" s="185"/>
      <c r="AY42" s="185"/>
      <c r="AZ42" s="191"/>
    </row>
    <row r="43" spans="1:52" ht="13.5">
      <c r="A43" s="35" t="s">
        <v>11</v>
      </c>
      <c r="B43" s="11" t="s">
        <v>44</v>
      </c>
      <c r="C43" s="183">
        <v>206</v>
      </c>
      <c r="D43" s="182">
        <v>6</v>
      </c>
      <c r="E43" s="182">
        <v>75</v>
      </c>
      <c r="F43" s="182">
        <v>77</v>
      </c>
      <c r="G43" s="182">
        <v>0</v>
      </c>
      <c r="H43" s="182">
        <v>1</v>
      </c>
      <c r="I43" s="182">
        <v>15</v>
      </c>
      <c r="J43" s="182">
        <v>0</v>
      </c>
      <c r="K43" s="182">
        <v>0</v>
      </c>
      <c r="L43" s="190">
        <v>380</v>
      </c>
      <c r="M43" s="182">
        <v>264</v>
      </c>
      <c r="N43" s="182">
        <v>9</v>
      </c>
      <c r="O43" s="182">
        <v>82</v>
      </c>
      <c r="P43" s="182">
        <v>74</v>
      </c>
      <c r="Q43" s="182">
        <v>2</v>
      </c>
      <c r="R43" s="182">
        <v>0</v>
      </c>
      <c r="S43" s="182">
        <v>8</v>
      </c>
      <c r="T43" s="182">
        <v>0</v>
      </c>
      <c r="U43" s="182">
        <v>0</v>
      </c>
      <c r="V43" s="190">
        <v>439</v>
      </c>
      <c r="W43" s="182">
        <v>311</v>
      </c>
      <c r="X43" s="182">
        <v>9</v>
      </c>
      <c r="Y43" s="182">
        <v>103</v>
      </c>
      <c r="Z43" s="182">
        <v>66</v>
      </c>
      <c r="AA43" s="182">
        <v>1</v>
      </c>
      <c r="AB43" s="182">
        <v>0</v>
      </c>
      <c r="AC43" s="182">
        <v>14</v>
      </c>
      <c r="AD43" s="182">
        <v>0</v>
      </c>
      <c r="AE43" s="182">
        <v>0</v>
      </c>
      <c r="AF43" s="190">
        <v>504</v>
      </c>
      <c r="AG43" s="182">
        <v>266</v>
      </c>
      <c r="AH43" s="182">
        <v>13</v>
      </c>
      <c r="AI43" s="182">
        <v>86</v>
      </c>
      <c r="AJ43" s="182">
        <v>87</v>
      </c>
      <c r="AK43" s="182">
        <v>0</v>
      </c>
      <c r="AL43" s="182">
        <v>1</v>
      </c>
      <c r="AM43" s="182">
        <v>11</v>
      </c>
      <c r="AN43" s="182">
        <v>0</v>
      </c>
      <c r="AO43" s="182">
        <v>0</v>
      </c>
      <c r="AP43" s="190">
        <v>464</v>
      </c>
      <c r="AQ43" s="182">
        <v>337</v>
      </c>
      <c r="AR43" s="182">
        <v>7</v>
      </c>
      <c r="AS43" s="182">
        <v>30</v>
      </c>
      <c r="AT43" s="182">
        <v>92</v>
      </c>
      <c r="AU43" s="182">
        <v>0</v>
      </c>
      <c r="AV43" s="182">
        <v>0</v>
      </c>
      <c r="AW43" s="182">
        <v>12</v>
      </c>
      <c r="AX43" s="182">
        <v>0</v>
      </c>
      <c r="AY43" s="182">
        <v>0</v>
      </c>
      <c r="AZ43" s="190">
        <v>478</v>
      </c>
    </row>
    <row r="44" spans="1:52" ht="15" customHeight="1">
      <c r="A44" s="35"/>
      <c r="B44" s="11" t="s">
        <v>47</v>
      </c>
      <c r="C44" s="183">
        <v>78</v>
      </c>
      <c r="D44" s="182">
        <v>0</v>
      </c>
      <c r="E44" s="182">
        <v>56</v>
      </c>
      <c r="F44" s="182">
        <v>24</v>
      </c>
      <c r="G44" s="182">
        <v>2</v>
      </c>
      <c r="H44" s="182">
        <v>0</v>
      </c>
      <c r="I44" s="182">
        <v>1</v>
      </c>
      <c r="J44" s="182">
        <v>0</v>
      </c>
      <c r="K44" s="182">
        <v>2</v>
      </c>
      <c r="L44" s="190">
        <v>163</v>
      </c>
      <c r="M44" s="182">
        <v>67</v>
      </c>
      <c r="N44" s="182">
        <v>1</v>
      </c>
      <c r="O44" s="182">
        <v>55</v>
      </c>
      <c r="P44" s="182">
        <v>23</v>
      </c>
      <c r="Q44" s="182">
        <v>0</v>
      </c>
      <c r="R44" s="182">
        <v>0</v>
      </c>
      <c r="S44" s="182">
        <v>6</v>
      </c>
      <c r="T44" s="182">
        <v>0</v>
      </c>
      <c r="U44" s="182">
        <v>2</v>
      </c>
      <c r="V44" s="190">
        <v>154</v>
      </c>
      <c r="W44" s="182">
        <v>123</v>
      </c>
      <c r="X44" s="182">
        <v>0</v>
      </c>
      <c r="Y44" s="182">
        <v>58</v>
      </c>
      <c r="Z44" s="182">
        <v>27</v>
      </c>
      <c r="AA44" s="182">
        <v>0</v>
      </c>
      <c r="AB44" s="182">
        <v>0</v>
      </c>
      <c r="AC44" s="182">
        <v>1</v>
      </c>
      <c r="AD44" s="182">
        <v>1</v>
      </c>
      <c r="AE44" s="182">
        <v>0</v>
      </c>
      <c r="AF44" s="190">
        <v>210</v>
      </c>
      <c r="AG44" s="182">
        <v>95</v>
      </c>
      <c r="AH44" s="182">
        <v>1</v>
      </c>
      <c r="AI44" s="182">
        <v>64</v>
      </c>
      <c r="AJ44" s="182">
        <v>27</v>
      </c>
      <c r="AK44" s="182">
        <v>0</v>
      </c>
      <c r="AL44" s="182">
        <v>0</v>
      </c>
      <c r="AM44" s="182">
        <v>4</v>
      </c>
      <c r="AN44" s="182">
        <v>0</v>
      </c>
      <c r="AO44" s="182">
        <v>0</v>
      </c>
      <c r="AP44" s="190">
        <v>191</v>
      </c>
      <c r="AQ44" s="182">
        <v>123</v>
      </c>
      <c r="AR44" s="182">
        <v>0</v>
      </c>
      <c r="AS44" s="182">
        <v>56</v>
      </c>
      <c r="AT44" s="182">
        <v>43</v>
      </c>
      <c r="AU44" s="182">
        <v>2</v>
      </c>
      <c r="AV44" s="182">
        <v>0</v>
      </c>
      <c r="AW44" s="182">
        <v>2</v>
      </c>
      <c r="AX44" s="182">
        <v>0</v>
      </c>
      <c r="AY44" s="182">
        <v>0</v>
      </c>
      <c r="AZ44" s="190">
        <v>226</v>
      </c>
    </row>
    <row r="45" spans="1:52" ht="15" customHeight="1">
      <c r="A45" s="174" t="s">
        <v>39</v>
      </c>
      <c r="B45" s="197"/>
      <c r="C45" s="195">
        <v>284</v>
      </c>
      <c r="D45" s="194">
        <v>6</v>
      </c>
      <c r="E45" s="194">
        <v>131</v>
      </c>
      <c r="F45" s="194">
        <v>101</v>
      </c>
      <c r="G45" s="194">
        <v>2</v>
      </c>
      <c r="H45" s="194">
        <v>1</v>
      </c>
      <c r="I45" s="194">
        <v>16</v>
      </c>
      <c r="J45" s="194">
        <v>0</v>
      </c>
      <c r="K45" s="194">
        <v>2</v>
      </c>
      <c r="L45" s="196">
        <v>543</v>
      </c>
      <c r="M45" s="194">
        <v>331</v>
      </c>
      <c r="N45" s="194">
        <v>10</v>
      </c>
      <c r="O45" s="194">
        <v>137</v>
      </c>
      <c r="P45" s="194">
        <v>97</v>
      </c>
      <c r="Q45" s="194">
        <v>2</v>
      </c>
      <c r="R45" s="194">
        <v>0</v>
      </c>
      <c r="S45" s="194">
        <v>14</v>
      </c>
      <c r="T45" s="194">
        <v>0</v>
      </c>
      <c r="U45" s="194">
        <v>2</v>
      </c>
      <c r="V45" s="196">
        <v>593</v>
      </c>
      <c r="W45" s="194">
        <v>434</v>
      </c>
      <c r="X45" s="194">
        <v>9</v>
      </c>
      <c r="Y45" s="194">
        <v>161</v>
      </c>
      <c r="Z45" s="194">
        <v>93</v>
      </c>
      <c r="AA45" s="194">
        <v>1</v>
      </c>
      <c r="AB45" s="194">
        <v>0</v>
      </c>
      <c r="AC45" s="194">
        <v>15</v>
      </c>
      <c r="AD45" s="194">
        <v>1</v>
      </c>
      <c r="AE45" s="194">
        <v>0</v>
      </c>
      <c r="AF45" s="196">
        <v>714</v>
      </c>
      <c r="AG45" s="194">
        <v>361</v>
      </c>
      <c r="AH45" s="194">
        <v>14</v>
      </c>
      <c r="AI45" s="194">
        <v>150</v>
      </c>
      <c r="AJ45" s="194">
        <v>114</v>
      </c>
      <c r="AK45" s="194">
        <v>0</v>
      </c>
      <c r="AL45" s="194">
        <v>1</v>
      </c>
      <c r="AM45" s="194">
        <v>15</v>
      </c>
      <c r="AN45" s="194">
        <v>0</v>
      </c>
      <c r="AO45" s="194">
        <v>0</v>
      </c>
      <c r="AP45" s="196">
        <v>655</v>
      </c>
      <c r="AQ45" s="194">
        <v>460</v>
      </c>
      <c r="AR45" s="194">
        <v>7</v>
      </c>
      <c r="AS45" s="194">
        <v>86</v>
      </c>
      <c r="AT45" s="194">
        <v>135</v>
      </c>
      <c r="AU45" s="194">
        <v>2</v>
      </c>
      <c r="AV45" s="194">
        <v>0</v>
      </c>
      <c r="AW45" s="194">
        <v>14</v>
      </c>
      <c r="AX45" s="194">
        <v>0</v>
      </c>
      <c r="AY45" s="194">
        <v>0</v>
      </c>
      <c r="AZ45" s="196">
        <v>704</v>
      </c>
    </row>
    <row r="46" spans="1:52" ht="15" customHeight="1"/>
    <row r="47" spans="1:52" ht="15" customHeight="1">
      <c r="A47" s="167" t="s">
        <v>333</v>
      </c>
      <c r="B47" s="49"/>
      <c r="C47" s="49"/>
      <c r="D47" s="49"/>
      <c r="E47" s="49"/>
      <c r="F47" s="49"/>
      <c r="G47" s="49"/>
      <c r="H47" s="49"/>
      <c r="I47" s="49"/>
      <c r="J47" s="49"/>
      <c r="K47" s="49"/>
      <c r="L47" s="49"/>
      <c r="M47" s="49"/>
      <c r="N47" s="49"/>
      <c r="O47" s="49"/>
      <c r="P47" s="49"/>
      <c r="Q47" s="49"/>
      <c r="R47" s="49"/>
      <c r="S47" s="49"/>
      <c r="T47" s="49"/>
      <c r="U47" s="49"/>
      <c r="V47" s="49"/>
      <c r="W47" s="49"/>
      <c r="X47" s="49"/>
      <c r="Y47" s="49"/>
      <c r="Z47" s="49"/>
      <c r="AA47" s="49"/>
      <c r="AB47" s="49"/>
      <c r="AC47" s="49"/>
      <c r="AD47" s="49"/>
      <c r="AE47" s="49"/>
      <c r="AF47" s="49"/>
      <c r="AG47" s="49"/>
      <c r="AH47" s="49"/>
      <c r="AI47" s="49"/>
      <c r="AJ47" s="49"/>
      <c r="AK47" s="49"/>
      <c r="AL47" s="49"/>
      <c r="AM47" s="49"/>
      <c r="AN47" s="49"/>
      <c r="AO47" s="49"/>
      <c r="AP47" s="49"/>
      <c r="AQ47" s="49"/>
      <c r="AR47" s="49"/>
      <c r="AS47" s="49"/>
      <c r="AT47" s="49"/>
      <c r="AU47" s="49"/>
      <c r="AV47" s="49"/>
      <c r="AW47" s="49"/>
      <c r="AX47" s="49"/>
      <c r="AY47" s="49"/>
      <c r="AZ47" s="49"/>
    </row>
    <row r="48" spans="1:52" ht="15" customHeight="1">
      <c r="A48" s="252"/>
      <c r="B48" s="53"/>
      <c r="C48" s="504" t="s">
        <v>150</v>
      </c>
      <c r="D48" s="505"/>
      <c r="E48" s="505"/>
      <c r="F48" s="505"/>
      <c r="G48" s="505"/>
      <c r="H48" s="505"/>
      <c r="I48" s="505"/>
      <c r="J48" s="505"/>
      <c r="K48" s="505"/>
      <c r="L48" s="505"/>
      <c r="M48" s="505"/>
      <c r="N48" s="505"/>
      <c r="O48" s="505"/>
      <c r="P48" s="505"/>
      <c r="Q48" s="505"/>
      <c r="R48" s="505"/>
      <c r="S48" s="505"/>
      <c r="T48" s="505"/>
      <c r="U48" s="505"/>
      <c r="V48" s="505"/>
      <c r="W48" s="505"/>
      <c r="X48" s="505"/>
      <c r="Y48" s="505"/>
      <c r="Z48" s="505"/>
      <c r="AA48" s="505"/>
      <c r="AB48" s="505"/>
      <c r="AC48" s="505"/>
      <c r="AD48" s="505"/>
      <c r="AE48" s="505"/>
      <c r="AF48" s="505"/>
      <c r="AG48" s="505"/>
      <c r="AH48" s="505"/>
      <c r="AI48" s="505"/>
      <c r="AJ48" s="505"/>
      <c r="AK48" s="505"/>
      <c r="AL48" s="505"/>
      <c r="AM48" s="505"/>
      <c r="AN48" s="505"/>
      <c r="AO48" s="505"/>
      <c r="AP48" s="505"/>
      <c r="AQ48" s="505"/>
      <c r="AR48" s="505"/>
      <c r="AS48" s="505"/>
      <c r="AT48" s="505"/>
      <c r="AU48" s="505"/>
      <c r="AV48" s="505"/>
      <c r="AW48" s="505"/>
      <c r="AX48" s="505"/>
      <c r="AY48" s="505"/>
      <c r="AZ48" s="506"/>
    </row>
    <row r="49" spans="1:52" ht="15" customHeight="1">
      <c r="A49" s="54"/>
      <c r="B49" s="55"/>
      <c r="C49" s="507" t="str">
        <f>'Table Of Contents'!$C$4</f>
        <v>July 2014 - June 2015</v>
      </c>
      <c r="D49" s="508"/>
      <c r="E49" s="508"/>
      <c r="F49" s="508"/>
      <c r="G49" s="508"/>
      <c r="H49" s="508"/>
      <c r="I49" s="508"/>
      <c r="J49" s="508"/>
      <c r="K49" s="508"/>
      <c r="L49" s="509"/>
      <c r="M49" s="507" t="str">
        <f>'Table Of Contents'!$D$4</f>
        <v>July 2015 - June 2016</v>
      </c>
      <c r="N49" s="508"/>
      <c r="O49" s="508"/>
      <c r="P49" s="508"/>
      <c r="Q49" s="508"/>
      <c r="R49" s="508"/>
      <c r="S49" s="508"/>
      <c r="T49" s="508"/>
      <c r="U49" s="508"/>
      <c r="V49" s="509"/>
      <c r="W49" s="507" t="str">
        <f>'Table Of Contents'!$E$4</f>
        <v>July 2016 - June 2017</v>
      </c>
      <c r="X49" s="508"/>
      <c r="Y49" s="508"/>
      <c r="Z49" s="508"/>
      <c r="AA49" s="508"/>
      <c r="AB49" s="508"/>
      <c r="AC49" s="508"/>
      <c r="AD49" s="508"/>
      <c r="AE49" s="508"/>
      <c r="AF49" s="509"/>
      <c r="AG49" s="507" t="str">
        <f>'Table Of Contents'!$F$4</f>
        <v>July 2017 - June 2018</v>
      </c>
      <c r="AH49" s="508"/>
      <c r="AI49" s="508"/>
      <c r="AJ49" s="508"/>
      <c r="AK49" s="508"/>
      <c r="AL49" s="508"/>
      <c r="AM49" s="508"/>
      <c r="AN49" s="508"/>
      <c r="AO49" s="508"/>
      <c r="AP49" s="509"/>
      <c r="AQ49" s="507" t="str">
        <f>'Table Of Contents'!$G$4</f>
        <v>July 2018 - June 2019</v>
      </c>
      <c r="AR49" s="508"/>
      <c r="AS49" s="508"/>
      <c r="AT49" s="508"/>
      <c r="AU49" s="508"/>
      <c r="AV49" s="508"/>
      <c r="AW49" s="508"/>
      <c r="AX49" s="508"/>
      <c r="AY49" s="508"/>
      <c r="AZ49" s="509"/>
    </row>
    <row r="50" spans="1:52" ht="186" customHeight="1">
      <c r="A50" s="239" t="s">
        <v>253</v>
      </c>
      <c r="B50" s="253"/>
      <c r="C50" s="58" t="s">
        <v>151</v>
      </c>
      <c r="D50" s="59" t="s">
        <v>260</v>
      </c>
      <c r="E50" s="59" t="s">
        <v>463</v>
      </c>
      <c r="F50" s="59" t="s">
        <v>464</v>
      </c>
      <c r="G50" s="59" t="s">
        <v>465</v>
      </c>
      <c r="H50" s="59" t="s">
        <v>456</v>
      </c>
      <c r="I50" s="59" t="s">
        <v>538</v>
      </c>
      <c r="J50" s="59" t="s">
        <v>204</v>
      </c>
      <c r="K50" s="59" t="s">
        <v>531</v>
      </c>
      <c r="L50" s="61" t="s">
        <v>39</v>
      </c>
      <c r="M50" s="58" t="s">
        <v>151</v>
      </c>
      <c r="N50" s="59" t="s">
        <v>260</v>
      </c>
      <c r="O50" s="59" t="s">
        <v>463</v>
      </c>
      <c r="P50" s="59" t="s">
        <v>464</v>
      </c>
      <c r="Q50" s="59" t="s">
        <v>465</v>
      </c>
      <c r="R50" s="59" t="s">
        <v>456</v>
      </c>
      <c r="S50" s="59" t="s">
        <v>538</v>
      </c>
      <c r="T50" s="59" t="s">
        <v>204</v>
      </c>
      <c r="U50" s="59" t="s">
        <v>531</v>
      </c>
      <c r="V50" s="61" t="s">
        <v>39</v>
      </c>
      <c r="W50" s="58" t="s">
        <v>151</v>
      </c>
      <c r="X50" s="59" t="s">
        <v>260</v>
      </c>
      <c r="Y50" s="59" t="s">
        <v>463</v>
      </c>
      <c r="Z50" s="59" t="s">
        <v>464</v>
      </c>
      <c r="AA50" s="59" t="s">
        <v>465</v>
      </c>
      <c r="AB50" s="59" t="s">
        <v>456</v>
      </c>
      <c r="AC50" s="59" t="s">
        <v>538</v>
      </c>
      <c r="AD50" s="59" t="s">
        <v>204</v>
      </c>
      <c r="AE50" s="59" t="s">
        <v>531</v>
      </c>
      <c r="AF50" s="61" t="s">
        <v>39</v>
      </c>
      <c r="AG50" s="58" t="s">
        <v>151</v>
      </c>
      <c r="AH50" s="59" t="s">
        <v>260</v>
      </c>
      <c r="AI50" s="59" t="s">
        <v>463</v>
      </c>
      <c r="AJ50" s="59" t="s">
        <v>464</v>
      </c>
      <c r="AK50" s="59" t="s">
        <v>465</v>
      </c>
      <c r="AL50" s="59" t="s">
        <v>456</v>
      </c>
      <c r="AM50" s="59" t="s">
        <v>538</v>
      </c>
      <c r="AN50" s="59" t="s">
        <v>204</v>
      </c>
      <c r="AO50" s="59" t="s">
        <v>531</v>
      </c>
      <c r="AP50" s="61" t="s">
        <v>39</v>
      </c>
      <c r="AQ50" s="58" t="s">
        <v>151</v>
      </c>
      <c r="AR50" s="59" t="s">
        <v>260</v>
      </c>
      <c r="AS50" s="59" t="s">
        <v>463</v>
      </c>
      <c r="AT50" s="59" t="s">
        <v>464</v>
      </c>
      <c r="AU50" s="59" t="s">
        <v>465</v>
      </c>
      <c r="AV50" s="59" t="s">
        <v>456</v>
      </c>
      <c r="AW50" s="59" t="s">
        <v>538</v>
      </c>
      <c r="AX50" s="59" t="s">
        <v>204</v>
      </c>
      <c r="AY50" s="59" t="s">
        <v>531</v>
      </c>
      <c r="AZ50" s="61" t="s">
        <v>39</v>
      </c>
    </row>
    <row r="51" spans="1:52" ht="22.5" customHeight="1">
      <c r="A51" s="239" t="s">
        <v>178</v>
      </c>
      <c r="B51" s="173"/>
      <c r="C51" s="58"/>
      <c r="D51" s="59"/>
      <c r="E51" s="59"/>
      <c r="F51" s="59"/>
      <c r="G51" s="59"/>
      <c r="H51" s="59"/>
      <c r="I51" s="59"/>
      <c r="J51" s="59"/>
      <c r="K51" s="59"/>
      <c r="L51" s="433"/>
      <c r="M51" s="59"/>
      <c r="N51" s="59"/>
      <c r="O51" s="59"/>
      <c r="P51" s="59"/>
      <c r="Q51" s="59"/>
      <c r="R51" s="59"/>
      <c r="S51" s="59"/>
      <c r="T51" s="59"/>
      <c r="U51" s="60"/>
      <c r="V51" s="280"/>
      <c r="W51" s="59"/>
      <c r="X51" s="59"/>
      <c r="Y51" s="59"/>
      <c r="Z51" s="59"/>
      <c r="AA51" s="59"/>
      <c r="AB51" s="59"/>
      <c r="AC51" s="59"/>
      <c r="AD51" s="60"/>
      <c r="AE51" s="59"/>
      <c r="AF51" s="280"/>
      <c r="AG51" s="59"/>
      <c r="AH51" s="59"/>
      <c r="AI51" s="59"/>
      <c r="AJ51" s="59"/>
      <c r="AK51" s="59"/>
      <c r="AL51" s="295"/>
      <c r="AM51" s="60"/>
      <c r="AN51" s="59"/>
      <c r="AO51" s="59"/>
      <c r="AP51" s="280"/>
      <c r="AQ51" s="59"/>
      <c r="AR51" s="59"/>
      <c r="AS51" s="59"/>
      <c r="AT51" s="59"/>
      <c r="AU51" s="59"/>
      <c r="AV51" s="60"/>
      <c r="AW51" s="59"/>
      <c r="AX51" s="59"/>
      <c r="AY51" s="59"/>
      <c r="AZ51" s="280"/>
    </row>
    <row r="52" spans="1:52" ht="15" customHeight="1">
      <c r="A52" s="37" t="s">
        <v>9</v>
      </c>
      <c r="B52" s="181" t="s">
        <v>35</v>
      </c>
      <c r="C52" s="183">
        <v>11</v>
      </c>
      <c r="D52" s="182">
        <v>0</v>
      </c>
      <c r="E52" s="182">
        <v>0</v>
      </c>
      <c r="F52" s="182">
        <v>0</v>
      </c>
      <c r="G52" s="182">
        <v>0</v>
      </c>
      <c r="H52" s="182">
        <v>0</v>
      </c>
      <c r="I52" s="182">
        <v>0</v>
      </c>
      <c r="J52" s="182">
        <v>0</v>
      </c>
      <c r="K52" s="182">
        <v>0</v>
      </c>
      <c r="L52" s="190">
        <v>11</v>
      </c>
      <c r="M52" s="182">
        <v>7</v>
      </c>
      <c r="N52" s="182">
        <v>0</v>
      </c>
      <c r="O52" s="182">
        <v>0</v>
      </c>
      <c r="P52" s="182">
        <v>0</v>
      </c>
      <c r="Q52" s="182">
        <v>0</v>
      </c>
      <c r="R52" s="182">
        <v>0</v>
      </c>
      <c r="S52" s="182">
        <v>0</v>
      </c>
      <c r="T52" s="182">
        <v>0</v>
      </c>
      <c r="U52" s="182">
        <v>0</v>
      </c>
      <c r="V52" s="190">
        <v>7</v>
      </c>
      <c r="W52" s="182">
        <v>16</v>
      </c>
      <c r="X52" s="182">
        <v>0</v>
      </c>
      <c r="Y52" s="182">
        <v>0</v>
      </c>
      <c r="Z52" s="182">
        <v>0</v>
      </c>
      <c r="AA52" s="182">
        <v>0</v>
      </c>
      <c r="AB52" s="182">
        <v>0</v>
      </c>
      <c r="AC52" s="182">
        <v>0</v>
      </c>
      <c r="AD52" s="182">
        <v>0</v>
      </c>
      <c r="AE52" s="182">
        <v>0</v>
      </c>
      <c r="AF52" s="190">
        <v>16</v>
      </c>
      <c r="AG52" s="182">
        <v>12</v>
      </c>
      <c r="AH52" s="182">
        <v>0</v>
      </c>
      <c r="AI52" s="182">
        <v>0</v>
      </c>
      <c r="AJ52" s="182">
        <v>0</v>
      </c>
      <c r="AK52" s="182">
        <v>0</v>
      </c>
      <c r="AL52" s="182">
        <v>0</v>
      </c>
      <c r="AM52" s="182">
        <v>0</v>
      </c>
      <c r="AN52" s="182">
        <v>0</v>
      </c>
      <c r="AO52" s="182">
        <v>0</v>
      </c>
      <c r="AP52" s="190">
        <v>12</v>
      </c>
      <c r="AQ52" s="182">
        <v>11</v>
      </c>
      <c r="AR52" s="182">
        <v>0</v>
      </c>
      <c r="AS52" s="182">
        <v>0</v>
      </c>
      <c r="AT52" s="182">
        <v>0</v>
      </c>
      <c r="AU52" s="182">
        <v>0</v>
      </c>
      <c r="AV52" s="182">
        <v>0</v>
      </c>
      <c r="AW52" s="182">
        <v>0</v>
      </c>
      <c r="AX52" s="182">
        <v>0</v>
      </c>
      <c r="AY52" s="182">
        <v>0</v>
      </c>
      <c r="AZ52" s="190">
        <v>11</v>
      </c>
    </row>
    <row r="53" spans="1:52" ht="15" customHeight="1">
      <c r="A53" s="35"/>
      <c r="B53" s="11" t="s">
        <v>184</v>
      </c>
      <c r="C53" s="183">
        <v>8</v>
      </c>
      <c r="D53" s="182">
        <v>0</v>
      </c>
      <c r="E53" s="182">
        <v>1</v>
      </c>
      <c r="F53" s="182">
        <v>0</v>
      </c>
      <c r="G53" s="182">
        <v>0</v>
      </c>
      <c r="H53" s="182">
        <v>0</v>
      </c>
      <c r="I53" s="182">
        <v>0</v>
      </c>
      <c r="J53" s="182">
        <v>0</v>
      </c>
      <c r="K53" s="182">
        <v>0</v>
      </c>
      <c r="L53" s="190">
        <v>9</v>
      </c>
      <c r="M53" s="182">
        <v>5</v>
      </c>
      <c r="N53" s="182">
        <v>0</v>
      </c>
      <c r="O53" s="182">
        <v>0</v>
      </c>
      <c r="P53" s="182">
        <v>0</v>
      </c>
      <c r="Q53" s="182">
        <v>0</v>
      </c>
      <c r="R53" s="182">
        <v>0</v>
      </c>
      <c r="S53" s="182">
        <v>0</v>
      </c>
      <c r="T53" s="182">
        <v>0</v>
      </c>
      <c r="U53" s="182">
        <v>0</v>
      </c>
      <c r="V53" s="190">
        <v>5</v>
      </c>
      <c r="W53" s="182">
        <v>4</v>
      </c>
      <c r="X53" s="182">
        <v>0</v>
      </c>
      <c r="Y53" s="182">
        <v>0</v>
      </c>
      <c r="Z53" s="182">
        <v>1</v>
      </c>
      <c r="AA53" s="182">
        <v>0</v>
      </c>
      <c r="AB53" s="182">
        <v>0</v>
      </c>
      <c r="AC53" s="182">
        <v>0</v>
      </c>
      <c r="AD53" s="182">
        <v>0</v>
      </c>
      <c r="AE53" s="182">
        <v>0</v>
      </c>
      <c r="AF53" s="190">
        <v>5</v>
      </c>
      <c r="AG53" s="182">
        <v>11</v>
      </c>
      <c r="AH53" s="182">
        <v>0</v>
      </c>
      <c r="AI53" s="182">
        <v>0</v>
      </c>
      <c r="AJ53" s="182">
        <v>0</v>
      </c>
      <c r="AK53" s="182">
        <v>0</v>
      </c>
      <c r="AL53" s="182">
        <v>0</v>
      </c>
      <c r="AM53" s="182">
        <v>0</v>
      </c>
      <c r="AN53" s="182">
        <v>0</v>
      </c>
      <c r="AO53" s="182">
        <v>0</v>
      </c>
      <c r="AP53" s="190">
        <v>11</v>
      </c>
      <c r="AQ53" s="182">
        <v>10</v>
      </c>
      <c r="AR53" s="182">
        <v>0</v>
      </c>
      <c r="AS53" s="182">
        <v>0</v>
      </c>
      <c r="AT53" s="182">
        <v>0</v>
      </c>
      <c r="AU53" s="182">
        <v>0</v>
      </c>
      <c r="AV53" s="182">
        <v>0</v>
      </c>
      <c r="AW53" s="182">
        <v>0</v>
      </c>
      <c r="AX53" s="182">
        <v>0</v>
      </c>
      <c r="AY53" s="182">
        <v>0</v>
      </c>
      <c r="AZ53" s="190">
        <v>10</v>
      </c>
    </row>
    <row r="54" spans="1:52" ht="13.5">
      <c r="A54" s="43"/>
      <c r="B54" s="34" t="s">
        <v>39</v>
      </c>
      <c r="C54" s="184">
        <v>19</v>
      </c>
      <c r="D54" s="185">
        <v>0</v>
      </c>
      <c r="E54" s="185">
        <v>1</v>
      </c>
      <c r="F54" s="185">
        <v>0</v>
      </c>
      <c r="G54" s="185">
        <v>0</v>
      </c>
      <c r="H54" s="185">
        <v>0</v>
      </c>
      <c r="I54" s="185">
        <v>0</v>
      </c>
      <c r="J54" s="185">
        <v>0</v>
      </c>
      <c r="K54" s="185">
        <v>0</v>
      </c>
      <c r="L54" s="191">
        <v>20</v>
      </c>
      <c r="M54" s="185">
        <v>12</v>
      </c>
      <c r="N54" s="185">
        <v>0</v>
      </c>
      <c r="O54" s="185">
        <v>0</v>
      </c>
      <c r="P54" s="185">
        <v>0</v>
      </c>
      <c r="Q54" s="185">
        <v>0</v>
      </c>
      <c r="R54" s="185">
        <v>0</v>
      </c>
      <c r="S54" s="185">
        <v>0</v>
      </c>
      <c r="T54" s="185">
        <v>0</v>
      </c>
      <c r="U54" s="185">
        <v>0</v>
      </c>
      <c r="V54" s="191">
        <v>12</v>
      </c>
      <c r="W54" s="185">
        <v>20</v>
      </c>
      <c r="X54" s="185">
        <v>0</v>
      </c>
      <c r="Y54" s="185">
        <v>0</v>
      </c>
      <c r="Z54" s="185">
        <v>1</v>
      </c>
      <c r="AA54" s="185">
        <v>0</v>
      </c>
      <c r="AB54" s="185">
        <v>0</v>
      </c>
      <c r="AC54" s="185">
        <v>0</v>
      </c>
      <c r="AD54" s="185">
        <v>0</v>
      </c>
      <c r="AE54" s="185">
        <v>0</v>
      </c>
      <c r="AF54" s="191">
        <v>21</v>
      </c>
      <c r="AG54" s="185">
        <v>23</v>
      </c>
      <c r="AH54" s="185">
        <v>0</v>
      </c>
      <c r="AI54" s="185">
        <v>0</v>
      </c>
      <c r="AJ54" s="185">
        <v>0</v>
      </c>
      <c r="AK54" s="185">
        <v>0</v>
      </c>
      <c r="AL54" s="185">
        <v>0</v>
      </c>
      <c r="AM54" s="185">
        <v>0</v>
      </c>
      <c r="AN54" s="185">
        <v>0</v>
      </c>
      <c r="AO54" s="185">
        <v>0</v>
      </c>
      <c r="AP54" s="191">
        <v>23</v>
      </c>
      <c r="AQ54" s="185">
        <v>21</v>
      </c>
      <c r="AR54" s="185">
        <v>0</v>
      </c>
      <c r="AS54" s="185">
        <v>0</v>
      </c>
      <c r="AT54" s="185">
        <v>0</v>
      </c>
      <c r="AU54" s="185">
        <v>0</v>
      </c>
      <c r="AV54" s="185">
        <v>0</v>
      </c>
      <c r="AW54" s="185">
        <v>0</v>
      </c>
      <c r="AX54" s="185">
        <v>0</v>
      </c>
      <c r="AY54" s="185">
        <v>0</v>
      </c>
      <c r="AZ54" s="191">
        <v>21</v>
      </c>
    </row>
    <row r="55" spans="1:52" ht="15" customHeight="1">
      <c r="A55" s="174" t="s">
        <v>10</v>
      </c>
      <c r="B55" s="197" t="s">
        <v>40</v>
      </c>
      <c r="C55" s="195">
        <v>1</v>
      </c>
      <c r="D55" s="194">
        <v>0</v>
      </c>
      <c r="E55" s="194">
        <v>0</v>
      </c>
      <c r="F55" s="194">
        <v>0</v>
      </c>
      <c r="G55" s="194">
        <v>0</v>
      </c>
      <c r="H55" s="194">
        <v>0</v>
      </c>
      <c r="I55" s="194">
        <v>0</v>
      </c>
      <c r="J55" s="194">
        <v>0</v>
      </c>
      <c r="K55" s="194">
        <v>0</v>
      </c>
      <c r="L55" s="196">
        <v>1</v>
      </c>
      <c r="M55" s="194">
        <v>0</v>
      </c>
      <c r="N55" s="194">
        <v>0</v>
      </c>
      <c r="O55" s="194">
        <v>0</v>
      </c>
      <c r="P55" s="194">
        <v>0</v>
      </c>
      <c r="Q55" s="194">
        <v>0</v>
      </c>
      <c r="R55" s="194">
        <v>0</v>
      </c>
      <c r="S55" s="194">
        <v>0</v>
      </c>
      <c r="T55" s="194">
        <v>0</v>
      </c>
      <c r="U55" s="194">
        <v>0</v>
      </c>
      <c r="V55" s="196">
        <v>0</v>
      </c>
      <c r="W55" s="194">
        <v>0</v>
      </c>
      <c r="X55" s="194">
        <v>0</v>
      </c>
      <c r="Y55" s="194">
        <v>0</v>
      </c>
      <c r="Z55" s="194">
        <v>0</v>
      </c>
      <c r="AA55" s="194">
        <v>0</v>
      </c>
      <c r="AB55" s="194">
        <v>0</v>
      </c>
      <c r="AC55" s="194">
        <v>0</v>
      </c>
      <c r="AD55" s="194">
        <v>0</v>
      </c>
      <c r="AE55" s="194">
        <v>0</v>
      </c>
      <c r="AF55" s="196">
        <v>0</v>
      </c>
      <c r="AG55" s="194">
        <v>0</v>
      </c>
      <c r="AH55" s="194">
        <v>0</v>
      </c>
      <c r="AI55" s="194">
        <v>0</v>
      </c>
      <c r="AJ55" s="194">
        <v>0</v>
      </c>
      <c r="AK55" s="194">
        <v>0</v>
      </c>
      <c r="AL55" s="194">
        <v>0</v>
      </c>
      <c r="AM55" s="194">
        <v>0</v>
      </c>
      <c r="AN55" s="194">
        <v>0</v>
      </c>
      <c r="AO55" s="194">
        <v>0</v>
      </c>
      <c r="AP55" s="196">
        <v>0</v>
      </c>
      <c r="AQ55" s="194">
        <v>0</v>
      </c>
      <c r="AR55" s="194">
        <v>0</v>
      </c>
      <c r="AS55" s="194">
        <v>0</v>
      </c>
      <c r="AT55" s="194">
        <v>0</v>
      </c>
      <c r="AU55" s="194">
        <v>0</v>
      </c>
      <c r="AV55" s="194">
        <v>0</v>
      </c>
      <c r="AW55" s="194">
        <v>0</v>
      </c>
      <c r="AX55" s="194">
        <v>0</v>
      </c>
      <c r="AY55" s="194">
        <v>0</v>
      </c>
      <c r="AZ55" s="196">
        <v>0</v>
      </c>
    </row>
    <row r="56" spans="1:52" ht="15" customHeight="1">
      <c r="A56" s="38" t="s">
        <v>39</v>
      </c>
      <c r="B56" s="39"/>
      <c r="C56" s="195">
        <v>20</v>
      </c>
      <c r="D56" s="194">
        <v>0</v>
      </c>
      <c r="E56" s="194">
        <v>1</v>
      </c>
      <c r="F56" s="194">
        <v>0</v>
      </c>
      <c r="G56" s="194">
        <v>0</v>
      </c>
      <c r="H56" s="194">
        <v>0</v>
      </c>
      <c r="I56" s="194">
        <v>0</v>
      </c>
      <c r="J56" s="194">
        <v>0</v>
      </c>
      <c r="K56" s="194">
        <v>0</v>
      </c>
      <c r="L56" s="196">
        <v>21</v>
      </c>
      <c r="M56" s="194">
        <v>12</v>
      </c>
      <c r="N56" s="194">
        <v>0</v>
      </c>
      <c r="O56" s="194">
        <v>0</v>
      </c>
      <c r="P56" s="194">
        <v>0</v>
      </c>
      <c r="Q56" s="194">
        <v>0</v>
      </c>
      <c r="R56" s="194">
        <v>0</v>
      </c>
      <c r="S56" s="194">
        <v>0</v>
      </c>
      <c r="T56" s="194">
        <v>0</v>
      </c>
      <c r="U56" s="194">
        <v>0</v>
      </c>
      <c r="V56" s="196">
        <v>12</v>
      </c>
      <c r="W56" s="194">
        <v>20</v>
      </c>
      <c r="X56" s="194">
        <v>0</v>
      </c>
      <c r="Y56" s="194">
        <v>0</v>
      </c>
      <c r="Z56" s="194">
        <v>1</v>
      </c>
      <c r="AA56" s="194">
        <v>0</v>
      </c>
      <c r="AB56" s="194">
        <v>0</v>
      </c>
      <c r="AC56" s="194">
        <v>0</v>
      </c>
      <c r="AD56" s="194">
        <v>0</v>
      </c>
      <c r="AE56" s="194">
        <v>0</v>
      </c>
      <c r="AF56" s="196">
        <v>21</v>
      </c>
      <c r="AG56" s="194">
        <v>23</v>
      </c>
      <c r="AH56" s="194">
        <v>0</v>
      </c>
      <c r="AI56" s="194">
        <v>0</v>
      </c>
      <c r="AJ56" s="194">
        <v>0</v>
      </c>
      <c r="AK56" s="194">
        <v>0</v>
      </c>
      <c r="AL56" s="194">
        <v>0</v>
      </c>
      <c r="AM56" s="194">
        <v>0</v>
      </c>
      <c r="AN56" s="194">
        <v>0</v>
      </c>
      <c r="AO56" s="194">
        <v>0</v>
      </c>
      <c r="AP56" s="196">
        <v>23</v>
      </c>
      <c r="AQ56" s="194">
        <v>21</v>
      </c>
      <c r="AR56" s="194">
        <v>0</v>
      </c>
      <c r="AS56" s="194">
        <v>0</v>
      </c>
      <c r="AT56" s="194">
        <v>0</v>
      </c>
      <c r="AU56" s="194">
        <v>0</v>
      </c>
      <c r="AV56" s="194">
        <v>0</v>
      </c>
      <c r="AW56" s="194">
        <v>0</v>
      </c>
      <c r="AX56" s="194">
        <v>0</v>
      </c>
      <c r="AY56" s="194">
        <v>0</v>
      </c>
      <c r="AZ56" s="196">
        <v>21</v>
      </c>
    </row>
    <row r="57" spans="1:52" ht="15" customHeight="1">
      <c r="A57" s="11"/>
      <c r="B57" s="11"/>
      <c r="C57" s="182"/>
      <c r="D57" s="182"/>
      <c r="E57" s="182"/>
      <c r="F57" s="182"/>
      <c r="G57" s="182"/>
      <c r="H57" s="182"/>
      <c r="I57" s="182"/>
      <c r="J57" s="182"/>
      <c r="K57" s="182"/>
      <c r="L57" s="182"/>
      <c r="M57" s="182"/>
      <c r="N57" s="182"/>
      <c r="O57" s="182"/>
      <c r="P57" s="182"/>
      <c r="Q57" s="182"/>
      <c r="R57" s="182"/>
      <c r="S57" s="182"/>
      <c r="T57" s="182"/>
      <c r="U57" s="182"/>
      <c r="V57" s="182"/>
      <c r="W57" s="182"/>
      <c r="X57" s="182"/>
      <c r="Y57" s="182"/>
      <c r="Z57" s="182"/>
      <c r="AA57" s="182"/>
      <c r="AB57" s="182"/>
      <c r="AC57" s="182"/>
      <c r="AD57" s="182"/>
      <c r="AE57" s="182"/>
      <c r="AF57" s="182"/>
      <c r="AG57" s="182"/>
      <c r="AH57" s="182"/>
      <c r="AI57" s="182"/>
      <c r="AJ57" s="182"/>
      <c r="AK57" s="182"/>
      <c r="AL57" s="182"/>
      <c r="AM57" s="182"/>
      <c r="AN57" s="182"/>
      <c r="AO57" s="182"/>
      <c r="AP57" s="182"/>
      <c r="AQ57" s="182"/>
      <c r="AR57" s="182"/>
      <c r="AS57" s="182"/>
      <c r="AT57" s="182"/>
      <c r="AU57" s="182"/>
      <c r="AV57" s="182"/>
      <c r="AW57" s="182"/>
      <c r="AX57" s="182"/>
      <c r="AY57" s="182"/>
      <c r="AZ57" s="182"/>
    </row>
    <row r="58" spans="1:52" ht="15" customHeight="1">
      <c r="A58" s="167" t="s">
        <v>351</v>
      </c>
      <c r="B58" s="49"/>
      <c r="C58" s="49"/>
      <c r="D58" s="49"/>
      <c r="E58" s="49"/>
      <c r="F58" s="49"/>
      <c r="G58" s="49"/>
      <c r="H58" s="49"/>
      <c r="I58" s="49"/>
      <c r="J58" s="49"/>
      <c r="K58" s="49"/>
      <c r="L58" s="49"/>
      <c r="M58" s="49"/>
      <c r="N58" s="49"/>
      <c r="O58" s="49"/>
      <c r="P58" s="49"/>
      <c r="Q58" s="49"/>
      <c r="R58" s="49"/>
      <c r="S58" s="49"/>
      <c r="T58" s="49"/>
      <c r="U58" s="49"/>
      <c r="V58" s="49"/>
      <c r="W58" s="49"/>
      <c r="X58" s="49"/>
      <c r="Y58" s="49"/>
      <c r="Z58" s="49"/>
      <c r="AA58" s="49"/>
      <c r="AB58" s="49"/>
      <c r="AC58" s="49"/>
      <c r="AD58" s="49"/>
      <c r="AE58" s="49"/>
      <c r="AF58" s="49"/>
      <c r="AG58" s="49"/>
      <c r="AH58" s="49"/>
      <c r="AI58" s="49"/>
      <c r="AJ58" s="49"/>
      <c r="AK58" s="49"/>
      <c r="AL58" s="49"/>
      <c r="AM58" s="49"/>
      <c r="AN58" s="49"/>
      <c r="AO58" s="49"/>
      <c r="AP58" s="49"/>
      <c r="AQ58" s="49"/>
      <c r="AR58" s="49"/>
      <c r="AS58" s="49"/>
      <c r="AT58" s="49"/>
      <c r="AU58" s="49"/>
      <c r="AV58" s="49"/>
      <c r="AW58" s="49"/>
      <c r="AX58" s="49"/>
      <c r="AY58" s="49"/>
      <c r="AZ58" s="49"/>
    </row>
    <row r="59" spans="1:52" ht="15" customHeight="1">
      <c r="A59" s="252"/>
      <c r="B59" s="53"/>
      <c r="C59" s="504" t="s">
        <v>150</v>
      </c>
      <c r="D59" s="505"/>
      <c r="E59" s="505"/>
      <c r="F59" s="505"/>
      <c r="G59" s="505"/>
      <c r="H59" s="505"/>
      <c r="I59" s="505"/>
      <c r="J59" s="505"/>
      <c r="K59" s="505"/>
      <c r="L59" s="505"/>
      <c r="M59" s="505"/>
      <c r="N59" s="505"/>
      <c r="O59" s="505"/>
      <c r="P59" s="505"/>
      <c r="Q59" s="505"/>
      <c r="R59" s="505"/>
      <c r="S59" s="505"/>
      <c r="T59" s="505"/>
      <c r="U59" s="505"/>
      <c r="V59" s="505"/>
      <c r="W59" s="505"/>
      <c r="X59" s="505"/>
      <c r="Y59" s="505"/>
      <c r="Z59" s="505"/>
      <c r="AA59" s="505"/>
      <c r="AB59" s="505"/>
      <c r="AC59" s="505"/>
      <c r="AD59" s="505"/>
      <c r="AE59" s="505"/>
      <c r="AF59" s="505"/>
      <c r="AG59" s="505"/>
      <c r="AH59" s="505"/>
      <c r="AI59" s="505"/>
      <c r="AJ59" s="505"/>
      <c r="AK59" s="505"/>
      <c r="AL59" s="505"/>
      <c r="AM59" s="505"/>
      <c r="AN59" s="505"/>
      <c r="AO59" s="505"/>
      <c r="AP59" s="505"/>
      <c r="AQ59" s="505"/>
      <c r="AR59" s="505"/>
      <c r="AS59" s="505"/>
      <c r="AT59" s="505"/>
      <c r="AU59" s="505"/>
      <c r="AV59" s="505"/>
      <c r="AW59" s="505"/>
      <c r="AX59" s="505"/>
      <c r="AY59" s="505"/>
      <c r="AZ59" s="506"/>
    </row>
    <row r="60" spans="1:52" ht="15" customHeight="1">
      <c r="A60" s="54"/>
      <c r="B60" s="55"/>
      <c r="C60" s="507" t="str">
        <f>'Table Of Contents'!$C$4</f>
        <v>July 2014 - June 2015</v>
      </c>
      <c r="D60" s="508"/>
      <c r="E60" s="508"/>
      <c r="F60" s="508"/>
      <c r="G60" s="508"/>
      <c r="H60" s="508"/>
      <c r="I60" s="508"/>
      <c r="J60" s="508"/>
      <c r="K60" s="508"/>
      <c r="L60" s="509"/>
      <c r="M60" s="507" t="str">
        <f>'Table Of Contents'!$D$4</f>
        <v>July 2015 - June 2016</v>
      </c>
      <c r="N60" s="508"/>
      <c r="O60" s="508"/>
      <c r="P60" s="508"/>
      <c r="Q60" s="508"/>
      <c r="R60" s="508"/>
      <c r="S60" s="508"/>
      <c r="T60" s="508"/>
      <c r="U60" s="508"/>
      <c r="V60" s="509"/>
      <c r="W60" s="507" t="str">
        <f>'Table Of Contents'!$E$4</f>
        <v>July 2016 - June 2017</v>
      </c>
      <c r="X60" s="508"/>
      <c r="Y60" s="508"/>
      <c r="Z60" s="508"/>
      <c r="AA60" s="508"/>
      <c r="AB60" s="508"/>
      <c r="AC60" s="508"/>
      <c r="AD60" s="508"/>
      <c r="AE60" s="508"/>
      <c r="AF60" s="509"/>
      <c r="AG60" s="507" t="str">
        <f>'Table Of Contents'!$F$4</f>
        <v>July 2017 - June 2018</v>
      </c>
      <c r="AH60" s="508"/>
      <c r="AI60" s="508"/>
      <c r="AJ60" s="508"/>
      <c r="AK60" s="508"/>
      <c r="AL60" s="508"/>
      <c r="AM60" s="508"/>
      <c r="AN60" s="508"/>
      <c r="AO60" s="508"/>
      <c r="AP60" s="509"/>
      <c r="AQ60" s="507" t="str">
        <f>'Table Of Contents'!$G$4</f>
        <v>July 2018 - June 2019</v>
      </c>
      <c r="AR60" s="508"/>
      <c r="AS60" s="508"/>
      <c r="AT60" s="508"/>
      <c r="AU60" s="508"/>
      <c r="AV60" s="508"/>
      <c r="AW60" s="508"/>
      <c r="AX60" s="508"/>
      <c r="AY60" s="508"/>
      <c r="AZ60" s="509"/>
    </row>
    <row r="61" spans="1:52" ht="186" customHeight="1">
      <c r="A61" s="239" t="s">
        <v>253</v>
      </c>
      <c r="B61" s="253"/>
      <c r="C61" s="58" t="s">
        <v>151</v>
      </c>
      <c r="D61" s="59" t="s">
        <v>260</v>
      </c>
      <c r="E61" s="59" t="s">
        <v>463</v>
      </c>
      <c r="F61" s="59" t="s">
        <v>464</v>
      </c>
      <c r="G61" s="59" t="s">
        <v>465</v>
      </c>
      <c r="H61" s="59" t="s">
        <v>456</v>
      </c>
      <c r="I61" s="59" t="s">
        <v>538</v>
      </c>
      <c r="J61" s="59" t="s">
        <v>204</v>
      </c>
      <c r="K61" s="59" t="s">
        <v>531</v>
      </c>
      <c r="L61" s="61" t="s">
        <v>39</v>
      </c>
      <c r="M61" s="58" t="s">
        <v>151</v>
      </c>
      <c r="N61" s="59" t="s">
        <v>260</v>
      </c>
      <c r="O61" s="59" t="s">
        <v>463</v>
      </c>
      <c r="P61" s="59" t="s">
        <v>464</v>
      </c>
      <c r="Q61" s="59" t="s">
        <v>465</v>
      </c>
      <c r="R61" s="59" t="s">
        <v>456</v>
      </c>
      <c r="S61" s="59" t="s">
        <v>538</v>
      </c>
      <c r="T61" s="59" t="s">
        <v>204</v>
      </c>
      <c r="U61" s="59" t="s">
        <v>531</v>
      </c>
      <c r="V61" s="61" t="s">
        <v>39</v>
      </c>
      <c r="W61" s="58" t="s">
        <v>151</v>
      </c>
      <c r="X61" s="59" t="s">
        <v>260</v>
      </c>
      <c r="Y61" s="59" t="s">
        <v>463</v>
      </c>
      <c r="Z61" s="59" t="s">
        <v>464</v>
      </c>
      <c r="AA61" s="59" t="s">
        <v>465</v>
      </c>
      <c r="AB61" s="59" t="s">
        <v>456</v>
      </c>
      <c r="AC61" s="59" t="s">
        <v>538</v>
      </c>
      <c r="AD61" s="59" t="s">
        <v>204</v>
      </c>
      <c r="AE61" s="59" t="s">
        <v>531</v>
      </c>
      <c r="AF61" s="61" t="s">
        <v>39</v>
      </c>
      <c r="AG61" s="58" t="s">
        <v>151</v>
      </c>
      <c r="AH61" s="59" t="s">
        <v>260</v>
      </c>
      <c r="AI61" s="59" t="s">
        <v>463</v>
      </c>
      <c r="AJ61" s="59" t="s">
        <v>464</v>
      </c>
      <c r="AK61" s="59" t="s">
        <v>465</v>
      </c>
      <c r="AL61" s="59" t="s">
        <v>456</v>
      </c>
      <c r="AM61" s="59" t="s">
        <v>538</v>
      </c>
      <c r="AN61" s="59" t="s">
        <v>204</v>
      </c>
      <c r="AO61" s="59" t="s">
        <v>531</v>
      </c>
      <c r="AP61" s="61" t="s">
        <v>39</v>
      </c>
      <c r="AQ61" s="58" t="s">
        <v>151</v>
      </c>
      <c r="AR61" s="59" t="s">
        <v>260</v>
      </c>
      <c r="AS61" s="59" t="s">
        <v>463</v>
      </c>
      <c r="AT61" s="59" t="s">
        <v>464</v>
      </c>
      <c r="AU61" s="59" t="s">
        <v>465</v>
      </c>
      <c r="AV61" s="59" t="s">
        <v>456</v>
      </c>
      <c r="AW61" s="59" t="s">
        <v>538</v>
      </c>
      <c r="AX61" s="59" t="s">
        <v>204</v>
      </c>
      <c r="AY61" s="59" t="s">
        <v>531</v>
      </c>
      <c r="AZ61" s="61" t="s">
        <v>39</v>
      </c>
    </row>
    <row r="62" spans="1:52" ht="15" customHeight="1">
      <c r="A62" s="239" t="s">
        <v>178</v>
      </c>
      <c r="B62" s="173"/>
      <c r="C62" s="58"/>
      <c r="D62" s="59"/>
      <c r="E62" s="59"/>
      <c r="F62" s="59"/>
      <c r="G62" s="59"/>
      <c r="H62" s="59"/>
      <c r="I62" s="59"/>
      <c r="J62" s="59"/>
      <c r="K62" s="59"/>
      <c r="L62" s="433"/>
      <c r="M62" s="59"/>
      <c r="N62" s="59"/>
      <c r="O62" s="59"/>
      <c r="P62" s="59"/>
      <c r="Q62" s="59"/>
      <c r="R62" s="59"/>
      <c r="S62" s="59"/>
      <c r="T62" s="59"/>
      <c r="U62" s="60"/>
      <c r="V62" s="433"/>
      <c r="W62" s="59"/>
      <c r="X62" s="59"/>
      <c r="Y62" s="59"/>
      <c r="Z62" s="59"/>
      <c r="AA62" s="59"/>
      <c r="AB62" s="59"/>
      <c r="AC62" s="59"/>
      <c r="AD62" s="60"/>
      <c r="AE62" s="59"/>
      <c r="AF62" s="280"/>
      <c r="AG62" s="59"/>
      <c r="AH62" s="59"/>
      <c r="AI62" s="59"/>
      <c r="AJ62" s="59"/>
      <c r="AK62" s="59"/>
      <c r="AL62" s="295"/>
      <c r="AM62" s="60"/>
      <c r="AN62" s="59"/>
      <c r="AO62" s="59"/>
      <c r="AP62" s="280"/>
      <c r="AQ62" s="59"/>
      <c r="AR62" s="59"/>
      <c r="AS62" s="59"/>
      <c r="AT62" s="59"/>
      <c r="AU62" s="59"/>
      <c r="AV62" s="60"/>
      <c r="AW62" s="59"/>
      <c r="AX62" s="59"/>
      <c r="AY62" s="59"/>
      <c r="AZ62" s="280"/>
    </row>
    <row r="63" spans="1:52" ht="15" customHeight="1">
      <c r="A63" s="37" t="s">
        <v>9</v>
      </c>
      <c r="B63" s="181" t="s">
        <v>36</v>
      </c>
      <c r="C63" s="183">
        <v>1</v>
      </c>
      <c r="D63" s="182">
        <v>0</v>
      </c>
      <c r="E63" s="182">
        <v>0</v>
      </c>
      <c r="F63" s="182">
        <v>0</v>
      </c>
      <c r="G63" s="182">
        <v>0</v>
      </c>
      <c r="H63" s="182">
        <v>0</v>
      </c>
      <c r="I63" s="182">
        <v>0</v>
      </c>
      <c r="J63" s="182">
        <v>0</v>
      </c>
      <c r="K63" s="182">
        <v>0</v>
      </c>
      <c r="L63" s="190">
        <v>1</v>
      </c>
      <c r="M63" s="182">
        <v>2</v>
      </c>
      <c r="N63" s="182">
        <v>0</v>
      </c>
      <c r="O63" s="182">
        <v>0</v>
      </c>
      <c r="P63" s="182">
        <v>0</v>
      </c>
      <c r="Q63" s="182">
        <v>0</v>
      </c>
      <c r="R63" s="182">
        <v>0</v>
      </c>
      <c r="S63" s="182">
        <v>0</v>
      </c>
      <c r="T63" s="182">
        <v>0</v>
      </c>
      <c r="U63" s="182">
        <v>0</v>
      </c>
      <c r="V63" s="190">
        <v>2</v>
      </c>
      <c r="W63" s="182">
        <v>3</v>
      </c>
      <c r="X63" s="182">
        <v>0</v>
      </c>
      <c r="Y63" s="182">
        <v>0</v>
      </c>
      <c r="Z63" s="182">
        <v>0</v>
      </c>
      <c r="AA63" s="182">
        <v>0</v>
      </c>
      <c r="AB63" s="182">
        <v>0</v>
      </c>
      <c r="AC63" s="182">
        <v>0</v>
      </c>
      <c r="AD63" s="182">
        <v>0</v>
      </c>
      <c r="AE63" s="182">
        <v>0</v>
      </c>
      <c r="AF63" s="190">
        <v>3</v>
      </c>
      <c r="AG63" s="182">
        <v>0</v>
      </c>
      <c r="AH63" s="182">
        <v>0</v>
      </c>
      <c r="AI63" s="182">
        <v>0</v>
      </c>
      <c r="AJ63" s="182">
        <v>0</v>
      </c>
      <c r="AK63" s="182">
        <v>0</v>
      </c>
      <c r="AL63" s="182">
        <v>0</v>
      </c>
      <c r="AM63" s="182">
        <v>0</v>
      </c>
      <c r="AN63" s="182">
        <v>0</v>
      </c>
      <c r="AO63" s="182">
        <v>0</v>
      </c>
      <c r="AP63" s="190">
        <v>0</v>
      </c>
      <c r="AQ63" s="182">
        <v>2</v>
      </c>
      <c r="AR63" s="182">
        <v>0</v>
      </c>
      <c r="AS63" s="182">
        <v>0</v>
      </c>
      <c r="AT63" s="182">
        <v>0</v>
      </c>
      <c r="AU63" s="182">
        <v>0</v>
      </c>
      <c r="AV63" s="182">
        <v>0</v>
      </c>
      <c r="AW63" s="182">
        <v>0</v>
      </c>
      <c r="AX63" s="182">
        <v>0</v>
      </c>
      <c r="AY63" s="182">
        <v>0</v>
      </c>
      <c r="AZ63" s="190">
        <v>2</v>
      </c>
    </row>
    <row r="64" spans="1:52" ht="15" customHeight="1">
      <c r="A64" s="37"/>
      <c r="B64" s="181" t="s">
        <v>184</v>
      </c>
      <c r="C64" s="183">
        <v>1</v>
      </c>
      <c r="D64" s="182">
        <v>0</v>
      </c>
      <c r="E64" s="182">
        <v>0</v>
      </c>
      <c r="F64" s="182">
        <v>1</v>
      </c>
      <c r="G64" s="182">
        <v>0</v>
      </c>
      <c r="H64" s="182">
        <v>0</v>
      </c>
      <c r="I64" s="182">
        <v>0</v>
      </c>
      <c r="J64" s="182">
        <v>0</v>
      </c>
      <c r="K64" s="182">
        <v>0</v>
      </c>
      <c r="L64" s="190">
        <v>2</v>
      </c>
      <c r="M64" s="182">
        <v>2</v>
      </c>
      <c r="N64" s="182">
        <v>0</v>
      </c>
      <c r="O64" s="182">
        <v>1</v>
      </c>
      <c r="P64" s="182">
        <v>0</v>
      </c>
      <c r="Q64" s="182">
        <v>0</v>
      </c>
      <c r="R64" s="182">
        <v>0</v>
      </c>
      <c r="S64" s="182">
        <v>0</v>
      </c>
      <c r="T64" s="182">
        <v>0</v>
      </c>
      <c r="U64" s="182">
        <v>0</v>
      </c>
      <c r="V64" s="190">
        <v>3</v>
      </c>
      <c r="W64" s="182">
        <v>2</v>
      </c>
      <c r="X64" s="182">
        <v>0</v>
      </c>
      <c r="Y64" s="182">
        <v>0</v>
      </c>
      <c r="Z64" s="182">
        <v>0</v>
      </c>
      <c r="AA64" s="182">
        <v>0</v>
      </c>
      <c r="AB64" s="182">
        <v>0</v>
      </c>
      <c r="AC64" s="182">
        <v>0</v>
      </c>
      <c r="AD64" s="182">
        <v>0</v>
      </c>
      <c r="AE64" s="182">
        <v>0</v>
      </c>
      <c r="AF64" s="190">
        <v>2</v>
      </c>
      <c r="AG64" s="182">
        <v>2</v>
      </c>
      <c r="AH64" s="182">
        <v>0</v>
      </c>
      <c r="AI64" s="182">
        <v>0</v>
      </c>
      <c r="AJ64" s="182">
        <v>0</v>
      </c>
      <c r="AK64" s="182">
        <v>0</v>
      </c>
      <c r="AL64" s="182">
        <v>0</v>
      </c>
      <c r="AM64" s="182">
        <v>0</v>
      </c>
      <c r="AN64" s="182">
        <v>0</v>
      </c>
      <c r="AO64" s="182">
        <v>0</v>
      </c>
      <c r="AP64" s="190">
        <v>2</v>
      </c>
      <c r="AQ64" s="182">
        <v>2</v>
      </c>
      <c r="AR64" s="182">
        <v>0</v>
      </c>
      <c r="AS64" s="182">
        <v>0</v>
      </c>
      <c r="AT64" s="182">
        <v>0</v>
      </c>
      <c r="AU64" s="182">
        <v>0</v>
      </c>
      <c r="AV64" s="182">
        <v>0</v>
      </c>
      <c r="AW64" s="182">
        <v>0</v>
      </c>
      <c r="AX64" s="182">
        <v>0</v>
      </c>
      <c r="AY64" s="182">
        <v>0</v>
      </c>
      <c r="AZ64" s="190">
        <v>2</v>
      </c>
    </row>
    <row r="65" spans="1:52" ht="15" customHeight="1">
      <c r="A65" s="43"/>
      <c r="B65" s="34" t="s">
        <v>39</v>
      </c>
      <c r="C65" s="184">
        <v>2</v>
      </c>
      <c r="D65" s="185">
        <v>0</v>
      </c>
      <c r="E65" s="185">
        <v>0</v>
      </c>
      <c r="F65" s="185">
        <v>1</v>
      </c>
      <c r="G65" s="185">
        <v>0</v>
      </c>
      <c r="H65" s="185">
        <v>0</v>
      </c>
      <c r="I65" s="185">
        <v>0</v>
      </c>
      <c r="J65" s="185">
        <v>0</v>
      </c>
      <c r="K65" s="185">
        <v>0</v>
      </c>
      <c r="L65" s="191">
        <v>3</v>
      </c>
      <c r="M65" s="185">
        <v>4</v>
      </c>
      <c r="N65" s="185">
        <v>0</v>
      </c>
      <c r="O65" s="185">
        <v>1</v>
      </c>
      <c r="P65" s="185">
        <v>0</v>
      </c>
      <c r="Q65" s="185">
        <v>0</v>
      </c>
      <c r="R65" s="185">
        <v>0</v>
      </c>
      <c r="S65" s="185">
        <v>0</v>
      </c>
      <c r="T65" s="185">
        <v>0</v>
      </c>
      <c r="U65" s="185">
        <v>0</v>
      </c>
      <c r="V65" s="191">
        <v>5</v>
      </c>
      <c r="W65" s="185">
        <v>5</v>
      </c>
      <c r="X65" s="185">
        <v>0</v>
      </c>
      <c r="Y65" s="185">
        <v>0</v>
      </c>
      <c r="Z65" s="185">
        <v>0</v>
      </c>
      <c r="AA65" s="185">
        <v>0</v>
      </c>
      <c r="AB65" s="185">
        <v>0</v>
      </c>
      <c r="AC65" s="185">
        <v>0</v>
      </c>
      <c r="AD65" s="185">
        <v>0</v>
      </c>
      <c r="AE65" s="185">
        <v>0</v>
      </c>
      <c r="AF65" s="191">
        <v>5</v>
      </c>
      <c r="AG65" s="185">
        <v>2</v>
      </c>
      <c r="AH65" s="185">
        <v>0</v>
      </c>
      <c r="AI65" s="185">
        <v>0</v>
      </c>
      <c r="AJ65" s="185">
        <v>0</v>
      </c>
      <c r="AK65" s="185">
        <v>0</v>
      </c>
      <c r="AL65" s="185">
        <v>0</v>
      </c>
      <c r="AM65" s="185">
        <v>0</v>
      </c>
      <c r="AN65" s="185">
        <v>0</v>
      </c>
      <c r="AO65" s="185">
        <v>0</v>
      </c>
      <c r="AP65" s="191">
        <v>2</v>
      </c>
      <c r="AQ65" s="185">
        <v>4</v>
      </c>
      <c r="AR65" s="185">
        <v>0</v>
      </c>
      <c r="AS65" s="185">
        <v>0</v>
      </c>
      <c r="AT65" s="185">
        <v>0</v>
      </c>
      <c r="AU65" s="185">
        <v>0</v>
      </c>
      <c r="AV65" s="185">
        <v>0</v>
      </c>
      <c r="AW65" s="185">
        <v>0</v>
      </c>
      <c r="AX65" s="185">
        <v>0</v>
      </c>
      <c r="AY65" s="185">
        <v>0</v>
      </c>
      <c r="AZ65" s="191">
        <v>4</v>
      </c>
    </row>
    <row r="66" spans="1:52" ht="15" customHeight="1">
      <c r="A66" s="35" t="s">
        <v>10</v>
      </c>
      <c r="B66" s="11" t="s">
        <v>40</v>
      </c>
      <c r="C66" s="183">
        <v>36</v>
      </c>
      <c r="D66" s="182">
        <v>0</v>
      </c>
      <c r="E66" s="182">
        <v>10</v>
      </c>
      <c r="F66" s="182">
        <v>2</v>
      </c>
      <c r="G66" s="182">
        <v>0</v>
      </c>
      <c r="H66" s="182">
        <v>1</v>
      </c>
      <c r="I66" s="182">
        <v>2</v>
      </c>
      <c r="J66" s="182">
        <v>0</v>
      </c>
      <c r="K66" s="182">
        <v>0</v>
      </c>
      <c r="L66" s="190">
        <v>51</v>
      </c>
      <c r="M66" s="182">
        <v>53</v>
      </c>
      <c r="N66" s="182">
        <v>0</v>
      </c>
      <c r="O66" s="182">
        <v>10</v>
      </c>
      <c r="P66" s="182">
        <v>8</v>
      </c>
      <c r="Q66" s="182">
        <v>0</v>
      </c>
      <c r="R66" s="182">
        <v>1</v>
      </c>
      <c r="S66" s="182">
        <v>0</v>
      </c>
      <c r="T66" s="182">
        <v>0</v>
      </c>
      <c r="U66" s="182">
        <v>0</v>
      </c>
      <c r="V66" s="190">
        <v>72</v>
      </c>
      <c r="W66" s="182">
        <v>68</v>
      </c>
      <c r="X66" s="182">
        <v>0</v>
      </c>
      <c r="Y66" s="182">
        <v>12</v>
      </c>
      <c r="Z66" s="182">
        <v>2</v>
      </c>
      <c r="AA66" s="182">
        <v>0</v>
      </c>
      <c r="AB66" s="182">
        <v>0</v>
      </c>
      <c r="AC66" s="182">
        <v>0</v>
      </c>
      <c r="AD66" s="182">
        <v>0</v>
      </c>
      <c r="AE66" s="182">
        <v>0</v>
      </c>
      <c r="AF66" s="190">
        <v>82</v>
      </c>
      <c r="AG66" s="182">
        <v>54</v>
      </c>
      <c r="AH66" s="182">
        <v>0</v>
      </c>
      <c r="AI66" s="182">
        <v>11</v>
      </c>
      <c r="AJ66" s="182">
        <v>5</v>
      </c>
      <c r="AK66" s="182">
        <v>0</v>
      </c>
      <c r="AL66" s="182">
        <v>1</v>
      </c>
      <c r="AM66" s="182">
        <v>0</v>
      </c>
      <c r="AN66" s="182">
        <v>0</v>
      </c>
      <c r="AO66" s="182">
        <v>0</v>
      </c>
      <c r="AP66" s="190">
        <v>71</v>
      </c>
      <c r="AQ66" s="182">
        <v>62</v>
      </c>
      <c r="AR66" s="182">
        <v>0</v>
      </c>
      <c r="AS66" s="182">
        <v>8</v>
      </c>
      <c r="AT66" s="182">
        <v>5</v>
      </c>
      <c r="AU66" s="182">
        <v>0</v>
      </c>
      <c r="AV66" s="182">
        <v>0</v>
      </c>
      <c r="AW66" s="182">
        <v>0</v>
      </c>
      <c r="AX66" s="182">
        <v>0</v>
      </c>
      <c r="AY66" s="182">
        <v>0</v>
      </c>
      <c r="AZ66" s="190">
        <v>75</v>
      </c>
    </row>
    <row r="67" spans="1:52" ht="15" customHeight="1">
      <c r="A67" s="35"/>
      <c r="B67" s="11" t="s">
        <v>241</v>
      </c>
      <c r="C67" s="183">
        <v>1</v>
      </c>
      <c r="D67" s="182">
        <v>0</v>
      </c>
      <c r="E67" s="182">
        <v>1</v>
      </c>
      <c r="F67" s="182">
        <v>0</v>
      </c>
      <c r="G67" s="182">
        <v>0</v>
      </c>
      <c r="H67" s="182">
        <v>0</v>
      </c>
      <c r="I67" s="182">
        <v>0</v>
      </c>
      <c r="J67" s="182">
        <v>0</v>
      </c>
      <c r="K67" s="182">
        <v>0</v>
      </c>
      <c r="L67" s="190">
        <v>2</v>
      </c>
      <c r="M67" s="182">
        <v>5</v>
      </c>
      <c r="N67" s="182">
        <v>0</v>
      </c>
      <c r="O67" s="182">
        <v>1</v>
      </c>
      <c r="P67" s="182">
        <v>3</v>
      </c>
      <c r="Q67" s="182">
        <v>0</v>
      </c>
      <c r="R67" s="182">
        <v>0</v>
      </c>
      <c r="S67" s="182">
        <v>0</v>
      </c>
      <c r="T67" s="182">
        <v>0</v>
      </c>
      <c r="U67" s="182">
        <v>0</v>
      </c>
      <c r="V67" s="190">
        <v>9</v>
      </c>
      <c r="W67" s="182">
        <v>6</v>
      </c>
      <c r="X67" s="182">
        <v>0</v>
      </c>
      <c r="Y67" s="182">
        <v>2</v>
      </c>
      <c r="Z67" s="182">
        <v>4</v>
      </c>
      <c r="AA67" s="182">
        <v>0</v>
      </c>
      <c r="AB67" s="182">
        <v>0</v>
      </c>
      <c r="AC67" s="182">
        <v>0</v>
      </c>
      <c r="AD67" s="182">
        <v>0</v>
      </c>
      <c r="AE67" s="182">
        <v>0</v>
      </c>
      <c r="AF67" s="190">
        <v>12</v>
      </c>
      <c r="AG67" s="182">
        <v>9</v>
      </c>
      <c r="AH67" s="182">
        <v>0</v>
      </c>
      <c r="AI67" s="182">
        <v>1</v>
      </c>
      <c r="AJ67" s="182">
        <v>2</v>
      </c>
      <c r="AK67" s="182">
        <v>0</v>
      </c>
      <c r="AL67" s="182">
        <v>0</v>
      </c>
      <c r="AM67" s="182">
        <v>0</v>
      </c>
      <c r="AN67" s="182">
        <v>0</v>
      </c>
      <c r="AO67" s="182">
        <v>0</v>
      </c>
      <c r="AP67" s="190">
        <v>12</v>
      </c>
      <c r="AQ67" s="182">
        <v>5</v>
      </c>
      <c r="AR67" s="182">
        <v>0</v>
      </c>
      <c r="AS67" s="182">
        <v>2</v>
      </c>
      <c r="AT67" s="182">
        <v>2</v>
      </c>
      <c r="AU67" s="182">
        <v>0</v>
      </c>
      <c r="AV67" s="182">
        <v>0</v>
      </c>
      <c r="AW67" s="182">
        <v>2</v>
      </c>
      <c r="AX67" s="182">
        <v>0</v>
      </c>
      <c r="AY67" s="182">
        <v>0</v>
      </c>
      <c r="AZ67" s="190">
        <v>11</v>
      </c>
    </row>
    <row r="68" spans="1:52" ht="15" customHeight="1">
      <c r="A68" s="35"/>
      <c r="B68" s="11" t="s">
        <v>39</v>
      </c>
      <c r="C68" s="183">
        <v>37</v>
      </c>
      <c r="D68" s="182">
        <v>0</v>
      </c>
      <c r="E68" s="182">
        <v>11</v>
      </c>
      <c r="F68" s="182">
        <v>2</v>
      </c>
      <c r="G68" s="182">
        <v>0</v>
      </c>
      <c r="H68" s="182">
        <v>1</v>
      </c>
      <c r="I68" s="182">
        <v>2</v>
      </c>
      <c r="J68" s="182">
        <v>0</v>
      </c>
      <c r="K68" s="182">
        <v>0</v>
      </c>
      <c r="L68" s="190">
        <v>53</v>
      </c>
      <c r="M68" s="182">
        <v>58</v>
      </c>
      <c r="N68" s="182">
        <v>0</v>
      </c>
      <c r="O68" s="182">
        <v>11</v>
      </c>
      <c r="P68" s="182">
        <v>11</v>
      </c>
      <c r="Q68" s="182">
        <v>0</v>
      </c>
      <c r="R68" s="182">
        <v>1</v>
      </c>
      <c r="S68" s="182">
        <v>0</v>
      </c>
      <c r="T68" s="182">
        <v>0</v>
      </c>
      <c r="U68" s="182">
        <v>0</v>
      </c>
      <c r="V68" s="190">
        <v>81</v>
      </c>
      <c r="W68" s="182">
        <v>74</v>
      </c>
      <c r="X68" s="182">
        <v>0</v>
      </c>
      <c r="Y68" s="182">
        <v>14</v>
      </c>
      <c r="Z68" s="182">
        <v>6</v>
      </c>
      <c r="AA68" s="182">
        <v>0</v>
      </c>
      <c r="AB68" s="182">
        <v>0</v>
      </c>
      <c r="AC68" s="182">
        <v>0</v>
      </c>
      <c r="AD68" s="182">
        <v>0</v>
      </c>
      <c r="AE68" s="182">
        <v>0</v>
      </c>
      <c r="AF68" s="190">
        <v>94</v>
      </c>
      <c r="AG68" s="182">
        <v>63</v>
      </c>
      <c r="AH68" s="182">
        <v>0</v>
      </c>
      <c r="AI68" s="182">
        <v>12</v>
      </c>
      <c r="AJ68" s="182">
        <v>7</v>
      </c>
      <c r="AK68" s="182">
        <v>0</v>
      </c>
      <c r="AL68" s="182">
        <v>1</v>
      </c>
      <c r="AM68" s="182">
        <v>0</v>
      </c>
      <c r="AN68" s="182">
        <v>0</v>
      </c>
      <c r="AO68" s="182">
        <v>0</v>
      </c>
      <c r="AP68" s="190">
        <v>83</v>
      </c>
      <c r="AQ68" s="182">
        <v>67</v>
      </c>
      <c r="AR68" s="182">
        <v>0</v>
      </c>
      <c r="AS68" s="182">
        <v>10</v>
      </c>
      <c r="AT68" s="182">
        <v>7</v>
      </c>
      <c r="AU68" s="182">
        <v>0</v>
      </c>
      <c r="AV68" s="182">
        <v>0</v>
      </c>
      <c r="AW68" s="182">
        <v>2</v>
      </c>
      <c r="AX68" s="182">
        <v>0</v>
      </c>
      <c r="AY68" s="182">
        <v>0</v>
      </c>
      <c r="AZ68" s="190">
        <v>86</v>
      </c>
    </row>
    <row r="69" spans="1:52" ht="15" customHeight="1">
      <c r="A69" s="38" t="s">
        <v>11</v>
      </c>
      <c r="B69" s="39" t="s">
        <v>44</v>
      </c>
      <c r="C69" s="195">
        <v>30</v>
      </c>
      <c r="D69" s="194">
        <v>0</v>
      </c>
      <c r="E69" s="194">
        <v>8</v>
      </c>
      <c r="F69" s="194">
        <v>2</v>
      </c>
      <c r="G69" s="194">
        <v>0</v>
      </c>
      <c r="H69" s="194">
        <v>0</v>
      </c>
      <c r="I69" s="194">
        <v>0</v>
      </c>
      <c r="J69" s="194">
        <v>0</v>
      </c>
      <c r="K69" s="194">
        <v>0</v>
      </c>
      <c r="L69" s="196">
        <v>40</v>
      </c>
      <c r="M69" s="194">
        <v>45</v>
      </c>
      <c r="N69" s="194">
        <v>0</v>
      </c>
      <c r="O69" s="194">
        <v>9</v>
      </c>
      <c r="P69" s="194">
        <v>1</v>
      </c>
      <c r="Q69" s="194">
        <v>0</v>
      </c>
      <c r="R69" s="194">
        <v>0</v>
      </c>
      <c r="S69" s="194">
        <v>1</v>
      </c>
      <c r="T69" s="194">
        <v>0</v>
      </c>
      <c r="U69" s="194">
        <v>0</v>
      </c>
      <c r="V69" s="196">
        <v>56</v>
      </c>
      <c r="W69" s="194">
        <v>67</v>
      </c>
      <c r="X69" s="194">
        <v>0</v>
      </c>
      <c r="Y69" s="194">
        <v>5</v>
      </c>
      <c r="Z69" s="194">
        <v>5</v>
      </c>
      <c r="AA69" s="194">
        <v>0</v>
      </c>
      <c r="AB69" s="194">
        <v>0</v>
      </c>
      <c r="AC69" s="194">
        <v>0</v>
      </c>
      <c r="AD69" s="194">
        <v>0</v>
      </c>
      <c r="AE69" s="194">
        <v>0</v>
      </c>
      <c r="AF69" s="196">
        <v>77</v>
      </c>
      <c r="AG69" s="194">
        <v>72</v>
      </c>
      <c r="AH69" s="194">
        <v>1</v>
      </c>
      <c r="AI69" s="194">
        <v>7</v>
      </c>
      <c r="AJ69" s="194">
        <v>10</v>
      </c>
      <c r="AK69" s="194">
        <v>0</v>
      </c>
      <c r="AL69" s="194">
        <v>0</v>
      </c>
      <c r="AM69" s="194">
        <v>0</v>
      </c>
      <c r="AN69" s="194">
        <v>0</v>
      </c>
      <c r="AO69" s="194">
        <v>0</v>
      </c>
      <c r="AP69" s="196">
        <v>90</v>
      </c>
      <c r="AQ69" s="194">
        <v>67</v>
      </c>
      <c r="AR69" s="194">
        <v>0</v>
      </c>
      <c r="AS69" s="194">
        <v>2</v>
      </c>
      <c r="AT69" s="194">
        <v>3</v>
      </c>
      <c r="AU69" s="194">
        <v>0</v>
      </c>
      <c r="AV69" s="194">
        <v>0</v>
      </c>
      <c r="AW69" s="194">
        <v>0</v>
      </c>
      <c r="AX69" s="194">
        <v>0</v>
      </c>
      <c r="AY69" s="194">
        <v>0</v>
      </c>
      <c r="AZ69" s="196">
        <v>72</v>
      </c>
    </row>
    <row r="70" spans="1:52" ht="15" customHeight="1">
      <c r="A70" s="42" t="s">
        <v>13</v>
      </c>
      <c r="B70" s="260" t="s">
        <v>54</v>
      </c>
      <c r="C70" s="188">
        <v>9</v>
      </c>
      <c r="D70" s="189">
        <v>0</v>
      </c>
      <c r="E70" s="189">
        <v>3</v>
      </c>
      <c r="F70" s="189">
        <v>0</v>
      </c>
      <c r="G70" s="189">
        <v>0</v>
      </c>
      <c r="H70" s="189">
        <v>0</v>
      </c>
      <c r="I70" s="189">
        <v>0</v>
      </c>
      <c r="J70" s="189">
        <v>0</v>
      </c>
      <c r="K70" s="189">
        <v>0</v>
      </c>
      <c r="L70" s="312">
        <v>12</v>
      </c>
      <c r="M70" s="189">
        <v>6</v>
      </c>
      <c r="N70" s="189">
        <v>0</v>
      </c>
      <c r="O70" s="189">
        <v>3</v>
      </c>
      <c r="P70" s="189">
        <v>0</v>
      </c>
      <c r="Q70" s="189">
        <v>0</v>
      </c>
      <c r="R70" s="189">
        <v>0</v>
      </c>
      <c r="S70" s="189">
        <v>0</v>
      </c>
      <c r="T70" s="189">
        <v>0</v>
      </c>
      <c r="U70" s="189">
        <v>0</v>
      </c>
      <c r="V70" s="312">
        <v>9</v>
      </c>
      <c r="W70" s="189">
        <v>9</v>
      </c>
      <c r="X70" s="189">
        <v>0</v>
      </c>
      <c r="Y70" s="189">
        <v>0</v>
      </c>
      <c r="Z70" s="189">
        <v>0</v>
      </c>
      <c r="AA70" s="189">
        <v>0</v>
      </c>
      <c r="AB70" s="189">
        <v>0</v>
      </c>
      <c r="AC70" s="189">
        <v>0</v>
      </c>
      <c r="AD70" s="189">
        <v>0</v>
      </c>
      <c r="AE70" s="189">
        <v>0</v>
      </c>
      <c r="AF70" s="312">
        <v>9</v>
      </c>
      <c r="AG70" s="189">
        <v>9</v>
      </c>
      <c r="AH70" s="189">
        <v>0</v>
      </c>
      <c r="AI70" s="189">
        <v>0</v>
      </c>
      <c r="AJ70" s="189">
        <v>1</v>
      </c>
      <c r="AK70" s="189">
        <v>0</v>
      </c>
      <c r="AL70" s="189">
        <v>0</v>
      </c>
      <c r="AM70" s="189">
        <v>0</v>
      </c>
      <c r="AN70" s="189">
        <v>0</v>
      </c>
      <c r="AO70" s="189">
        <v>0</v>
      </c>
      <c r="AP70" s="312">
        <v>10</v>
      </c>
      <c r="AQ70" s="189">
        <v>18</v>
      </c>
      <c r="AR70" s="189">
        <v>0</v>
      </c>
      <c r="AS70" s="189">
        <v>3</v>
      </c>
      <c r="AT70" s="189">
        <v>1</v>
      </c>
      <c r="AU70" s="189">
        <v>0</v>
      </c>
      <c r="AV70" s="189">
        <v>0</v>
      </c>
      <c r="AW70" s="189">
        <v>0</v>
      </c>
      <c r="AX70" s="189">
        <v>0</v>
      </c>
      <c r="AY70" s="189">
        <v>0</v>
      </c>
      <c r="AZ70" s="312">
        <v>22</v>
      </c>
    </row>
    <row r="71" spans="1:52" ht="15" customHeight="1">
      <c r="A71" s="37"/>
      <c r="B71" s="181" t="s">
        <v>187</v>
      </c>
      <c r="C71" s="183">
        <v>0</v>
      </c>
      <c r="D71" s="182">
        <v>0</v>
      </c>
      <c r="E71" s="182">
        <v>0</v>
      </c>
      <c r="F71" s="182">
        <v>0</v>
      </c>
      <c r="G71" s="182">
        <v>0</v>
      </c>
      <c r="H71" s="182">
        <v>0</v>
      </c>
      <c r="I71" s="182">
        <v>0</v>
      </c>
      <c r="J71" s="182">
        <v>0</v>
      </c>
      <c r="K71" s="182">
        <v>0</v>
      </c>
      <c r="L71" s="190">
        <v>0</v>
      </c>
      <c r="M71" s="182">
        <v>0</v>
      </c>
      <c r="N71" s="182">
        <v>0</v>
      </c>
      <c r="O71" s="182">
        <v>0</v>
      </c>
      <c r="P71" s="182">
        <v>0</v>
      </c>
      <c r="Q71" s="182">
        <v>0</v>
      </c>
      <c r="R71" s="182">
        <v>0</v>
      </c>
      <c r="S71" s="182">
        <v>0</v>
      </c>
      <c r="T71" s="182">
        <v>0</v>
      </c>
      <c r="U71" s="182">
        <v>0</v>
      </c>
      <c r="V71" s="190">
        <v>0</v>
      </c>
      <c r="W71" s="182">
        <v>0</v>
      </c>
      <c r="X71" s="182">
        <v>0</v>
      </c>
      <c r="Y71" s="182">
        <v>0</v>
      </c>
      <c r="Z71" s="182">
        <v>0</v>
      </c>
      <c r="AA71" s="182">
        <v>0</v>
      </c>
      <c r="AB71" s="182">
        <v>0</v>
      </c>
      <c r="AC71" s="182">
        <v>0</v>
      </c>
      <c r="AD71" s="182">
        <v>0</v>
      </c>
      <c r="AE71" s="182">
        <v>0</v>
      </c>
      <c r="AF71" s="190">
        <v>0</v>
      </c>
      <c r="AG71" s="182">
        <v>0</v>
      </c>
      <c r="AH71" s="182">
        <v>0</v>
      </c>
      <c r="AI71" s="182">
        <v>0</v>
      </c>
      <c r="AJ71" s="182">
        <v>0</v>
      </c>
      <c r="AK71" s="182">
        <v>0</v>
      </c>
      <c r="AL71" s="182">
        <v>0</v>
      </c>
      <c r="AM71" s="182">
        <v>0</v>
      </c>
      <c r="AN71" s="182">
        <v>0</v>
      </c>
      <c r="AO71" s="182">
        <v>0</v>
      </c>
      <c r="AP71" s="190">
        <v>0</v>
      </c>
      <c r="AQ71" s="182">
        <v>0</v>
      </c>
      <c r="AR71" s="182">
        <v>0</v>
      </c>
      <c r="AS71" s="182">
        <v>1</v>
      </c>
      <c r="AT71" s="182">
        <v>0</v>
      </c>
      <c r="AU71" s="182">
        <v>0</v>
      </c>
      <c r="AV71" s="182">
        <v>0</v>
      </c>
      <c r="AW71" s="182">
        <v>0</v>
      </c>
      <c r="AX71" s="182">
        <v>0</v>
      </c>
      <c r="AY71" s="182">
        <v>0</v>
      </c>
      <c r="AZ71" s="190">
        <v>1</v>
      </c>
    </row>
    <row r="72" spans="1:52" ht="15" customHeight="1">
      <c r="A72" s="43"/>
      <c r="B72" s="34" t="s">
        <v>39</v>
      </c>
      <c r="C72" s="184">
        <v>9</v>
      </c>
      <c r="D72" s="185">
        <v>0</v>
      </c>
      <c r="E72" s="185">
        <v>3</v>
      </c>
      <c r="F72" s="185">
        <v>0</v>
      </c>
      <c r="G72" s="185">
        <v>0</v>
      </c>
      <c r="H72" s="185">
        <v>0</v>
      </c>
      <c r="I72" s="185">
        <v>0</v>
      </c>
      <c r="J72" s="185">
        <v>0</v>
      </c>
      <c r="K72" s="185">
        <v>0</v>
      </c>
      <c r="L72" s="191">
        <v>12</v>
      </c>
      <c r="M72" s="185">
        <v>6</v>
      </c>
      <c r="N72" s="185">
        <v>0</v>
      </c>
      <c r="O72" s="185">
        <v>3</v>
      </c>
      <c r="P72" s="185">
        <v>0</v>
      </c>
      <c r="Q72" s="185">
        <v>0</v>
      </c>
      <c r="R72" s="185">
        <v>0</v>
      </c>
      <c r="S72" s="185">
        <v>0</v>
      </c>
      <c r="T72" s="185">
        <v>0</v>
      </c>
      <c r="U72" s="185">
        <v>0</v>
      </c>
      <c r="V72" s="191">
        <v>9</v>
      </c>
      <c r="W72" s="185">
        <v>9</v>
      </c>
      <c r="X72" s="185">
        <v>0</v>
      </c>
      <c r="Y72" s="185">
        <v>0</v>
      </c>
      <c r="Z72" s="185">
        <v>0</v>
      </c>
      <c r="AA72" s="185">
        <v>0</v>
      </c>
      <c r="AB72" s="185">
        <v>0</v>
      </c>
      <c r="AC72" s="185">
        <v>0</v>
      </c>
      <c r="AD72" s="185">
        <v>0</v>
      </c>
      <c r="AE72" s="185">
        <v>0</v>
      </c>
      <c r="AF72" s="191">
        <v>9</v>
      </c>
      <c r="AG72" s="185">
        <v>9</v>
      </c>
      <c r="AH72" s="185">
        <v>0</v>
      </c>
      <c r="AI72" s="185">
        <v>0</v>
      </c>
      <c r="AJ72" s="185">
        <v>1</v>
      </c>
      <c r="AK72" s="185">
        <v>0</v>
      </c>
      <c r="AL72" s="185">
        <v>0</v>
      </c>
      <c r="AM72" s="185">
        <v>0</v>
      </c>
      <c r="AN72" s="185">
        <v>0</v>
      </c>
      <c r="AO72" s="185">
        <v>0</v>
      </c>
      <c r="AP72" s="191">
        <v>10</v>
      </c>
      <c r="AQ72" s="185">
        <v>18</v>
      </c>
      <c r="AR72" s="185">
        <v>0</v>
      </c>
      <c r="AS72" s="185">
        <v>4</v>
      </c>
      <c r="AT72" s="185">
        <v>1</v>
      </c>
      <c r="AU72" s="185">
        <v>0</v>
      </c>
      <c r="AV72" s="185">
        <v>0</v>
      </c>
      <c r="AW72" s="185">
        <v>0</v>
      </c>
      <c r="AX72" s="185">
        <v>0</v>
      </c>
      <c r="AY72" s="185">
        <v>0</v>
      </c>
      <c r="AZ72" s="191">
        <v>23</v>
      </c>
    </row>
    <row r="73" spans="1:52" ht="15" customHeight="1">
      <c r="A73" s="43" t="s">
        <v>14</v>
      </c>
      <c r="B73" s="34" t="s">
        <v>58</v>
      </c>
      <c r="C73" s="184">
        <v>0</v>
      </c>
      <c r="D73" s="185">
        <v>0</v>
      </c>
      <c r="E73" s="185">
        <v>0</v>
      </c>
      <c r="F73" s="185">
        <v>0</v>
      </c>
      <c r="G73" s="185">
        <v>0</v>
      </c>
      <c r="H73" s="185">
        <v>0</v>
      </c>
      <c r="I73" s="185">
        <v>0</v>
      </c>
      <c r="J73" s="185">
        <v>0</v>
      </c>
      <c r="K73" s="185">
        <v>0</v>
      </c>
      <c r="L73" s="191">
        <v>0</v>
      </c>
      <c r="M73" s="185">
        <v>0</v>
      </c>
      <c r="N73" s="185">
        <v>0</v>
      </c>
      <c r="O73" s="185">
        <v>0</v>
      </c>
      <c r="P73" s="185">
        <v>0</v>
      </c>
      <c r="Q73" s="185">
        <v>0</v>
      </c>
      <c r="R73" s="185">
        <v>0</v>
      </c>
      <c r="S73" s="185">
        <v>0</v>
      </c>
      <c r="T73" s="185">
        <v>0</v>
      </c>
      <c r="U73" s="185">
        <v>0</v>
      </c>
      <c r="V73" s="191">
        <v>0</v>
      </c>
      <c r="W73" s="185">
        <v>0</v>
      </c>
      <c r="X73" s="185">
        <v>0</v>
      </c>
      <c r="Y73" s="185">
        <v>0</v>
      </c>
      <c r="Z73" s="185">
        <v>0</v>
      </c>
      <c r="AA73" s="185">
        <v>0</v>
      </c>
      <c r="AB73" s="185">
        <v>0</v>
      </c>
      <c r="AC73" s="185">
        <v>0</v>
      </c>
      <c r="AD73" s="185">
        <v>0</v>
      </c>
      <c r="AE73" s="185">
        <v>0</v>
      </c>
      <c r="AF73" s="191">
        <v>0</v>
      </c>
      <c r="AG73" s="185">
        <v>0</v>
      </c>
      <c r="AH73" s="185">
        <v>0</v>
      </c>
      <c r="AI73" s="185">
        <v>0</v>
      </c>
      <c r="AJ73" s="185">
        <v>0</v>
      </c>
      <c r="AK73" s="185">
        <v>0</v>
      </c>
      <c r="AL73" s="185">
        <v>0</v>
      </c>
      <c r="AM73" s="185">
        <v>0</v>
      </c>
      <c r="AN73" s="185">
        <v>0</v>
      </c>
      <c r="AO73" s="185">
        <v>0</v>
      </c>
      <c r="AP73" s="191">
        <v>0</v>
      </c>
      <c r="AQ73" s="185">
        <v>1</v>
      </c>
      <c r="AR73" s="185">
        <v>0</v>
      </c>
      <c r="AS73" s="185">
        <v>0</v>
      </c>
      <c r="AT73" s="185">
        <v>0</v>
      </c>
      <c r="AU73" s="185">
        <v>0</v>
      </c>
      <c r="AV73" s="185">
        <v>0</v>
      </c>
      <c r="AW73" s="185">
        <v>0</v>
      </c>
      <c r="AX73" s="185">
        <v>0</v>
      </c>
      <c r="AY73" s="185">
        <v>0</v>
      </c>
      <c r="AZ73" s="191">
        <v>1</v>
      </c>
    </row>
    <row r="74" spans="1:52" ht="15" customHeight="1">
      <c r="A74" s="43" t="s">
        <v>15</v>
      </c>
      <c r="B74" s="34" t="s">
        <v>15</v>
      </c>
      <c r="C74" s="184">
        <v>0</v>
      </c>
      <c r="D74" s="185">
        <v>0</v>
      </c>
      <c r="E74" s="185">
        <v>0</v>
      </c>
      <c r="F74" s="185">
        <v>0</v>
      </c>
      <c r="G74" s="185">
        <v>0</v>
      </c>
      <c r="H74" s="185">
        <v>0</v>
      </c>
      <c r="I74" s="185">
        <v>0</v>
      </c>
      <c r="J74" s="185">
        <v>0</v>
      </c>
      <c r="K74" s="185">
        <v>0</v>
      </c>
      <c r="L74" s="191">
        <v>0</v>
      </c>
      <c r="M74" s="185">
        <v>0</v>
      </c>
      <c r="N74" s="185">
        <v>0</v>
      </c>
      <c r="O74" s="185">
        <v>0</v>
      </c>
      <c r="P74" s="185">
        <v>0</v>
      </c>
      <c r="Q74" s="185">
        <v>0</v>
      </c>
      <c r="R74" s="185">
        <v>0</v>
      </c>
      <c r="S74" s="185">
        <v>0</v>
      </c>
      <c r="T74" s="185">
        <v>0</v>
      </c>
      <c r="U74" s="185">
        <v>0</v>
      </c>
      <c r="V74" s="191">
        <v>0</v>
      </c>
      <c r="W74" s="185">
        <v>0</v>
      </c>
      <c r="X74" s="185">
        <v>0</v>
      </c>
      <c r="Y74" s="185">
        <v>0</v>
      </c>
      <c r="Z74" s="185">
        <v>0</v>
      </c>
      <c r="AA74" s="185">
        <v>0</v>
      </c>
      <c r="AB74" s="185">
        <v>0</v>
      </c>
      <c r="AC74" s="185">
        <v>0</v>
      </c>
      <c r="AD74" s="185">
        <v>0</v>
      </c>
      <c r="AE74" s="185">
        <v>0</v>
      </c>
      <c r="AF74" s="191">
        <v>0</v>
      </c>
      <c r="AG74" s="185">
        <v>0</v>
      </c>
      <c r="AH74" s="185">
        <v>0</v>
      </c>
      <c r="AI74" s="185">
        <v>1</v>
      </c>
      <c r="AJ74" s="185">
        <v>0</v>
      </c>
      <c r="AK74" s="185">
        <v>0</v>
      </c>
      <c r="AL74" s="185">
        <v>0</v>
      </c>
      <c r="AM74" s="185">
        <v>0</v>
      </c>
      <c r="AN74" s="185">
        <v>0</v>
      </c>
      <c r="AO74" s="185">
        <v>0</v>
      </c>
      <c r="AP74" s="191">
        <v>1</v>
      </c>
      <c r="AQ74" s="185">
        <v>0</v>
      </c>
      <c r="AR74" s="185">
        <v>0</v>
      </c>
      <c r="AS74" s="185">
        <v>1</v>
      </c>
      <c r="AT74" s="185">
        <v>0</v>
      </c>
      <c r="AU74" s="185">
        <v>0</v>
      </c>
      <c r="AV74" s="185">
        <v>0</v>
      </c>
      <c r="AW74" s="185">
        <v>0</v>
      </c>
      <c r="AX74" s="185">
        <v>0</v>
      </c>
      <c r="AY74" s="185">
        <v>0</v>
      </c>
      <c r="AZ74" s="191">
        <v>1</v>
      </c>
    </row>
    <row r="75" spans="1:52" ht="15" customHeight="1">
      <c r="A75" s="38" t="s">
        <v>19</v>
      </c>
      <c r="B75" s="39" t="s">
        <v>191</v>
      </c>
      <c r="C75" s="195">
        <v>1</v>
      </c>
      <c r="D75" s="194">
        <v>0</v>
      </c>
      <c r="E75" s="194">
        <v>0</v>
      </c>
      <c r="F75" s="194">
        <v>0</v>
      </c>
      <c r="G75" s="194">
        <v>0</v>
      </c>
      <c r="H75" s="194">
        <v>0</v>
      </c>
      <c r="I75" s="194">
        <v>0</v>
      </c>
      <c r="J75" s="194">
        <v>0</v>
      </c>
      <c r="K75" s="194">
        <v>0</v>
      </c>
      <c r="L75" s="196">
        <v>1</v>
      </c>
      <c r="M75" s="194">
        <v>3</v>
      </c>
      <c r="N75" s="194">
        <v>0</v>
      </c>
      <c r="O75" s="194">
        <v>0</v>
      </c>
      <c r="P75" s="194">
        <v>0</v>
      </c>
      <c r="Q75" s="194">
        <v>0</v>
      </c>
      <c r="R75" s="194">
        <v>0</v>
      </c>
      <c r="S75" s="194">
        <v>0</v>
      </c>
      <c r="T75" s="194">
        <v>0</v>
      </c>
      <c r="U75" s="194">
        <v>0</v>
      </c>
      <c r="V75" s="196">
        <v>3</v>
      </c>
      <c r="W75" s="194">
        <v>3</v>
      </c>
      <c r="X75" s="194">
        <v>0</v>
      </c>
      <c r="Y75" s="194">
        <v>0</v>
      </c>
      <c r="Z75" s="194">
        <v>0</v>
      </c>
      <c r="AA75" s="194">
        <v>0</v>
      </c>
      <c r="AB75" s="194">
        <v>0</v>
      </c>
      <c r="AC75" s="194">
        <v>0</v>
      </c>
      <c r="AD75" s="194">
        <v>0</v>
      </c>
      <c r="AE75" s="194">
        <v>0</v>
      </c>
      <c r="AF75" s="196">
        <v>3</v>
      </c>
      <c r="AG75" s="194">
        <v>1</v>
      </c>
      <c r="AH75" s="194">
        <v>0</v>
      </c>
      <c r="AI75" s="194">
        <v>0</v>
      </c>
      <c r="AJ75" s="194">
        <v>0</v>
      </c>
      <c r="AK75" s="194">
        <v>0</v>
      </c>
      <c r="AL75" s="194">
        <v>0</v>
      </c>
      <c r="AM75" s="194">
        <v>0</v>
      </c>
      <c r="AN75" s="194">
        <v>0</v>
      </c>
      <c r="AO75" s="194">
        <v>0</v>
      </c>
      <c r="AP75" s="196">
        <v>1</v>
      </c>
      <c r="AQ75" s="194">
        <v>2</v>
      </c>
      <c r="AR75" s="194">
        <v>0</v>
      </c>
      <c r="AS75" s="194">
        <v>0</v>
      </c>
      <c r="AT75" s="194">
        <v>0</v>
      </c>
      <c r="AU75" s="194">
        <v>0</v>
      </c>
      <c r="AV75" s="194">
        <v>0</v>
      </c>
      <c r="AW75" s="194">
        <v>0</v>
      </c>
      <c r="AX75" s="194">
        <v>0</v>
      </c>
      <c r="AY75" s="194">
        <v>0</v>
      </c>
      <c r="AZ75" s="196">
        <v>2</v>
      </c>
    </row>
    <row r="76" spans="1:52" ht="15" customHeight="1">
      <c r="A76" s="38" t="s">
        <v>20</v>
      </c>
      <c r="B76" s="39" t="s">
        <v>93</v>
      </c>
      <c r="C76" s="195">
        <v>1</v>
      </c>
      <c r="D76" s="194">
        <v>0</v>
      </c>
      <c r="E76" s="194">
        <v>0</v>
      </c>
      <c r="F76" s="194">
        <v>0</v>
      </c>
      <c r="G76" s="194">
        <v>0</v>
      </c>
      <c r="H76" s="194">
        <v>0</v>
      </c>
      <c r="I76" s="194">
        <v>0</v>
      </c>
      <c r="J76" s="194">
        <v>0</v>
      </c>
      <c r="K76" s="194">
        <v>0</v>
      </c>
      <c r="L76" s="196">
        <v>1</v>
      </c>
      <c r="M76" s="194">
        <v>4</v>
      </c>
      <c r="N76" s="194">
        <v>0</v>
      </c>
      <c r="O76" s="194">
        <v>2</v>
      </c>
      <c r="P76" s="194">
        <v>0</v>
      </c>
      <c r="Q76" s="194">
        <v>0</v>
      </c>
      <c r="R76" s="194">
        <v>0</v>
      </c>
      <c r="S76" s="194">
        <v>0</v>
      </c>
      <c r="T76" s="194">
        <v>0</v>
      </c>
      <c r="U76" s="194">
        <v>0</v>
      </c>
      <c r="V76" s="196">
        <v>6</v>
      </c>
      <c r="W76" s="194">
        <v>2</v>
      </c>
      <c r="X76" s="194">
        <v>0</v>
      </c>
      <c r="Y76" s="194">
        <v>0</v>
      </c>
      <c r="Z76" s="194">
        <v>0</v>
      </c>
      <c r="AA76" s="194">
        <v>0</v>
      </c>
      <c r="AB76" s="194">
        <v>0</v>
      </c>
      <c r="AC76" s="194">
        <v>0</v>
      </c>
      <c r="AD76" s="194">
        <v>0</v>
      </c>
      <c r="AE76" s="194">
        <v>0</v>
      </c>
      <c r="AF76" s="196">
        <v>2</v>
      </c>
      <c r="AG76" s="194">
        <v>3</v>
      </c>
      <c r="AH76" s="194">
        <v>0</v>
      </c>
      <c r="AI76" s="194">
        <v>2</v>
      </c>
      <c r="AJ76" s="194">
        <v>0</v>
      </c>
      <c r="AK76" s="194">
        <v>0</v>
      </c>
      <c r="AL76" s="194">
        <v>0</v>
      </c>
      <c r="AM76" s="194">
        <v>0</v>
      </c>
      <c r="AN76" s="194">
        <v>0</v>
      </c>
      <c r="AO76" s="194">
        <v>0</v>
      </c>
      <c r="AP76" s="196">
        <v>5</v>
      </c>
      <c r="AQ76" s="194">
        <v>5</v>
      </c>
      <c r="AR76" s="194">
        <v>0</v>
      </c>
      <c r="AS76" s="194">
        <v>0</v>
      </c>
      <c r="AT76" s="194">
        <v>1</v>
      </c>
      <c r="AU76" s="194">
        <v>0</v>
      </c>
      <c r="AV76" s="194">
        <v>0</v>
      </c>
      <c r="AW76" s="194">
        <v>0</v>
      </c>
      <c r="AX76" s="194">
        <v>0</v>
      </c>
      <c r="AY76" s="194">
        <v>0</v>
      </c>
      <c r="AZ76" s="196">
        <v>6</v>
      </c>
    </row>
    <row r="77" spans="1:52" ht="22.5" customHeight="1">
      <c r="A77" s="42" t="s">
        <v>23</v>
      </c>
      <c r="B77" s="260" t="s">
        <v>193</v>
      </c>
      <c r="C77" s="188">
        <v>1</v>
      </c>
      <c r="D77" s="189">
        <v>0</v>
      </c>
      <c r="E77" s="189">
        <v>0</v>
      </c>
      <c r="F77" s="189">
        <v>0</v>
      </c>
      <c r="G77" s="189">
        <v>0</v>
      </c>
      <c r="H77" s="189">
        <v>1</v>
      </c>
      <c r="I77" s="189">
        <v>1</v>
      </c>
      <c r="J77" s="189">
        <v>1</v>
      </c>
      <c r="K77" s="189">
        <v>0</v>
      </c>
      <c r="L77" s="312">
        <v>4</v>
      </c>
      <c r="M77" s="189">
        <v>2</v>
      </c>
      <c r="N77" s="189">
        <v>0</v>
      </c>
      <c r="O77" s="189">
        <v>0</v>
      </c>
      <c r="P77" s="189">
        <v>0</v>
      </c>
      <c r="Q77" s="189">
        <v>1</v>
      </c>
      <c r="R77" s="189">
        <v>0</v>
      </c>
      <c r="S77" s="189">
        <v>0</v>
      </c>
      <c r="T77" s="189">
        <v>0</v>
      </c>
      <c r="U77" s="189">
        <v>0</v>
      </c>
      <c r="V77" s="312">
        <v>3</v>
      </c>
      <c r="W77" s="189">
        <v>1</v>
      </c>
      <c r="X77" s="189">
        <v>0</v>
      </c>
      <c r="Y77" s="189">
        <v>0</v>
      </c>
      <c r="Z77" s="189">
        <v>0</v>
      </c>
      <c r="AA77" s="189">
        <v>0</v>
      </c>
      <c r="AB77" s="189">
        <v>0</v>
      </c>
      <c r="AC77" s="189">
        <v>0</v>
      </c>
      <c r="AD77" s="189">
        <v>0</v>
      </c>
      <c r="AE77" s="189">
        <v>0</v>
      </c>
      <c r="AF77" s="312">
        <v>1</v>
      </c>
      <c r="AG77" s="189">
        <v>5</v>
      </c>
      <c r="AH77" s="189">
        <v>0</v>
      </c>
      <c r="AI77" s="189">
        <v>0</v>
      </c>
      <c r="AJ77" s="189">
        <v>0</v>
      </c>
      <c r="AK77" s="189">
        <v>0</v>
      </c>
      <c r="AL77" s="189">
        <v>1</v>
      </c>
      <c r="AM77" s="189">
        <v>1</v>
      </c>
      <c r="AN77" s="189">
        <v>0</v>
      </c>
      <c r="AO77" s="189">
        <v>0</v>
      </c>
      <c r="AP77" s="312">
        <v>7</v>
      </c>
      <c r="AQ77" s="189">
        <v>1</v>
      </c>
      <c r="AR77" s="189">
        <v>0</v>
      </c>
      <c r="AS77" s="189">
        <v>0</v>
      </c>
      <c r="AT77" s="189">
        <v>0</v>
      </c>
      <c r="AU77" s="189">
        <v>0</v>
      </c>
      <c r="AV77" s="189">
        <v>1</v>
      </c>
      <c r="AW77" s="189">
        <v>0</v>
      </c>
      <c r="AX77" s="189">
        <v>0</v>
      </c>
      <c r="AY77" s="189">
        <v>0</v>
      </c>
      <c r="AZ77" s="312">
        <v>2</v>
      </c>
    </row>
    <row r="78" spans="1:52" ht="15" customHeight="1">
      <c r="A78" s="37"/>
      <c r="B78" s="181" t="s">
        <v>181</v>
      </c>
      <c r="C78" s="183">
        <v>0</v>
      </c>
      <c r="D78" s="182">
        <v>0</v>
      </c>
      <c r="E78" s="182">
        <v>0</v>
      </c>
      <c r="F78" s="182">
        <v>0</v>
      </c>
      <c r="G78" s="182">
        <v>0</v>
      </c>
      <c r="H78" s="182">
        <v>0</v>
      </c>
      <c r="I78" s="182">
        <v>0</v>
      </c>
      <c r="J78" s="182">
        <v>0</v>
      </c>
      <c r="K78" s="182">
        <v>0</v>
      </c>
      <c r="L78" s="190">
        <v>0</v>
      </c>
      <c r="M78" s="182">
        <v>0</v>
      </c>
      <c r="N78" s="182">
        <v>0</v>
      </c>
      <c r="O78" s="182">
        <v>0</v>
      </c>
      <c r="P78" s="182">
        <v>0</v>
      </c>
      <c r="Q78" s="182">
        <v>0</v>
      </c>
      <c r="R78" s="182">
        <v>0</v>
      </c>
      <c r="S78" s="182">
        <v>0</v>
      </c>
      <c r="T78" s="182">
        <v>0</v>
      </c>
      <c r="U78" s="182">
        <v>0</v>
      </c>
      <c r="V78" s="190">
        <v>0</v>
      </c>
      <c r="W78" s="182">
        <v>0</v>
      </c>
      <c r="X78" s="182">
        <v>0</v>
      </c>
      <c r="Y78" s="182">
        <v>0</v>
      </c>
      <c r="Z78" s="182">
        <v>0</v>
      </c>
      <c r="AA78" s="182">
        <v>0</v>
      </c>
      <c r="AB78" s="182">
        <v>0</v>
      </c>
      <c r="AC78" s="182">
        <v>0</v>
      </c>
      <c r="AD78" s="182">
        <v>0</v>
      </c>
      <c r="AE78" s="182">
        <v>0</v>
      </c>
      <c r="AF78" s="190">
        <v>0</v>
      </c>
      <c r="AG78" s="182">
        <v>0</v>
      </c>
      <c r="AH78" s="182">
        <v>0</v>
      </c>
      <c r="AI78" s="182">
        <v>1</v>
      </c>
      <c r="AJ78" s="182">
        <v>0</v>
      </c>
      <c r="AK78" s="182">
        <v>0</v>
      </c>
      <c r="AL78" s="182">
        <v>0</v>
      </c>
      <c r="AM78" s="182">
        <v>0</v>
      </c>
      <c r="AN78" s="182">
        <v>0</v>
      </c>
      <c r="AO78" s="182">
        <v>0</v>
      </c>
      <c r="AP78" s="190">
        <v>1</v>
      </c>
      <c r="AQ78" s="182">
        <v>0</v>
      </c>
      <c r="AR78" s="182">
        <v>0</v>
      </c>
      <c r="AS78" s="182">
        <v>0</v>
      </c>
      <c r="AT78" s="182">
        <v>0</v>
      </c>
      <c r="AU78" s="182">
        <v>0</v>
      </c>
      <c r="AV78" s="182">
        <v>0</v>
      </c>
      <c r="AW78" s="182">
        <v>0</v>
      </c>
      <c r="AX78" s="182">
        <v>0</v>
      </c>
      <c r="AY78" s="182">
        <v>0</v>
      </c>
      <c r="AZ78" s="190">
        <v>0</v>
      </c>
    </row>
    <row r="79" spans="1:52" ht="15" customHeight="1">
      <c r="A79" s="43"/>
      <c r="B79" s="34" t="s">
        <v>39</v>
      </c>
      <c r="C79" s="184">
        <v>1</v>
      </c>
      <c r="D79" s="185">
        <v>0</v>
      </c>
      <c r="E79" s="185">
        <v>0</v>
      </c>
      <c r="F79" s="185">
        <v>0</v>
      </c>
      <c r="G79" s="185">
        <v>0</v>
      </c>
      <c r="H79" s="185">
        <v>1</v>
      </c>
      <c r="I79" s="185">
        <v>1</v>
      </c>
      <c r="J79" s="185">
        <v>1</v>
      </c>
      <c r="K79" s="185">
        <v>0</v>
      </c>
      <c r="L79" s="191">
        <v>4</v>
      </c>
      <c r="M79" s="185">
        <v>2</v>
      </c>
      <c r="N79" s="185">
        <v>0</v>
      </c>
      <c r="O79" s="185">
        <v>0</v>
      </c>
      <c r="P79" s="185">
        <v>0</v>
      </c>
      <c r="Q79" s="185">
        <v>1</v>
      </c>
      <c r="R79" s="185">
        <v>0</v>
      </c>
      <c r="S79" s="185">
        <v>0</v>
      </c>
      <c r="T79" s="185">
        <v>0</v>
      </c>
      <c r="U79" s="185">
        <v>0</v>
      </c>
      <c r="V79" s="191">
        <v>3</v>
      </c>
      <c r="W79" s="185">
        <v>1</v>
      </c>
      <c r="X79" s="185">
        <v>0</v>
      </c>
      <c r="Y79" s="185">
        <v>0</v>
      </c>
      <c r="Z79" s="185">
        <v>0</v>
      </c>
      <c r="AA79" s="185">
        <v>0</v>
      </c>
      <c r="AB79" s="185">
        <v>0</v>
      </c>
      <c r="AC79" s="185">
        <v>0</v>
      </c>
      <c r="AD79" s="185">
        <v>0</v>
      </c>
      <c r="AE79" s="185">
        <v>0</v>
      </c>
      <c r="AF79" s="191">
        <v>1</v>
      </c>
      <c r="AG79" s="185">
        <v>5</v>
      </c>
      <c r="AH79" s="185">
        <v>0</v>
      </c>
      <c r="AI79" s="185">
        <v>1</v>
      </c>
      <c r="AJ79" s="185">
        <v>0</v>
      </c>
      <c r="AK79" s="185">
        <v>0</v>
      </c>
      <c r="AL79" s="185">
        <v>1</v>
      </c>
      <c r="AM79" s="185">
        <v>1</v>
      </c>
      <c r="AN79" s="185">
        <v>0</v>
      </c>
      <c r="AO79" s="185">
        <v>0</v>
      </c>
      <c r="AP79" s="191">
        <v>8</v>
      </c>
      <c r="AQ79" s="185">
        <v>1</v>
      </c>
      <c r="AR79" s="185">
        <v>0</v>
      </c>
      <c r="AS79" s="185">
        <v>0</v>
      </c>
      <c r="AT79" s="185">
        <v>0</v>
      </c>
      <c r="AU79" s="185">
        <v>0</v>
      </c>
      <c r="AV79" s="185">
        <v>1</v>
      </c>
      <c r="AW79" s="185">
        <v>0</v>
      </c>
      <c r="AX79" s="185">
        <v>0</v>
      </c>
      <c r="AY79" s="185">
        <v>0</v>
      </c>
      <c r="AZ79" s="191">
        <v>2</v>
      </c>
    </row>
    <row r="80" spans="1:52" ht="15" customHeight="1">
      <c r="A80" s="248" t="s">
        <v>39</v>
      </c>
      <c r="B80" s="249"/>
      <c r="C80" s="195">
        <v>81</v>
      </c>
      <c r="D80" s="194">
        <v>0</v>
      </c>
      <c r="E80" s="194">
        <v>22</v>
      </c>
      <c r="F80" s="194">
        <v>5</v>
      </c>
      <c r="G80" s="194">
        <v>0</v>
      </c>
      <c r="H80" s="194">
        <v>2</v>
      </c>
      <c r="I80" s="194">
        <v>3</v>
      </c>
      <c r="J80" s="194">
        <v>1</v>
      </c>
      <c r="K80" s="194">
        <v>0</v>
      </c>
      <c r="L80" s="196">
        <v>114</v>
      </c>
      <c r="M80" s="194">
        <v>122</v>
      </c>
      <c r="N80" s="194">
        <v>0</v>
      </c>
      <c r="O80" s="194">
        <v>26</v>
      </c>
      <c r="P80" s="194">
        <v>12</v>
      </c>
      <c r="Q80" s="194">
        <v>1</v>
      </c>
      <c r="R80" s="194">
        <v>1</v>
      </c>
      <c r="S80" s="194">
        <v>1</v>
      </c>
      <c r="T80" s="194">
        <v>0</v>
      </c>
      <c r="U80" s="194">
        <v>0</v>
      </c>
      <c r="V80" s="196">
        <v>163</v>
      </c>
      <c r="W80" s="194">
        <v>161</v>
      </c>
      <c r="X80" s="194">
        <v>0</v>
      </c>
      <c r="Y80" s="194">
        <v>19</v>
      </c>
      <c r="Z80" s="194">
        <v>11</v>
      </c>
      <c r="AA80" s="194">
        <v>0</v>
      </c>
      <c r="AB80" s="194">
        <v>0</v>
      </c>
      <c r="AC80" s="194">
        <v>0</v>
      </c>
      <c r="AD80" s="194">
        <v>0</v>
      </c>
      <c r="AE80" s="194">
        <v>0</v>
      </c>
      <c r="AF80" s="196">
        <v>191</v>
      </c>
      <c r="AG80" s="194">
        <v>155</v>
      </c>
      <c r="AH80" s="194">
        <v>1</v>
      </c>
      <c r="AI80" s="194">
        <v>23</v>
      </c>
      <c r="AJ80" s="194">
        <v>18</v>
      </c>
      <c r="AK80" s="194">
        <v>0</v>
      </c>
      <c r="AL80" s="194">
        <v>2</v>
      </c>
      <c r="AM80" s="194">
        <v>1</v>
      </c>
      <c r="AN80" s="194">
        <v>0</v>
      </c>
      <c r="AO80" s="194">
        <v>0</v>
      </c>
      <c r="AP80" s="196">
        <v>200</v>
      </c>
      <c r="AQ80" s="194">
        <v>165</v>
      </c>
      <c r="AR80" s="194">
        <v>0</v>
      </c>
      <c r="AS80" s="194">
        <v>17</v>
      </c>
      <c r="AT80" s="194">
        <v>12</v>
      </c>
      <c r="AU80" s="194">
        <v>0</v>
      </c>
      <c r="AV80" s="194">
        <v>1</v>
      </c>
      <c r="AW80" s="194">
        <v>2</v>
      </c>
      <c r="AX80" s="194">
        <v>0</v>
      </c>
      <c r="AY80" s="194">
        <v>0</v>
      </c>
      <c r="AZ80" s="196">
        <v>197</v>
      </c>
    </row>
    <row r="81" spans="1:52" ht="13.5">
      <c r="A81" s="37"/>
      <c r="B81" s="181"/>
      <c r="C81" s="183"/>
      <c r="D81" s="182"/>
      <c r="E81" s="182"/>
      <c r="F81" s="182"/>
      <c r="G81" s="182"/>
      <c r="H81" s="182"/>
      <c r="I81" s="182"/>
      <c r="J81" s="182"/>
      <c r="K81" s="182"/>
      <c r="L81" s="190"/>
      <c r="M81" s="182"/>
      <c r="N81" s="182"/>
      <c r="O81" s="182"/>
      <c r="P81" s="182"/>
      <c r="Q81" s="182"/>
      <c r="R81" s="182"/>
      <c r="S81" s="182"/>
      <c r="T81" s="182"/>
      <c r="U81" s="182"/>
      <c r="V81" s="190"/>
      <c r="W81" s="182"/>
      <c r="X81" s="182"/>
      <c r="Y81" s="182"/>
      <c r="Z81" s="182"/>
      <c r="AA81" s="182"/>
      <c r="AB81" s="182"/>
      <c r="AC81" s="182"/>
      <c r="AD81" s="182"/>
      <c r="AE81" s="182"/>
      <c r="AF81" s="190"/>
      <c r="AG81" s="182"/>
      <c r="AH81" s="182"/>
      <c r="AI81" s="182"/>
      <c r="AJ81" s="182"/>
      <c r="AK81" s="182"/>
      <c r="AL81" s="182"/>
      <c r="AM81" s="182"/>
      <c r="AN81" s="182"/>
      <c r="AO81" s="182"/>
      <c r="AP81" s="190"/>
      <c r="AQ81" s="182"/>
      <c r="AR81" s="182"/>
      <c r="AS81" s="182"/>
      <c r="AT81" s="182"/>
      <c r="AU81" s="182"/>
      <c r="AV81" s="182"/>
      <c r="AW81" s="182"/>
      <c r="AX81" s="182"/>
      <c r="AY81" s="182"/>
      <c r="AZ81" s="190"/>
    </row>
    <row r="82" spans="1:52" ht="15" customHeight="1">
      <c r="A82" s="239" t="s">
        <v>242</v>
      </c>
      <c r="B82" s="243"/>
      <c r="C82" s="184"/>
      <c r="D82" s="185"/>
      <c r="E82" s="185"/>
      <c r="F82" s="185"/>
      <c r="G82" s="185"/>
      <c r="H82" s="185"/>
      <c r="I82" s="185"/>
      <c r="J82" s="185"/>
      <c r="K82" s="185"/>
      <c r="L82" s="191"/>
      <c r="M82" s="185"/>
      <c r="N82" s="185"/>
      <c r="O82" s="185"/>
      <c r="P82" s="185"/>
      <c r="Q82" s="185"/>
      <c r="R82" s="185"/>
      <c r="S82" s="185"/>
      <c r="T82" s="185"/>
      <c r="U82" s="185"/>
      <c r="V82" s="191"/>
      <c r="W82" s="185"/>
      <c r="X82" s="185"/>
      <c r="Y82" s="185"/>
      <c r="Z82" s="185"/>
      <c r="AA82" s="185"/>
      <c r="AB82" s="185"/>
      <c r="AC82" s="185"/>
      <c r="AD82" s="185"/>
      <c r="AE82" s="185"/>
      <c r="AF82" s="191"/>
      <c r="AG82" s="185"/>
      <c r="AH82" s="185"/>
      <c r="AI82" s="185"/>
      <c r="AJ82" s="185"/>
      <c r="AK82" s="185"/>
      <c r="AL82" s="185"/>
      <c r="AM82" s="185"/>
      <c r="AN82" s="185"/>
      <c r="AO82" s="185"/>
      <c r="AP82" s="191"/>
      <c r="AQ82" s="185"/>
      <c r="AR82" s="185"/>
      <c r="AS82" s="185"/>
      <c r="AT82" s="185"/>
      <c r="AU82" s="185"/>
      <c r="AV82" s="185"/>
      <c r="AW82" s="185"/>
      <c r="AX82" s="185"/>
      <c r="AY82" s="185"/>
      <c r="AZ82" s="191"/>
    </row>
    <row r="83" spans="1:52" ht="15" customHeight="1">
      <c r="A83" s="35" t="s">
        <v>11</v>
      </c>
      <c r="B83" s="11" t="s">
        <v>44</v>
      </c>
      <c r="C83" s="183">
        <v>137</v>
      </c>
      <c r="D83" s="182">
        <v>0</v>
      </c>
      <c r="E83" s="182">
        <v>24</v>
      </c>
      <c r="F83" s="182">
        <v>9</v>
      </c>
      <c r="G83" s="182">
        <v>0</v>
      </c>
      <c r="H83" s="182">
        <v>1</v>
      </c>
      <c r="I83" s="182">
        <v>2</v>
      </c>
      <c r="J83" s="182">
        <v>0</v>
      </c>
      <c r="K83" s="182">
        <v>0</v>
      </c>
      <c r="L83" s="190">
        <v>173</v>
      </c>
      <c r="M83" s="182">
        <v>192</v>
      </c>
      <c r="N83" s="182">
        <v>2</v>
      </c>
      <c r="O83" s="182">
        <v>35</v>
      </c>
      <c r="P83" s="182">
        <v>6</v>
      </c>
      <c r="Q83" s="182">
        <v>0</v>
      </c>
      <c r="R83" s="182">
        <v>0</v>
      </c>
      <c r="S83" s="182">
        <v>2</v>
      </c>
      <c r="T83" s="182">
        <v>0</v>
      </c>
      <c r="U83" s="182">
        <v>0</v>
      </c>
      <c r="V83" s="190">
        <v>237</v>
      </c>
      <c r="W83" s="182">
        <v>248</v>
      </c>
      <c r="X83" s="182">
        <v>1</v>
      </c>
      <c r="Y83" s="182">
        <v>41</v>
      </c>
      <c r="Z83" s="182">
        <v>7</v>
      </c>
      <c r="AA83" s="182">
        <v>0</v>
      </c>
      <c r="AB83" s="182">
        <v>0</v>
      </c>
      <c r="AC83" s="182">
        <v>1</v>
      </c>
      <c r="AD83" s="182">
        <v>0</v>
      </c>
      <c r="AE83" s="182">
        <v>0</v>
      </c>
      <c r="AF83" s="190">
        <v>298</v>
      </c>
      <c r="AG83" s="182">
        <v>205</v>
      </c>
      <c r="AH83" s="182">
        <v>0</v>
      </c>
      <c r="AI83" s="182">
        <v>31</v>
      </c>
      <c r="AJ83" s="182">
        <v>15</v>
      </c>
      <c r="AK83" s="182">
        <v>0</v>
      </c>
      <c r="AL83" s="182">
        <v>1</v>
      </c>
      <c r="AM83" s="182">
        <v>0</v>
      </c>
      <c r="AN83" s="182">
        <v>0</v>
      </c>
      <c r="AO83" s="182">
        <v>0</v>
      </c>
      <c r="AP83" s="190">
        <v>252</v>
      </c>
      <c r="AQ83" s="182">
        <v>263</v>
      </c>
      <c r="AR83" s="182">
        <v>0</v>
      </c>
      <c r="AS83" s="182">
        <v>12</v>
      </c>
      <c r="AT83" s="182">
        <v>22</v>
      </c>
      <c r="AU83" s="182">
        <v>0</v>
      </c>
      <c r="AV83" s="182">
        <v>0</v>
      </c>
      <c r="AW83" s="182">
        <v>1</v>
      </c>
      <c r="AX83" s="182">
        <v>0</v>
      </c>
      <c r="AY83" s="182">
        <v>0</v>
      </c>
      <c r="AZ83" s="190">
        <v>298</v>
      </c>
    </row>
    <row r="84" spans="1:52" ht="15" customHeight="1">
      <c r="A84" s="35"/>
      <c r="B84" s="11" t="s">
        <v>47</v>
      </c>
      <c r="C84" s="183">
        <v>37</v>
      </c>
      <c r="D84" s="182">
        <v>0</v>
      </c>
      <c r="E84" s="182">
        <v>28</v>
      </c>
      <c r="F84" s="182">
        <v>4</v>
      </c>
      <c r="G84" s="182">
        <v>0</v>
      </c>
      <c r="H84" s="182">
        <v>0</v>
      </c>
      <c r="I84" s="182">
        <v>0</v>
      </c>
      <c r="J84" s="182">
        <v>0</v>
      </c>
      <c r="K84" s="182">
        <v>0</v>
      </c>
      <c r="L84" s="190">
        <v>69</v>
      </c>
      <c r="M84" s="182">
        <v>38</v>
      </c>
      <c r="N84" s="182">
        <v>0</v>
      </c>
      <c r="O84" s="182">
        <v>22</v>
      </c>
      <c r="P84" s="182">
        <v>0</v>
      </c>
      <c r="Q84" s="182">
        <v>0</v>
      </c>
      <c r="R84" s="182">
        <v>0</v>
      </c>
      <c r="S84" s="182">
        <v>0</v>
      </c>
      <c r="T84" s="182">
        <v>0</v>
      </c>
      <c r="U84" s="182">
        <v>0</v>
      </c>
      <c r="V84" s="190">
        <v>60</v>
      </c>
      <c r="W84" s="182">
        <v>79</v>
      </c>
      <c r="X84" s="182">
        <v>0</v>
      </c>
      <c r="Y84" s="182">
        <v>26</v>
      </c>
      <c r="Z84" s="182">
        <v>2</v>
      </c>
      <c r="AA84" s="182">
        <v>0</v>
      </c>
      <c r="AB84" s="182">
        <v>0</v>
      </c>
      <c r="AC84" s="182">
        <v>0</v>
      </c>
      <c r="AD84" s="182">
        <v>0</v>
      </c>
      <c r="AE84" s="182">
        <v>0</v>
      </c>
      <c r="AF84" s="190">
        <v>107</v>
      </c>
      <c r="AG84" s="182">
        <v>56</v>
      </c>
      <c r="AH84" s="182">
        <v>0</v>
      </c>
      <c r="AI84" s="182">
        <v>36</v>
      </c>
      <c r="AJ84" s="182">
        <v>3</v>
      </c>
      <c r="AK84" s="182">
        <v>0</v>
      </c>
      <c r="AL84" s="182">
        <v>0</v>
      </c>
      <c r="AM84" s="182">
        <v>0</v>
      </c>
      <c r="AN84" s="182">
        <v>0</v>
      </c>
      <c r="AO84" s="182">
        <v>0</v>
      </c>
      <c r="AP84" s="190">
        <v>95</v>
      </c>
      <c r="AQ84" s="182">
        <v>71</v>
      </c>
      <c r="AR84" s="182">
        <v>0</v>
      </c>
      <c r="AS84" s="182">
        <v>28</v>
      </c>
      <c r="AT84" s="182">
        <v>12</v>
      </c>
      <c r="AU84" s="182">
        <v>0</v>
      </c>
      <c r="AV84" s="182">
        <v>0</v>
      </c>
      <c r="AW84" s="182">
        <v>0</v>
      </c>
      <c r="AX84" s="182">
        <v>0</v>
      </c>
      <c r="AY84" s="182">
        <v>0</v>
      </c>
      <c r="AZ84" s="190">
        <v>111</v>
      </c>
    </row>
    <row r="85" spans="1:52" ht="15" customHeight="1">
      <c r="A85" s="174" t="s">
        <v>39</v>
      </c>
      <c r="B85" s="197"/>
      <c r="C85" s="195">
        <v>174</v>
      </c>
      <c r="D85" s="194">
        <v>0</v>
      </c>
      <c r="E85" s="194">
        <v>52</v>
      </c>
      <c r="F85" s="194">
        <v>13</v>
      </c>
      <c r="G85" s="194">
        <v>0</v>
      </c>
      <c r="H85" s="194">
        <v>1</v>
      </c>
      <c r="I85" s="194">
        <v>2</v>
      </c>
      <c r="J85" s="194">
        <v>0</v>
      </c>
      <c r="K85" s="194">
        <v>0</v>
      </c>
      <c r="L85" s="196">
        <v>242</v>
      </c>
      <c r="M85" s="194">
        <v>230</v>
      </c>
      <c r="N85" s="194">
        <v>2</v>
      </c>
      <c r="O85" s="194">
        <v>57</v>
      </c>
      <c r="P85" s="194">
        <v>6</v>
      </c>
      <c r="Q85" s="194">
        <v>0</v>
      </c>
      <c r="R85" s="194">
        <v>0</v>
      </c>
      <c r="S85" s="194">
        <v>2</v>
      </c>
      <c r="T85" s="194">
        <v>0</v>
      </c>
      <c r="U85" s="194">
        <v>0</v>
      </c>
      <c r="V85" s="196">
        <v>297</v>
      </c>
      <c r="W85" s="194">
        <v>327</v>
      </c>
      <c r="X85" s="194">
        <v>1</v>
      </c>
      <c r="Y85" s="194">
        <v>67</v>
      </c>
      <c r="Z85" s="194">
        <v>9</v>
      </c>
      <c r="AA85" s="194">
        <v>0</v>
      </c>
      <c r="AB85" s="194">
        <v>0</v>
      </c>
      <c r="AC85" s="194">
        <v>1</v>
      </c>
      <c r="AD85" s="194">
        <v>0</v>
      </c>
      <c r="AE85" s="194">
        <v>0</v>
      </c>
      <c r="AF85" s="196">
        <v>405</v>
      </c>
      <c r="AG85" s="194">
        <v>261</v>
      </c>
      <c r="AH85" s="194">
        <v>0</v>
      </c>
      <c r="AI85" s="194">
        <v>67</v>
      </c>
      <c r="AJ85" s="194">
        <v>18</v>
      </c>
      <c r="AK85" s="194">
        <v>0</v>
      </c>
      <c r="AL85" s="194">
        <v>1</v>
      </c>
      <c r="AM85" s="194">
        <v>0</v>
      </c>
      <c r="AN85" s="194">
        <v>0</v>
      </c>
      <c r="AO85" s="194">
        <v>0</v>
      </c>
      <c r="AP85" s="196">
        <v>347</v>
      </c>
      <c r="AQ85" s="194">
        <v>334</v>
      </c>
      <c r="AR85" s="194">
        <v>0</v>
      </c>
      <c r="AS85" s="194">
        <v>40</v>
      </c>
      <c r="AT85" s="194">
        <v>34</v>
      </c>
      <c r="AU85" s="194">
        <v>0</v>
      </c>
      <c r="AV85" s="194">
        <v>0</v>
      </c>
      <c r="AW85" s="194">
        <v>1</v>
      </c>
      <c r="AX85" s="194">
        <v>0</v>
      </c>
      <c r="AY85" s="194">
        <v>0</v>
      </c>
      <c r="AZ85" s="196">
        <v>409</v>
      </c>
    </row>
    <row r="86" spans="1:52" ht="15" customHeight="1">
      <c r="A86" s="178"/>
      <c r="C86" s="178"/>
      <c r="D86" s="178"/>
      <c r="E86" s="178"/>
      <c r="F86" s="178"/>
      <c r="G86" s="178"/>
      <c r="H86" s="178"/>
      <c r="I86" s="178"/>
      <c r="J86" s="178"/>
      <c r="K86" s="178"/>
      <c r="L86" s="178"/>
      <c r="M86" s="178"/>
      <c r="N86" s="178"/>
      <c r="O86" s="178"/>
      <c r="Q86" s="178"/>
      <c r="R86" s="178"/>
      <c r="S86" s="178"/>
      <c r="T86" s="178"/>
      <c r="U86" s="178"/>
      <c r="V86" s="178"/>
      <c r="W86" s="178"/>
      <c r="X86" s="178"/>
      <c r="Y86" s="178"/>
      <c r="Z86" s="178"/>
      <c r="AA86" s="178"/>
      <c r="AB86" s="178"/>
      <c r="AC86" s="178"/>
      <c r="AD86" s="178"/>
      <c r="AE86" s="178"/>
      <c r="AF86" s="178"/>
      <c r="AG86" s="178"/>
      <c r="AI86" s="178"/>
      <c r="AJ86" s="178"/>
      <c r="AK86" s="178"/>
      <c r="AL86" s="178"/>
      <c r="AM86" s="178"/>
      <c r="AN86" s="178"/>
      <c r="AO86" s="178"/>
      <c r="AP86" s="178"/>
      <c r="AQ86" s="178"/>
      <c r="AR86" s="178"/>
      <c r="AS86" s="178"/>
      <c r="AT86" s="178"/>
      <c r="AU86" s="178"/>
      <c r="AV86" s="178"/>
      <c r="AW86" s="178"/>
      <c r="AX86" s="178"/>
      <c r="AZ86" s="178"/>
    </row>
    <row r="87" spans="1:52" ht="15" customHeight="1">
      <c r="A87" s="167" t="s">
        <v>338</v>
      </c>
      <c r="B87" s="49"/>
      <c r="C87" s="49"/>
      <c r="D87" s="49"/>
      <c r="E87" s="49"/>
      <c r="F87" s="49"/>
      <c r="G87" s="49"/>
      <c r="H87" s="49"/>
      <c r="I87" s="49"/>
      <c r="J87" s="49"/>
      <c r="K87" s="49"/>
      <c r="L87" s="49"/>
      <c r="M87" s="49"/>
      <c r="N87" s="49"/>
      <c r="O87" s="49"/>
      <c r="P87" s="49"/>
      <c r="Q87" s="49"/>
      <c r="R87" s="49"/>
      <c r="S87" s="49"/>
      <c r="T87" s="49"/>
      <c r="U87" s="49"/>
      <c r="V87" s="49"/>
      <c r="W87" s="49"/>
      <c r="X87" s="49"/>
      <c r="Y87" s="49"/>
      <c r="Z87" s="49"/>
      <c r="AA87" s="49"/>
      <c r="AB87" s="49"/>
      <c r="AC87" s="49"/>
      <c r="AD87" s="49"/>
      <c r="AE87" s="49"/>
      <c r="AF87" s="49"/>
      <c r="AG87" s="49"/>
      <c r="AH87" s="49"/>
      <c r="AI87" s="49"/>
      <c r="AJ87" s="49"/>
      <c r="AK87" s="49"/>
      <c r="AL87" s="49"/>
      <c r="AM87" s="49"/>
      <c r="AN87" s="49"/>
      <c r="AO87" s="49"/>
      <c r="AP87" s="49"/>
      <c r="AQ87" s="49"/>
      <c r="AR87" s="49"/>
      <c r="AS87" s="49"/>
      <c r="AT87" s="49"/>
      <c r="AU87" s="49"/>
      <c r="AV87" s="49"/>
      <c r="AW87" s="49"/>
      <c r="AX87" s="49"/>
      <c r="AY87" s="49"/>
      <c r="AZ87" s="49"/>
    </row>
    <row r="88" spans="1:52" ht="15" customHeight="1">
      <c r="A88" s="252"/>
      <c r="B88" s="53"/>
      <c r="C88" s="504" t="s">
        <v>150</v>
      </c>
      <c r="D88" s="505"/>
      <c r="E88" s="505"/>
      <c r="F88" s="505"/>
      <c r="G88" s="505"/>
      <c r="H88" s="505"/>
      <c r="I88" s="505"/>
      <c r="J88" s="505"/>
      <c r="K88" s="505"/>
      <c r="L88" s="505"/>
      <c r="M88" s="505"/>
      <c r="N88" s="505"/>
      <c r="O88" s="505"/>
      <c r="P88" s="505"/>
      <c r="Q88" s="505"/>
      <c r="R88" s="505"/>
      <c r="S88" s="505"/>
      <c r="T88" s="505"/>
      <c r="U88" s="505"/>
      <c r="V88" s="505"/>
      <c r="W88" s="505"/>
      <c r="X88" s="505"/>
      <c r="Y88" s="505"/>
      <c r="Z88" s="505"/>
      <c r="AA88" s="505"/>
      <c r="AB88" s="505"/>
      <c r="AC88" s="505"/>
      <c r="AD88" s="505"/>
      <c r="AE88" s="505"/>
      <c r="AF88" s="505"/>
      <c r="AG88" s="505"/>
      <c r="AH88" s="505"/>
      <c r="AI88" s="505"/>
      <c r="AJ88" s="505"/>
      <c r="AK88" s="505"/>
      <c r="AL88" s="505"/>
      <c r="AM88" s="505"/>
      <c r="AN88" s="505"/>
      <c r="AO88" s="505"/>
      <c r="AP88" s="505"/>
      <c r="AQ88" s="505"/>
      <c r="AR88" s="505"/>
      <c r="AS88" s="505"/>
      <c r="AT88" s="505"/>
      <c r="AU88" s="505"/>
      <c r="AV88" s="505"/>
      <c r="AW88" s="505"/>
      <c r="AX88" s="505"/>
      <c r="AY88" s="505"/>
      <c r="AZ88" s="506"/>
    </row>
    <row r="89" spans="1:52" ht="15" customHeight="1">
      <c r="A89" s="54"/>
      <c r="B89" s="55"/>
      <c r="C89" s="507" t="str">
        <f>'Table Of Contents'!$C$4</f>
        <v>July 2014 - June 2015</v>
      </c>
      <c r="D89" s="508"/>
      <c r="E89" s="508"/>
      <c r="F89" s="508"/>
      <c r="G89" s="508"/>
      <c r="H89" s="508"/>
      <c r="I89" s="508"/>
      <c r="J89" s="508"/>
      <c r="K89" s="508"/>
      <c r="L89" s="509"/>
      <c r="M89" s="507" t="str">
        <f>'Table Of Contents'!$D$4</f>
        <v>July 2015 - June 2016</v>
      </c>
      <c r="N89" s="508"/>
      <c r="O89" s="508"/>
      <c r="P89" s="508"/>
      <c r="Q89" s="508"/>
      <c r="R89" s="508"/>
      <c r="S89" s="508"/>
      <c r="T89" s="508"/>
      <c r="U89" s="508"/>
      <c r="V89" s="509"/>
      <c r="W89" s="507" t="str">
        <f>'Table Of Contents'!$E$4</f>
        <v>July 2016 - June 2017</v>
      </c>
      <c r="X89" s="508"/>
      <c r="Y89" s="508"/>
      <c r="Z89" s="508"/>
      <c r="AA89" s="508"/>
      <c r="AB89" s="508"/>
      <c r="AC89" s="508"/>
      <c r="AD89" s="508"/>
      <c r="AE89" s="508"/>
      <c r="AF89" s="509"/>
      <c r="AG89" s="507" t="str">
        <f>'Table Of Contents'!$F$4</f>
        <v>July 2017 - June 2018</v>
      </c>
      <c r="AH89" s="508"/>
      <c r="AI89" s="508"/>
      <c r="AJ89" s="508"/>
      <c r="AK89" s="508"/>
      <c r="AL89" s="508"/>
      <c r="AM89" s="508"/>
      <c r="AN89" s="508"/>
      <c r="AO89" s="508"/>
      <c r="AP89" s="509"/>
      <c r="AQ89" s="507" t="str">
        <f>'Table Of Contents'!$G$4</f>
        <v>July 2018 - June 2019</v>
      </c>
      <c r="AR89" s="508"/>
      <c r="AS89" s="508"/>
      <c r="AT89" s="508"/>
      <c r="AU89" s="508"/>
      <c r="AV89" s="508"/>
      <c r="AW89" s="508"/>
      <c r="AX89" s="508"/>
      <c r="AY89" s="508"/>
      <c r="AZ89" s="509"/>
    </row>
    <row r="90" spans="1:52" ht="186" customHeight="1">
      <c r="A90" s="239" t="s">
        <v>253</v>
      </c>
      <c r="B90" s="253"/>
      <c r="C90" s="58" t="s">
        <v>151</v>
      </c>
      <c r="D90" s="59" t="s">
        <v>260</v>
      </c>
      <c r="E90" s="59" t="s">
        <v>463</v>
      </c>
      <c r="F90" s="59" t="s">
        <v>464</v>
      </c>
      <c r="G90" s="59" t="s">
        <v>465</v>
      </c>
      <c r="H90" s="59" t="s">
        <v>456</v>
      </c>
      <c r="I90" s="59" t="s">
        <v>538</v>
      </c>
      <c r="J90" s="59" t="s">
        <v>204</v>
      </c>
      <c r="K90" s="59" t="s">
        <v>531</v>
      </c>
      <c r="L90" s="61" t="s">
        <v>39</v>
      </c>
      <c r="M90" s="58" t="s">
        <v>151</v>
      </c>
      <c r="N90" s="59" t="s">
        <v>260</v>
      </c>
      <c r="O90" s="59" t="s">
        <v>463</v>
      </c>
      <c r="P90" s="59" t="s">
        <v>464</v>
      </c>
      <c r="Q90" s="59" t="s">
        <v>465</v>
      </c>
      <c r="R90" s="59" t="s">
        <v>456</v>
      </c>
      <c r="S90" s="59" t="s">
        <v>538</v>
      </c>
      <c r="T90" s="59" t="s">
        <v>204</v>
      </c>
      <c r="U90" s="59" t="s">
        <v>531</v>
      </c>
      <c r="V90" s="61" t="s">
        <v>39</v>
      </c>
      <c r="W90" s="58" t="s">
        <v>151</v>
      </c>
      <c r="X90" s="59" t="s">
        <v>260</v>
      </c>
      <c r="Y90" s="59" t="s">
        <v>463</v>
      </c>
      <c r="Z90" s="59" t="s">
        <v>464</v>
      </c>
      <c r="AA90" s="59" t="s">
        <v>465</v>
      </c>
      <c r="AB90" s="59" t="s">
        <v>456</v>
      </c>
      <c r="AC90" s="59" t="s">
        <v>538</v>
      </c>
      <c r="AD90" s="59" t="s">
        <v>204</v>
      </c>
      <c r="AE90" s="59" t="s">
        <v>531</v>
      </c>
      <c r="AF90" s="61" t="s">
        <v>39</v>
      </c>
      <c r="AG90" s="58" t="s">
        <v>151</v>
      </c>
      <c r="AH90" s="59" t="s">
        <v>260</v>
      </c>
      <c r="AI90" s="59" t="s">
        <v>463</v>
      </c>
      <c r="AJ90" s="59" t="s">
        <v>464</v>
      </c>
      <c r="AK90" s="59" t="s">
        <v>465</v>
      </c>
      <c r="AL90" s="59" t="s">
        <v>456</v>
      </c>
      <c r="AM90" s="59" t="s">
        <v>538</v>
      </c>
      <c r="AN90" s="59" t="s">
        <v>204</v>
      </c>
      <c r="AO90" s="59" t="s">
        <v>531</v>
      </c>
      <c r="AP90" s="61" t="s">
        <v>39</v>
      </c>
      <c r="AQ90" s="58" t="s">
        <v>151</v>
      </c>
      <c r="AR90" s="59" t="s">
        <v>260</v>
      </c>
      <c r="AS90" s="59" t="s">
        <v>463</v>
      </c>
      <c r="AT90" s="59" t="s">
        <v>464</v>
      </c>
      <c r="AU90" s="59" t="s">
        <v>465</v>
      </c>
      <c r="AV90" s="59" t="s">
        <v>456</v>
      </c>
      <c r="AW90" s="59" t="s">
        <v>538</v>
      </c>
      <c r="AX90" s="59" t="s">
        <v>204</v>
      </c>
      <c r="AY90" s="59" t="s">
        <v>531</v>
      </c>
      <c r="AZ90" s="61" t="s">
        <v>39</v>
      </c>
    </row>
    <row r="91" spans="1:52" ht="15" customHeight="1">
      <c r="A91" s="239" t="s">
        <v>178</v>
      </c>
      <c r="B91" s="173"/>
      <c r="C91" s="58"/>
      <c r="D91" s="59"/>
      <c r="E91" s="59"/>
      <c r="F91" s="59"/>
      <c r="G91" s="59"/>
      <c r="H91" s="59"/>
      <c r="I91" s="59"/>
      <c r="J91" s="59"/>
      <c r="K91" s="59"/>
      <c r="L91" s="433"/>
      <c r="M91" s="59"/>
      <c r="N91" s="59"/>
      <c r="O91" s="59"/>
      <c r="P91" s="59"/>
      <c r="Q91" s="59"/>
      <c r="R91" s="59"/>
      <c r="S91" s="59"/>
      <c r="T91" s="59"/>
      <c r="U91" s="60"/>
      <c r="V91" s="433"/>
      <c r="W91" s="59"/>
      <c r="X91" s="59"/>
      <c r="Y91" s="59"/>
      <c r="Z91" s="59"/>
      <c r="AA91" s="59"/>
      <c r="AB91" s="59"/>
      <c r="AC91" s="59"/>
      <c r="AD91" s="60"/>
      <c r="AE91" s="59"/>
      <c r="AF91" s="433"/>
      <c r="AG91" s="59"/>
      <c r="AH91" s="59"/>
      <c r="AI91" s="59"/>
      <c r="AJ91" s="59"/>
      <c r="AK91" s="59"/>
      <c r="AL91" s="295"/>
      <c r="AM91" s="60"/>
      <c r="AN91" s="59"/>
      <c r="AO91" s="59"/>
      <c r="AP91" s="433"/>
      <c r="AQ91" s="59"/>
      <c r="AR91" s="59"/>
      <c r="AS91" s="59"/>
      <c r="AT91" s="59"/>
      <c r="AU91" s="59"/>
      <c r="AV91" s="60"/>
      <c r="AW91" s="59"/>
      <c r="AX91" s="59"/>
      <c r="AY91" s="59"/>
      <c r="AZ91" s="433"/>
    </row>
    <row r="92" spans="1:52" ht="15" customHeight="1">
      <c r="A92" s="38" t="s">
        <v>9</v>
      </c>
      <c r="B92" s="39" t="s">
        <v>184</v>
      </c>
      <c r="C92" s="195">
        <v>0</v>
      </c>
      <c r="D92" s="194">
        <v>0</v>
      </c>
      <c r="E92" s="194">
        <v>0</v>
      </c>
      <c r="F92" s="194">
        <v>0</v>
      </c>
      <c r="G92" s="194">
        <v>0</v>
      </c>
      <c r="H92" s="194">
        <v>0</v>
      </c>
      <c r="I92" s="194">
        <v>0</v>
      </c>
      <c r="J92" s="194">
        <v>0</v>
      </c>
      <c r="K92" s="194">
        <v>0</v>
      </c>
      <c r="L92" s="196">
        <v>0</v>
      </c>
      <c r="M92" s="194">
        <v>0</v>
      </c>
      <c r="N92" s="194">
        <v>0</v>
      </c>
      <c r="O92" s="194">
        <v>0</v>
      </c>
      <c r="P92" s="194">
        <v>0</v>
      </c>
      <c r="Q92" s="194">
        <v>0</v>
      </c>
      <c r="R92" s="194">
        <v>0</v>
      </c>
      <c r="S92" s="194">
        <v>0</v>
      </c>
      <c r="T92" s="194">
        <v>0</v>
      </c>
      <c r="U92" s="194">
        <v>0</v>
      </c>
      <c r="V92" s="196">
        <v>0</v>
      </c>
      <c r="W92" s="194">
        <v>0</v>
      </c>
      <c r="X92" s="194">
        <v>0</v>
      </c>
      <c r="Y92" s="194">
        <v>0</v>
      </c>
      <c r="Z92" s="194">
        <v>0</v>
      </c>
      <c r="AA92" s="194">
        <v>0</v>
      </c>
      <c r="AB92" s="194">
        <v>0</v>
      </c>
      <c r="AC92" s="194">
        <v>0</v>
      </c>
      <c r="AD92" s="194">
        <v>0</v>
      </c>
      <c r="AE92" s="194">
        <v>0</v>
      </c>
      <c r="AF92" s="196">
        <v>0</v>
      </c>
      <c r="AG92" s="194">
        <v>0</v>
      </c>
      <c r="AH92" s="194">
        <v>0</v>
      </c>
      <c r="AI92" s="194">
        <v>0</v>
      </c>
      <c r="AJ92" s="194">
        <v>0</v>
      </c>
      <c r="AK92" s="194">
        <v>0</v>
      </c>
      <c r="AL92" s="194">
        <v>0</v>
      </c>
      <c r="AM92" s="194">
        <v>0</v>
      </c>
      <c r="AN92" s="194">
        <v>0</v>
      </c>
      <c r="AO92" s="194">
        <v>0</v>
      </c>
      <c r="AP92" s="196">
        <v>0</v>
      </c>
      <c r="AQ92" s="194">
        <v>0</v>
      </c>
      <c r="AR92" s="194">
        <v>0</v>
      </c>
      <c r="AS92" s="194">
        <v>1</v>
      </c>
      <c r="AT92" s="194">
        <v>0</v>
      </c>
      <c r="AU92" s="194">
        <v>0</v>
      </c>
      <c r="AV92" s="194">
        <v>0</v>
      </c>
      <c r="AW92" s="194">
        <v>0</v>
      </c>
      <c r="AX92" s="194">
        <v>0</v>
      </c>
      <c r="AY92" s="194">
        <v>0</v>
      </c>
      <c r="AZ92" s="196">
        <v>1</v>
      </c>
    </row>
    <row r="93" spans="1:52" ht="15" customHeight="1">
      <c r="A93" s="37" t="s">
        <v>10</v>
      </c>
      <c r="B93" s="181" t="s">
        <v>40</v>
      </c>
      <c r="C93" s="183">
        <v>695</v>
      </c>
      <c r="D93" s="182">
        <v>0</v>
      </c>
      <c r="E93" s="182">
        <v>544</v>
      </c>
      <c r="F93" s="182">
        <v>3062</v>
      </c>
      <c r="G93" s="182">
        <v>623</v>
      </c>
      <c r="H93" s="182">
        <v>26</v>
      </c>
      <c r="I93" s="182">
        <v>1319</v>
      </c>
      <c r="J93" s="182">
        <v>171</v>
      </c>
      <c r="K93" s="182">
        <v>0</v>
      </c>
      <c r="L93" s="190">
        <v>6440</v>
      </c>
      <c r="M93" s="182">
        <v>824</v>
      </c>
      <c r="N93" s="182">
        <v>0</v>
      </c>
      <c r="O93" s="182">
        <v>619</v>
      </c>
      <c r="P93" s="182">
        <v>3216</v>
      </c>
      <c r="Q93" s="182">
        <v>580</v>
      </c>
      <c r="R93" s="182">
        <v>37</v>
      </c>
      <c r="S93" s="182">
        <v>1237</v>
      </c>
      <c r="T93" s="182">
        <v>169</v>
      </c>
      <c r="U93" s="182">
        <v>0</v>
      </c>
      <c r="V93" s="190">
        <v>6682</v>
      </c>
      <c r="W93" s="182">
        <v>849</v>
      </c>
      <c r="X93" s="182">
        <v>0</v>
      </c>
      <c r="Y93" s="182">
        <v>652</v>
      </c>
      <c r="Z93" s="182">
        <v>3319</v>
      </c>
      <c r="AA93" s="182">
        <v>635</v>
      </c>
      <c r="AB93" s="182">
        <v>39</v>
      </c>
      <c r="AC93" s="182">
        <v>1388</v>
      </c>
      <c r="AD93" s="182">
        <v>147</v>
      </c>
      <c r="AE93" s="182">
        <v>0</v>
      </c>
      <c r="AF93" s="190">
        <v>7029</v>
      </c>
      <c r="AG93" s="182">
        <v>861</v>
      </c>
      <c r="AH93" s="182">
        <v>0</v>
      </c>
      <c r="AI93" s="182">
        <v>598</v>
      </c>
      <c r="AJ93" s="182">
        <v>3436</v>
      </c>
      <c r="AK93" s="182">
        <v>618</v>
      </c>
      <c r="AL93" s="182">
        <v>27</v>
      </c>
      <c r="AM93" s="182">
        <v>1360</v>
      </c>
      <c r="AN93" s="182">
        <v>147</v>
      </c>
      <c r="AO93" s="182">
        <v>0</v>
      </c>
      <c r="AP93" s="190">
        <v>7047</v>
      </c>
      <c r="AQ93" s="182">
        <v>880</v>
      </c>
      <c r="AR93" s="182">
        <v>1</v>
      </c>
      <c r="AS93" s="182">
        <v>566</v>
      </c>
      <c r="AT93" s="182">
        <v>3681</v>
      </c>
      <c r="AU93" s="182">
        <v>482</v>
      </c>
      <c r="AV93" s="182">
        <v>28</v>
      </c>
      <c r="AW93" s="182">
        <v>1531</v>
      </c>
      <c r="AX93" s="182">
        <v>131</v>
      </c>
      <c r="AY93" s="182">
        <v>0</v>
      </c>
      <c r="AZ93" s="190">
        <v>7300</v>
      </c>
    </row>
    <row r="94" spans="1:52" ht="15" customHeight="1">
      <c r="A94" s="37"/>
      <c r="B94" s="181" t="s">
        <v>241</v>
      </c>
      <c r="C94" s="183">
        <v>369</v>
      </c>
      <c r="D94" s="182">
        <v>0</v>
      </c>
      <c r="E94" s="182">
        <v>202</v>
      </c>
      <c r="F94" s="182">
        <v>1390</v>
      </c>
      <c r="G94" s="182">
        <v>228</v>
      </c>
      <c r="H94" s="182">
        <v>11</v>
      </c>
      <c r="I94" s="182">
        <v>279</v>
      </c>
      <c r="J94" s="182">
        <v>27</v>
      </c>
      <c r="K94" s="182">
        <v>0</v>
      </c>
      <c r="L94" s="190">
        <v>2506</v>
      </c>
      <c r="M94" s="182">
        <v>454</v>
      </c>
      <c r="N94" s="182">
        <v>0</v>
      </c>
      <c r="O94" s="182">
        <v>290</v>
      </c>
      <c r="P94" s="182">
        <v>1645</v>
      </c>
      <c r="Q94" s="182">
        <v>240</v>
      </c>
      <c r="R94" s="182">
        <v>16</v>
      </c>
      <c r="S94" s="182">
        <v>300</v>
      </c>
      <c r="T94" s="182">
        <v>24</v>
      </c>
      <c r="U94" s="182">
        <v>0</v>
      </c>
      <c r="V94" s="190">
        <v>2969</v>
      </c>
      <c r="W94" s="182">
        <v>481</v>
      </c>
      <c r="X94" s="182">
        <v>0</v>
      </c>
      <c r="Y94" s="182">
        <v>354</v>
      </c>
      <c r="Z94" s="182">
        <v>1743</v>
      </c>
      <c r="AA94" s="182">
        <v>229</v>
      </c>
      <c r="AB94" s="182">
        <v>17</v>
      </c>
      <c r="AC94" s="182">
        <v>341</v>
      </c>
      <c r="AD94" s="182">
        <v>18</v>
      </c>
      <c r="AE94" s="182">
        <v>0</v>
      </c>
      <c r="AF94" s="190">
        <v>3183</v>
      </c>
      <c r="AG94" s="182">
        <v>503</v>
      </c>
      <c r="AH94" s="182">
        <v>0</v>
      </c>
      <c r="AI94" s="182">
        <v>288</v>
      </c>
      <c r="AJ94" s="182">
        <v>1861</v>
      </c>
      <c r="AK94" s="182">
        <v>222</v>
      </c>
      <c r="AL94" s="182">
        <v>11</v>
      </c>
      <c r="AM94" s="182">
        <v>315</v>
      </c>
      <c r="AN94" s="182">
        <v>22</v>
      </c>
      <c r="AO94" s="182">
        <v>0</v>
      </c>
      <c r="AP94" s="190">
        <v>3222</v>
      </c>
      <c r="AQ94" s="182">
        <v>445</v>
      </c>
      <c r="AR94" s="182">
        <v>0</v>
      </c>
      <c r="AS94" s="182">
        <v>277</v>
      </c>
      <c r="AT94" s="182">
        <v>2104</v>
      </c>
      <c r="AU94" s="182">
        <v>192</v>
      </c>
      <c r="AV94" s="182">
        <v>17</v>
      </c>
      <c r="AW94" s="182">
        <v>414</v>
      </c>
      <c r="AX94" s="182">
        <v>13</v>
      </c>
      <c r="AY94" s="182">
        <v>0</v>
      </c>
      <c r="AZ94" s="190">
        <v>3462</v>
      </c>
    </row>
    <row r="95" spans="1:52" ht="15" customHeight="1">
      <c r="A95" s="43"/>
      <c r="B95" s="34" t="s">
        <v>39</v>
      </c>
      <c r="C95" s="184">
        <v>1064</v>
      </c>
      <c r="D95" s="185">
        <v>0</v>
      </c>
      <c r="E95" s="185">
        <v>746</v>
      </c>
      <c r="F95" s="185">
        <v>4452</v>
      </c>
      <c r="G95" s="185">
        <v>851</v>
      </c>
      <c r="H95" s="185">
        <v>37</v>
      </c>
      <c r="I95" s="185">
        <v>1598</v>
      </c>
      <c r="J95" s="185">
        <v>198</v>
      </c>
      <c r="K95" s="185">
        <v>0</v>
      </c>
      <c r="L95" s="191">
        <v>8946</v>
      </c>
      <c r="M95" s="185">
        <v>1278</v>
      </c>
      <c r="N95" s="185">
        <v>0</v>
      </c>
      <c r="O95" s="185">
        <v>909</v>
      </c>
      <c r="P95" s="185">
        <v>4861</v>
      </c>
      <c r="Q95" s="185">
        <v>820</v>
      </c>
      <c r="R95" s="185">
        <v>53</v>
      </c>
      <c r="S95" s="185">
        <v>1537</v>
      </c>
      <c r="T95" s="185">
        <v>193</v>
      </c>
      <c r="U95" s="185">
        <v>0</v>
      </c>
      <c r="V95" s="191">
        <v>9651</v>
      </c>
      <c r="W95" s="185">
        <v>1330</v>
      </c>
      <c r="X95" s="185">
        <v>0</v>
      </c>
      <c r="Y95" s="185">
        <v>1006</v>
      </c>
      <c r="Z95" s="185">
        <v>5062</v>
      </c>
      <c r="AA95" s="185">
        <v>864</v>
      </c>
      <c r="AB95" s="185">
        <v>56</v>
      </c>
      <c r="AC95" s="185">
        <v>1729</v>
      </c>
      <c r="AD95" s="185">
        <v>165</v>
      </c>
      <c r="AE95" s="185">
        <v>0</v>
      </c>
      <c r="AF95" s="191">
        <v>10212</v>
      </c>
      <c r="AG95" s="185">
        <v>1364</v>
      </c>
      <c r="AH95" s="185">
        <v>0</v>
      </c>
      <c r="AI95" s="185">
        <v>886</v>
      </c>
      <c r="AJ95" s="185">
        <v>5297</v>
      </c>
      <c r="AK95" s="185">
        <v>840</v>
      </c>
      <c r="AL95" s="185">
        <v>38</v>
      </c>
      <c r="AM95" s="185">
        <v>1675</v>
      </c>
      <c r="AN95" s="185">
        <v>169</v>
      </c>
      <c r="AO95" s="185">
        <v>0</v>
      </c>
      <c r="AP95" s="191">
        <v>10269</v>
      </c>
      <c r="AQ95" s="185">
        <v>1325</v>
      </c>
      <c r="AR95" s="185">
        <v>1</v>
      </c>
      <c r="AS95" s="185">
        <v>843</v>
      </c>
      <c r="AT95" s="185">
        <v>5785</v>
      </c>
      <c r="AU95" s="185">
        <v>674</v>
      </c>
      <c r="AV95" s="185">
        <v>45</v>
      </c>
      <c r="AW95" s="185">
        <v>1945</v>
      </c>
      <c r="AX95" s="185">
        <v>144</v>
      </c>
      <c r="AY95" s="185">
        <v>0</v>
      </c>
      <c r="AZ95" s="191">
        <v>10762</v>
      </c>
    </row>
    <row r="96" spans="1:52" s="178" customFormat="1" ht="15" customHeight="1">
      <c r="A96" s="35" t="s">
        <v>11</v>
      </c>
      <c r="B96" s="11" t="s">
        <v>44</v>
      </c>
      <c r="C96" s="183">
        <v>16</v>
      </c>
      <c r="D96" s="182">
        <v>0</v>
      </c>
      <c r="E96" s="182">
        <v>12</v>
      </c>
      <c r="F96" s="182">
        <v>10</v>
      </c>
      <c r="G96" s="182">
        <v>0</v>
      </c>
      <c r="H96" s="182">
        <v>0</v>
      </c>
      <c r="I96" s="182">
        <v>2</v>
      </c>
      <c r="J96" s="182">
        <v>0</v>
      </c>
      <c r="K96" s="182">
        <v>0</v>
      </c>
      <c r="L96" s="190">
        <v>40</v>
      </c>
      <c r="M96" s="182">
        <v>23</v>
      </c>
      <c r="N96" s="182">
        <v>0</v>
      </c>
      <c r="O96" s="182">
        <v>12</v>
      </c>
      <c r="P96" s="182">
        <v>16</v>
      </c>
      <c r="Q96" s="182">
        <v>0</v>
      </c>
      <c r="R96" s="182">
        <v>0</v>
      </c>
      <c r="S96" s="182">
        <v>1</v>
      </c>
      <c r="T96" s="182">
        <v>0</v>
      </c>
      <c r="U96" s="182">
        <v>0</v>
      </c>
      <c r="V96" s="190">
        <v>52</v>
      </c>
      <c r="W96" s="182">
        <v>21</v>
      </c>
      <c r="X96" s="182">
        <v>0</v>
      </c>
      <c r="Y96" s="182">
        <v>15</v>
      </c>
      <c r="Z96" s="182">
        <v>16</v>
      </c>
      <c r="AA96" s="182">
        <v>2</v>
      </c>
      <c r="AB96" s="182">
        <v>0</v>
      </c>
      <c r="AC96" s="182">
        <v>1</v>
      </c>
      <c r="AD96" s="182">
        <v>0</v>
      </c>
      <c r="AE96" s="182">
        <v>0</v>
      </c>
      <c r="AF96" s="190">
        <v>55</v>
      </c>
      <c r="AG96" s="182">
        <v>29</v>
      </c>
      <c r="AH96" s="182">
        <v>0</v>
      </c>
      <c r="AI96" s="182">
        <v>14</v>
      </c>
      <c r="AJ96" s="182">
        <v>17</v>
      </c>
      <c r="AK96" s="182">
        <v>1</v>
      </c>
      <c r="AL96" s="182">
        <v>0</v>
      </c>
      <c r="AM96" s="182">
        <v>0</v>
      </c>
      <c r="AN96" s="182">
        <v>0</v>
      </c>
      <c r="AO96" s="182">
        <v>0</v>
      </c>
      <c r="AP96" s="190">
        <v>61</v>
      </c>
      <c r="AQ96" s="182">
        <v>35</v>
      </c>
      <c r="AR96" s="182">
        <v>0</v>
      </c>
      <c r="AS96" s="182">
        <v>7</v>
      </c>
      <c r="AT96" s="182">
        <v>15</v>
      </c>
      <c r="AU96" s="182">
        <v>0</v>
      </c>
      <c r="AV96" s="182">
        <v>1</v>
      </c>
      <c r="AW96" s="182">
        <v>1</v>
      </c>
      <c r="AX96" s="182">
        <v>0</v>
      </c>
      <c r="AY96" s="182">
        <v>0</v>
      </c>
      <c r="AZ96" s="190">
        <v>59</v>
      </c>
    </row>
    <row r="97" spans="1:52" ht="15" customHeight="1">
      <c r="A97" s="35"/>
      <c r="B97" s="11" t="s">
        <v>47</v>
      </c>
      <c r="C97" s="183">
        <v>0</v>
      </c>
      <c r="D97" s="182">
        <v>0</v>
      </c>
      <c r="E97" s="182">
        <v>0</v>
      </c>
      <c r="F97" s="182">
        <v>0</v>
      </c>
      <c r="G97" s="182">
        <v>0</v>
      </c>
      <c r="H97" s="182">
        <v>0</v>
      </c>
      <c r="I97" s="182">
        <v>0</v>
      </c>
      <c r="J97" s="182">
        <v>0</v>
      </c>
      <c r="K97" s="182">
        <v>0</v>
      </c>
      <c r="L97" s="190">
        <v>0</v>
      </c>
      <c r="M97" s="182">
        <v>1</v>
      </c>
      <c r="N97" s="182">
        <v>0</v>
      </c>
      <c r="O97" s="182">
        <v>0</v>
      </c>
      <c r="P97" s="182">
        <v>0</v>
      </c>
      <c r="Q97" s="182">
        <v>0</v>
      </c>
      <c r="R97" s="182">
        <v>0</v>
      </c>
      <c r="S97" s="182">
        <v>0</v>
      </c>
      <c r="T97" s="182">
        <v>0</v>
      </c>
      <c r="U97" s="182">
        <v>0</v>
      </c>
      <c r="V97" s="190">
        <v>1</v>
      </c>
      <c r="W97" s="182">
        <v>0</v>
      </c>
      <c r="X97" s="182">
        <v>0</v>
      </c>
      <c r="Y97" s="182">
        <v>0</v>
      </c>
      <c r="Z97" s="182">
        <v>0</v>
      </c>
      <c r="AA97" s="182">
        <v>0</v>
      </c>
      <c r="AB97" s="182">
        <v>0</v>
      </c>
      <c r="AC97" s="182">
        <v>0</v>
      </c>
      <c r="AD97" s="182">
        <v>0</v>
      </c>
      <c r="AE97" s="182">
        <v>0</v>
      </c>
      <c r="AF97" s="190">
        <v>0</v>
      </c>
      <c r="AG97" s="182">
        <v>6</v>
      </c>
      <c r="AH97" s="182">
        <v>0</v>
      </c>
      <c r="AI97" s="182">
        <v>8</v>
      </c>
      <c r="AJ97" s="182">
        <v>11</v>
      </c>
      <c r="AK97" s="182">
        <v>4</v>
      </c>
      <c r="AL97" s="182">
        <v>0</v>
      </c>
      <c r="AM97" s="182">
        <v>4</v>
      </c>
      <c r="AN97" s="182">
        <v>0</v>
      </c>
      <c r="AO97" s="182">
        <v>0</v>
      </c>
      <c r="AP97" s="190">
        <v>33</v>
      </c>
      <c r="AQ97" s="182">
        <v>6</v>
      </c>
      <c r="AR97" s="182">
        <v>0</v>
      </c>
      <c r="AS97" s="182">
        <v>17</v>
      </c>
      <c r="AT97" s="182">
        <v>40</v>
      </c>
      <c r="AU97" s="182">
        <v>2</v>
      </c>
      <c r="AV97" s="182">
        <v>0</v>
      </c>
      <c r="AW97" s="182">
        <v>6</v>
      </c>
      <c r="AX97" s="182">
        <v>0</v>
      </c>
      <c r="AY97" s="182">
        <v>0</v>
      </c>
      <c r="AZ97" s="190">
        <v>71</v>
      </c>
    </row>
    <row r="98" spans="1:52" ht="15" customHeight="1">
      <c r="A98" s="35"/>
      <c r="B98" s="11" t="s">
        <v>39</v>
      </c>
      <c r="C98" s="183">
        <v>16</v>
      </c>
      <c r="D98" s="182">
        <v>0</v>
      </c>
      <c r="E98" s="182">
        <v>12</v>
      </c>
      <c r="F98" s="182">
        <v>10</v>
      </c>
      <c r="G98" s="182">
        <v>0</v>
      </c>
      <c r="H98" s="182">
        <v>0</v>
      </c>
      <c r="I98" s="182">
        <v>2</v>
      </c>
      <c r="J98" s="182">
        <v>0</v>
      </c>
      <c r="K98" s="182">
        <v>0</v>
      </c>
      <c r="L98" s="190">
        <v>40</v>
      </c>
      <c r="M98" s="182">
        <v>24</v>
      </c>
      <c r="N98" s="182">
        <v>0</v>
      </c>
      <c r="O98" s="182">
        <v>12</v>
      </c>
      <c r="P98" s="182">
        <v>16</v>
      </c>
      <c r="Q98" s="182">
        <v>0</v>
      </c>
      <c r="R98" s="182">
        <v>0</v>
      </c>
      <c r="S98" s="182">
        <v>1</v>
      </c>
      <c r="T98" s="182">
        <v>0</v>
      </c>
      <c r="U98" s="182">
        <v>0</v>
      </c>
      <c r="V98" s="190">
        <v>53</v>
      </c>
      <c r="W98" s="182">
        <v>21</v>
      </c>
      <c r="X98" s="182">
        <v>0</v>
      </c>
      <c r="Y98" s="182">
        <v>15</v>
      </c>
      <c r="Z98" s="182">
        <v>16</v>
      </c>
      <c r="AA98" s="182">
        <v>2</v>
      </c>
      <c r="AB98" s="182">
        <v>0</v>
      </c>
      <c r="AC98" s="182">
        <v>1</v>
      </c>
      <c r="AD98" s="182">
        <v>0</v>
      </c>
      <c r="AE98" s="182">
        <v>0</v>
      </c>
      <c r="AF98" s="190">
        <v>55</v>
      </c>
      <c r="AG98" s="182">
        <v>35</v>
      </c>
      <c r="AH98" s="182">
        <v>0</v>
      </c>
      <c r="AI98" s="182">
        <v>22</v>
      </c>
      <c r="AJ98" s="182">
        <v>28</v>
      </c>
      <c r="AK98" s="182">
        <v>5</v>
      </c>
      <c r="AL98" s="182">
        <v>0</v>
      </c>
      <c r="AM98" s="182">
        <v>4</v>
      </c>
      <c r="AN98" s="182">
        <v>0</v>
      </c>
      <c r="AO98" s="182">
        <v>0</v>
      </c>
      <c r="AP98" s="190">
        <v>94</v>
      </c>
      <c r="AQ98" s="182">
        <v>41</v>
      </c>
      <c r="AR98" s="182">
        <v>0</v>
      </c>
      <c r="AS98" s="182">
        <v>24</v>
      </c>
      <c r="AT98" s="182">
        <v>55</v>
      </c>
      <c r="AU98" s="182">
        <v>2</v>
      </c>
      <c r="AV98" s="182">
        <v>1</v>
      </c>
      <c r="AW98" s="182">
        <v>7</v>
      </c>
      <c r="AX98" s="182">
        <v>0</v>
      </c>
      <c r="AY98" s="182">
        <v>0</v>
      </c>
      <c r="AZ98" s="190">
        <v>130</v>
      </c>
    </row>
    <row r="99" spans="1:52" ht="15" customHeight="1">
      <c r="A99" s="42" t="s">
        <v>12</v>
      </c>
      <c r="B99" s="260" t="s">
        <v>185</v>
      </c>
      <c r="C99" s="188">
        <v>0</v>
      </c>
      <c r="D99" s="189">
        <v>0</v>
      </c>
      <c r="E99" s="189">
        <v>0</v>
      </c>
      <c r="F99" s="189">
        <v>0</v>
      </c>
      <c r="G99" s="189">
        <v>0</v>
      </c>
      <c r="H99" s="189">
        <v>0</v>
      </c>
      <c r="I99" s="189">
        <v>0</v>
      </c>
      <c r="J99" s="189">
        <v>0</v>
      </c>
      <c r="K99" s="189">
        <v>0</v>
      </c>
      <c r="L99" s="312">
        <v>0</v>
      </c>
      <c r="M99" s="189">
        <v>0</v>
      </c>
      <c r="N99" s="189">
        <v>0</v>
      </c>
      <c r="O99" s="189">
        <v>0</v>
      </c>
      <c r="P99" s="189">
        <v>0</v>
      </c>
      <c r="Q99" s="189">
        <v>0</v>
      </c>
      <c r="R99" s="189">
        <v>0</v>
      </c>
      <c r="S99" s="189">
        <v>0</v>
      </c>
      <c r="T99" s="189">
        <v>0</v>
      </c>
      <c r="U99" s="189">
        <v>0</v>
      </c>
      <c r="V99" s="312">
        <v>0</v>
      </c>
      <c r="W99" s="189">
        <v>0</v>
      </c>
      <c r="X99" s="189">
        <v>0</v>
      </c>
      <c r="Y99" s="189">
        <v>0</v>
      </c>
      <c r="Z99" s="189">
        <v>0</v>
      </c>
      <c r="AA99" s="189">
        <v>0</v>
      </c>
      <c r="AB99" s="189">
        <v>0</v>
      </c>
      <c r="AC99" s="189">
        <v>0</v>
      </c>
      <c r="AD99" s="189">
        <v>0</v>
      </c>
      <c r="AE99" s="189">
        <v>0</v>
      </c>
      <c r="AF99" s="312">
        <v>0</v>
      </c>
      <c r="AG99" s="189">
        <v>0</v>
      </c>
      <c r="AH99" s="189">
        <v>0</v>
      </c>
      <c r="AI99" s="189">
        <v>0</v>
      </c>
      <c r="AJ99" s="189">
        <v>0</v>
      </c>
      <c r="AK99" s="189">
        <v>0</v>
      </c>
      <c r="AL99" s="189">
        <v>0</v>
      </c>
      <c r="AM99" s="189">
        <v>0</v>
      </c>
      <c r="AN99" s="189">
        <v>0</v>
      </c>
      <c r="AO99" s="189">
        <v>0</v>
      </c>
      <c r="AP99" s="312">
        <v>0</v>
      </c>
      <c r="AQ99" s="189">
        <v>0</v>
      </c>
      <c r="AR99" s="189">
        <v>0</v>
      </c>
      <c r="AS99" s="189">
        <v>0</v>
      </c>
      <c r="AT99" s="189">
        <v>1</v>
      </c>
      <c r="AU99" s="189">
        <v>0</v>
      </c>
      <c r="AV99" s="189">
        <v>0</v>
      </c>
      <c r="AW99" s="189">
        <v>0</v>
      </c>
      <c r="AX99" s="189">
        <v>0</v>
      </c>
      <c r="AY99" s="189">
        <v>0</v>
      </c>
      <c r="AZ99" s="312">
        <v>1</v>
      </c>
    </row>
    <row r="100" spans="1:52" ht="15" customHeight="1">
      <c r="A100" s="37"/>
      <c r="B100" s="181" t="s">
        <v>186</v>
      </c>
      <c r="C100" s="183">
        <v>0</v>
      </c>
      <c r="D100" s="182">
        <v>0</v>
      </c>
      <c r="E100" s="182">
        <v>0</v>
      </c>
      <c r="F100" s="182">
        <v>2</v>
      </c>
      <c r="G100" s="182">
        <v>0</v>
      </c>
      <c r="H100" s="182">
        <v>0</v>
      </c>
      <c r="I100" s="182">
        <v>0</v>
      </c>
      <c r="J100" s="182">
        <v>0</v>
      </c>
      <c r="K100" s="182">
        <v>0</v>
      </c>
      <c r="L100" s="190">
        <v>2</v>
      </c>
      <c r="M100" s="182">
        <v>0</v>
      </c>
      <c r="N100" s="182">
        <v>0</v>
      </c>
      <c r="O100" s="182">
        <v>2</v>
      </c>
      <c r="P100" s="182">
        <v>0</v>
      </c>
      <c r="Q100" s="182">
        <v>0</v>
      </c>
      <c r="R100" s="182">
        <v>0</v>
      </c>
      <c r="S100" s="182">
        <v>0</v>
      </c>
      <c r="T100" s="182">
        <v>0</v>
      </c>
      <c r="U100" s="182">
        <v>0</v>
      </c>
      <c r="V100" s="190">
        <v>2</v>
      </c>
      <c r="W100" s="182">
        <v>0</v>
      </c>
      <c r="X100" s="182">
        <v>0</v>
      </c>
      <c r="Y100" s="182">
        <v>0</v>
      </c>
      <c r="Z100" s="182">
        <v>0</v>
      </c>
      <c r="AA100" s="182">
        <v>0</v>
      </c>
      <c r="AB100" s="182">
        <v>0</v>
      </c>
      <c r="AC100" s="182">
        <v>0</v>
      </c>
      <c r="AD100" s="182">
        <v>0</v>
      </c>
      <c r="AE100" s="182">
        <v>0</v>
      </c>
      <c r="AF100" s="190">
        <v>0</v>
      </c>
      <c r="AG100" s="182">
        <v>1</v>
      </c>
      <c r="AH100" s="182">
        <v>0</v>
      </c>
      <c r="AI100" s="182">
        <v>1</v>
      </c>
      <c r="AJ100" s="182">
        <v>2</v>
      </c>
      <c r="AK100" s="182">
        <v>0</v>
      </c>
      <c r="AL100" s="182">
        <v>0</v>
      </c>
      <c r="AM100" s="182">
        <v>0</v>
      </c>
      <c r="AN100" s="182">
        <v>0</v>
      </c>
      <c r="AO100" s="182">
        <v>0</v>
      </c>
      <c r="AP100" s="190">
        <v>4</v>
      </c>
      <c r="AQ100" s="182">
        <v>0</v>
      </c>
      <c r="AR100" s="182">
        <v>0</v>
      </c>
      <c r="AS100" s="182">
        <v>0</v>
      </c>
      <c r="AT100" s="182">
        <v>1</v>
      </c>
      <c r="AU100" s="182">
        <v>0</v>
      </c>
      <c r="AV100" s="182">
        <v>0</v>
      </c>
      <c r="AW100" s="182">
        <v>0</v>
      </c>
      <c r="AX100" s="182">
        <v>0</v>
      </c>
      <c r="AY100" s="182">
        <v>0</v>
      </c>
      <c r="AZ100" s="190">
        <v>1</v>
      </c>
    </row>
    <row r="101" spans="1:52" ht="15" customHeight="1">
      <c r="A101" s="43"/>
      <c r="B101" s="34" t="s">
        <v>39</v>
      </c>
      <c r="C101" s="184">
        <v>0</v>
      </c>
      <c r="D101" s="185">
        <v>0</v>
      </c>
      <c r="E101" s="185">
        <v>0</v>
      </c>
      <c r="F101" s="185">
        <v>2</v>
      </c>
      <c r="G101" s="185">
        <v>0</v>
      </c>
      <c r="H101" s="185">
        <v>0</v>
      </c>
      <c r="I101" s="185">
        <v>0</v>
      </c>
      <c r="J101" s="185">
        <v>0</v>
      </c>
      <c r="K101" s="185">
        <v>0</v>
      </c>
      <c r="L101" s="191">
        <v>2</v>
      </c>
      <c r="M101" s="185">
        <v>0</v>
      </c>
      <c r="N101" s="185">
        <v>0</v>
      </c>
      <c r="O101" s="185">
        <v>2</v>
      </c>
      <c r="P101" s="185">
        <v>0</v>
      </c>
      <c r="Q101" s="185">
        <v>0</v>
      </c>
      <c r="R101" s="185">
        <v>0</v>
      </c>
      <c r="S101" s="185">
        <v>0</v>
      </c>
      <c r="T101" s="185">
        <v>0</v>
      </c>
      <c r="U101" s="185">
        <v>0</v>
      </c>
      <c r="V101" s="191">
        <v>2</v>
      </c>
      <c r="W101" s="185">
        <v>0</v>
      </c>
      <c r="X101" s="185">
        <v>0</v>
      </c>
      <c r="Y101" s="185">
        <v>0</v>
      </c>
      <c r="Z101" s="185">
        <v>0</v>
      </c>
      <c r="AA101" s="185">
        <v>0</v>
      </c>
      <c r="AB101" s="185">
        <v>0</v>
      </c>
      <c r="AC101" s="185">
        <v>0</v>
      </c>
      <c r="AD101" s="185">
        <v>0</v>
      </c>
      <c r="AE101" s="185">
        <v>0</v>
      </c>
      <c r="AF101" s="191">
        <v>0</v>
      </c>
      <c r="AG101" s="185">
        <v>1</v>
      </c>
      <c r="AH101" s="185">
        <v>0</v>
      </c>
      <c r="AI101" s="185">
        <v>1</v>
      </c>
      <c r="AJ101" s="185">
        <v>2</v>
      </c>
      <c r="AK101" s="185">
        <v>0</v>
      </c>
      <c r="AL101" s="185">
        <v>0</v>
      </c>
      <c r="AM101" s="185">
        <v>0</v>
      </c>
      <c r="AN101" s="185">
        <v>0</v>
      </c>
      <c r="AO101" s="185">
        <v>0</v>
      </c>
      <c r="AP101" s="191">
        <v>4</v>
      </c>
      <c r="AQ101" s="185">
        <v>0</v>
      </c>
      <c r="AR101" s="185">
        <v>0</v>
      </c>
      <c r="AS101" s="185">
        <v>0</v>
      </c>
      <c r="AT101" s="185">
        <v>2</v>
      </c>
      <c r="AU101" s="185">
        <v>0</v>
      </c>
      <c r="AV101" s="185">
        <v>0</v>
      </c>
      <c r="AW101" s="185">
        <v>0</v>
      </c>
      <c r="AX101" s="185">
        <v>0</v>
      </c>
      <c r="AY101" s="185">
        <v>0</v>
      </c>
      <c r="AZ101" s="191">
        <v>2</v>
      </c>
    </row>
    <row r="102" spans="1:52" ht="15" customHeight="1">
      <c r="A102" s="38" t="s">
        <v>13</v>
      </c>
      <c r="B102" s="39" t="s">
        <v>187</v>
      </c>
      <c r="C102" s="195">
        <v>1</v>
      </c>
      <c r="D102" s="194">
        <v>0</v>
      </c>
      <c r="E102" s="194">
        <v>0</v>
      </c>
      <c r="F102" s="194">
        <v>5</v>
      </c>
      <c r="G102" s="194">
        <v>1</v>
      </c>
      <c r="H102" s="194">
        <v>0</v>
      </c>
      <c r="I102" s="194">
        <v>1</v>
      </c>
      <c r="J102" s="194">
        <v>0</v>
      </c>
      <c r="K102" s="194">
        <v>0</v>
      </c>
      <c r="L102" s="196">
        <v>8</v>
      </c>
      <c r="M102" s="194">
        <v>1</v>
      </c>
      <c r="N102" s="194">
        <v>0</v>
      </c>
      <c r="O102" s="194">
        <v>0</v>
      </c>
      <c r="P102" s="194">
        <v>5</v>
      </c>
      <c r="Q102" s="194">
        <v>0</v>
      </c>
      <c r="R102" s="194">
        <v>0</v>
      </c>
      <c r="S102" s="194">
        <v>1</v>
      </c>
      <c r="T102" s="194">
        <v>0</v>
      </c>
      <c r="U102" s="194">
        <v>0</v>
      </c>
      <c r="V102" s="196">
        <v>7</v>
      </c>
      <c r="W102" s="194">
        <v>0</v>
      </c>
      <c r="X102" s="194">
        <v>0</v>
      </c>
      <c r="Y102" s="194">
        <v>0</v>
      </c>
      <c r="Z102" s="194">
        <v>6</v>
      </c>
      <c r="AA102" s="194">
        <v>1</v>
      </c>
      <c r="AB102" s="194">
        <v>0</v>
      </c>
      <c r="AC102" s="194">
        <v>2</v>
      </c>
      <c r="AD102" s="194">
        <v>0</v>
      </c>
      <c r="AE102" s="194">
        <v>0</v>
      </c>
      <c r="AF102" s="196">
        <v>9</v>
      </c>
      <c r="AG102" s="194">
        <v>3</v>
      </c>
      <c r="AH102" s="194">
        <v>0</v>
      </c>
      <c r="AI102" s="194">
        <v>0</v>
      </c>
      <c r="AJ102" s="194">
        <v>4</v>
      </c>
      <c r="AK102" s="194">
        <v>1</v>
      </c>
      <c r="AL102" s="194">
        <v>0</v>
      </c>
      <c r="AM102" s="194">
        <v>1</v>
      </c>
      <c r="AN102" s="194">
        <v>0</v>
      </c>
      <c r="AO102" s="194">
        <v>0</v>
      </c>
      <c r="AP102" s="196">
        <v>9</v>
      </c>
      <c r="AQ102" s="194">
        <v>0</v>
      </c>
      <c r="AR102" s="194">
        <v>0</v>
      </c>
      <c r="AS102" s="194">
        <v>1</v>
      </c>
      <c r="AT102" s="194">
        <v>5</v>
      </c>
      <c r="AU102" s="194">
        <v>0</v>
      </c>
      <c r="AV102" s="194">
        <v>0</v>
      </c>
      <c r="AW102" s="194">
        <v>0</v>
      </c>
      <c r="AX102" s="194">
        <v>0</v>
      </c>
      <c r="AY102" s="194">
        <v>0</v>
      </c>
      <c r="AZ102" s="196">
        <v>6</v>
      </c>
    </row>
    <row r="103" spans="1:52" ht="16.5" customHeight="1">
      <c r="A103" s="38" t="s">
        <v>15</v>
      </c>
      <c r="B103" s="39" t="s">
        <v>15</v>
      </c>
      <c r="C103" s="195">
        <v>0</v>
      </c>
      <c r="D103" s="194">
        <v>0</v>
      </c>
      <c r="E103" s="194">
        <v>0</v>
      </c>
      <c r="F103" s="194">
        <v>0</v>
      </c>
      <c r="G103" s="194">
        <v>0</v>
      </c>
      <c r="H103" s="194">
        <v>0</v>
      </c>
      <c r="I103" s="194">
        <v>0</v>
      </c>
      <c r="J103" s="194">
        <v>0</v>
      </c>
      <c r="K103" s="194">
        <v>0</v>
      </c>
      <c r="L103" s="196">
        <v>0</v>
      </c>
      <c r="M103" s="194">
        <v>0</v>
      </c>
      <c r="N103" s="194">
        <v>0</v>
      </c>
      <c r="O103" s="194">
        <v>0</v>
      </c>
      <c r="P103" s="194">
        <v>0</v>
      </c>
      <c r="Q103" s="194">
        <v>0</v>
      </c>
      <c r="R103" s="194">
        <v>0</v>
      </c>
      <c r="S103" s="194">
        <v>0</v>
      </c>
      <c r="T103" s="194">
        <v>0</v>
      </c>
      <c r="U103" s="194">
        <v>0</v>
      </c>
      <c r="V103" s="196">
        <v>0</v>
      </c>
      <c r="W103" s="194">
        <v>0</v>
      </c>
      <c r="X103" s="194">
        <v>0</v>
      </c>
      <c r="Y103" s="194">
        <v>0</v>
      </c>
      <c r="Z103" s="194">
        <v>0</v>
      </c>
      <c r="AA103" s="194">
        <v>0</v>
      </c>
      <c r="AB103" s="194">
        <v>0</v>
      </c>
      <c r="AC103" s="194">
        <v>0</v>
      </c>
      <c r="AD103" s="194">
        <v>0</v>
      </c>
      <c r="AE103" s="194">
        <v>0</v>
      </c>
      <c r="AF103" s="196">
        <v>0</v>
      </c>
      <c r="AG103" s="194">
        <v>0</v>
      </c>
      <c r="AH103" s="194">
        <v>0</v>
      </c>
      <c r="AI103" s="194">
        <v>0</v>
      </c>
      <c r="AJ103" s="194">
        <v>0</v>
      </c>
      <c r="AK103" s="194">
        <v>0</v>
      </c>
      <c r="AL103" s="194">
        <v>0</v>
      </c>
      <c r="AM103" s="194">
        <v>0</v>
      </c>
      <c r="AN103" s="194">
        <v>0</v>
      </c>
      <c r="AO103" s="194">
        <v>0</v>
      </c>
      <c r="AP103" s="196">
        <v>0</v>
      </c>
      <c r="AQ103" s="194">
        <v>1</v>
      </c>
      <c r="AR103" s="194">
        <v>0</v>
      </c>
      <c r="AS103" s="194">
        <v>0</v>
      </c>
      <c r="AT103" s="194">
        <v>2</v>
      </c>
      <c r="AU103" s="194">
        <v>0</v>
      </c>
      <c r="AV103" s="194">
        <v>0</v>
      </c>
      <c r="AW103" s="194">
        <v>0</v>
      </c>
      <c r="AX103" s="194">
        <v>0</v>
      </c>
      <c r="AY103" s="194">
        <v>0</v>
      </c>
      <c r="AZ103" s="196">
        <v>3</v>
      </c>
    </row>
    <row r="104" spans="1:52" ht="15" customHeight="1">
      <c r="A104" s="38" t="s">
        <v>16</v>
      </c>
      <c r="B104" s="39" t="s">
        <v>64</v>
      </c>
      <c r="C104" s="195">
        <v>0</v>
      </c>
      <c r="D104" s="194">
        <v>0</v>
      </c>
      <c r="E104" s="194">
        <v>0</v>
      </c>
      <c r="F104" s="194">
        <v>0</v>
      </c>
      <c r="G104" s="194">
        <v>0</v>
      </c>
      <c r="H104" s="194">
        <v>0</v>
      </c>
      <c r="I104" s="194">
        <v>0</v>
      </c>
      <c r="J104" s="194">
        <v>0</v>
      </c>
      <c r="K104" s="194">
        <v>0</v>
      </c>
      <c r="L104" s="196">
        <v>0</v>
      </c>
      <c r="M104" s="194">
        <v>0</v>
      </c>
      <c r="N104" s="194">
        <v>0</v>
      </c>
      <c r="O104" s="194">
        <v>0</v>
      </c>
      <c r="P104" s="194">
        <v>0</v>
      </c>
      <c r="Q104" s="194">
        <v>0</v>
      </c>
      <c r="R104" s="194">
        <v>0</v>
      </c>
      <c r="S104" s="194">
        <v>0</v>
      </c>
      <c r="T104" s="194">
        <v>0</v>
      </c>
      <c r="U104" s="194">
        <v>0</v>
      </c>
      <c r="V104" s="196">
        <v>0</v>
      </c>
      <c r="W104" s="194">
        <v>0</v>
      </c>
      <c r="X104" s="194">
        <v>0</v>
      </c>
      <c r="Y104" s="194">
        <v>0</v>
      </c>
      <c r="Z104" s="194">
        <v>0</v>
      </c>
      <c r="AA104" s="194">
        <v>0</v>
      </c>
      <c r="AB104" s="194">
        <v>0</v>
      </c>
      <c r="AC104" s="194">
        <v>0</v>
      </c>
      <c r="AD104" s="194">
        <v>0</v>
      </c>
      <c r="AE104" s="194">
        <v>0</v>
      </c>
      <c r="AF104" s="196">
        <v>0</v>
      </c>
      <c r="AG104" s="194">
        <v>1</v>
      </c>
      <c r="AH104" s="194">
        <v>0</v>
      </c>
      <c r="AI104" s="194">
        <v>0</v>
      </c>
      <c r="AJ104" s="194">
        <v>0</v>
      </c>
      <c r="AK104" s="194">
        <v>1</v>
      </c>
      <c r="AL104" s="194">
        <v>0</v>
      </c>
      <c r="AM104" s="194">
        <v>0</v>
      </c>
      <c r="AN104" s="194">
        <v>0</v>
      </c>
      <c r="AO104" s="194">
        <v>0</v>
      </c>
      <c r="AP104" s="196">
        <v>2</v>
      </c>
      <c r="AQ104" s="194">
        <v>0</v>
      </c>
      <c r="AR104" s="194">
        <v>0</v>
      </c>
      <c r="AS104" s="194">
        <v>0</v>
      </c>
      <c r="AT104" s="194">
        <v>0</v>
      </c>
      <c r="AU104" s="194">
        <v>1</v>
      </c>
      <c r="AV104" s="194">
        <v>0</v>
      </c>
      <c r="AW104" s="194">
        <v>0</v>
      </c>
      <c r="AX104" s="194">
        <v>0</v>
      </c>
      <c r="AY104" s="194">
        <v>0</v>
      </c>
      <c r="AZ104" s="196">
        <v>1</v>
      </c>
    </row>
    <row r="105" spans="1:52" ht="15" customHeight="1">
      <c r="A105" s="38" t="s">
        <v>19</v>
      </c>
      <c r="B105" s="39" t="s">
        <v>191</v>
      </c>
      <c r="C105" s="195">
        <v>1</v>
      </c>
      <c r="D105" s="194">
        <v>0</v>
      </c>
      <c r="E105" s="194">
        <v>0</v>
      </c>
      <c r="F105" s="194">
        <v>0</v>
      </c>
      <c r="G105" s="194">
        <v>0</v>
      </c>
      <c r="H105" s="194">
        <v>0</v>
      </c>
      <c r="I105" s="194">
        <v>0</v>
      </c>
      <c r="J105" s="194">
        <v>0</v>
      </c>
      <c r="K105" s="194">
        <v>0</v>
      </c>
      <c r="L105" s="196">
        <v>1</v>
      </c>
      <c r="M105" s="194">
        <v>1</v>
      </c>
      <c r="N105" s="194">
        <v>0</v>
      </c>
      <c r="O105" s="194">
        <v>0</v>
      </c>
      <c r="P105" s="194">
        <v>0</v>
      </c>
      <c r="Q105" s="194">
        <v>0</v>
      </c>
      <c r="R105" s="194">
        <v>0</v>
      </c>
      <c r="S105" s="194">
        <v>0</v>
      </c>
      <c r="T105" s="194">
        <v>0</v>
      </c>
      <c r="U105" s="194">
        <v>0</v>
      </c>
      <c r="V105" s="196">
        <v>1</v>
      </c>
      <c r="W105" s="194">
        <v>0</v>
      </c>
      <c r="X105" s="194">
        <v>0</v>
      </c>
      <c r="Y105" s="194">
        <v>1</v>
      </c>
      <c r="Z105" s="194">
        <v>0</v>
      </c>
      <c r="AA105" s="194">
        <v>0</v>
      </c>
      <c r="AB105" s="194">
        <v>1</v>
      </c>
      <c r="AC105" s="194">
        <v>0</v>
      </c>
      <c r="AD105" s="194">
        <v>0</v>
      </c>
      <c r="AE105" s="194">
        <v>0</v>
      </c>
      <c r="AF105" s="196">
        <v>2</v>
      </c>
      <c r="AG105" s="194">
        <v>1</v>
      </c>
      <c r="AH105" s="194">
        <v>0</v>
      </c>
      <c r="AI105" s="194">
        <v>0</v>
      </c>
      <c r="AJ105" s="194">
        <v>0</v>
      </c>
      <c r="AK105" s="194">
        <v>0</v>
      </c>
      <c r="AL105" s="194">
        <v>0</v>
      </c>
      <c r="AM105" s="194">
        <v>0</v>
      </c>
      <c r="AN105" s="194">
        <v>0</v>
      </c>
      <c r="AO105" s="194">
        <v>0</v>
      </c>
      <c r="AP105" s="196">
        <v>1</v>
      </c>
      <c r="AQ105" s="194">
        <v>1</v>
      </c>
      <c r="AR105" s="194">
        <v>0</v>
      </c>
      <c r="AS105" s="194">
        <v>0</v>
      </c>
      <c r="AT105" s="194">
        <v>2</v>
      </c>
      <c r="AU105" s="194">
        <v>0</v>
      </c>
      <c r="AV105" s="194">
        <v>0</v>
      </c>
      <c r="AW105" s="194">
        <v>0</v>
      </c>
      <c r="AX105" s="194">
        <v>0</v>
      </c>
      <c r="AY105" s="194">
        <v>0</v>
      </c>
      <c r="AZ105" s="196">
        <v>3</v>
      </c>
    </row>
    <row r="106" spans="1:52" ht="15" customHeight="1">
      <c r="A106" s="38" t="s">
        <v>20</v>
      </c>
      <c r="B106" s="39" t="s">
        <v>93</v>
      </c>
      <c r="C106" s="195">
        <v>45</v>
      </c>
      <c r="D106" s="194">
        <v>0</v>
      </c>
      <c r="E106" s="194">
        <v>18</v>
      </c>
      <c r="F106" s="194">
        <v>348</v>
      </c>
      <c r="G106" s="194">
        <v>380</v>
      </c>
      <c r="H106" s="194">
        <v>26</v>
      </c>
      <c r="I106" s="194">
        <v>247</v>
      </c>
      <c r="J106" s="194">
        <v>55</v>
      </c>
      <c r="K106" s="194">
        <v>0</v>
      </c>
      <c r="L106" s="196">
        <v>1119</v>
      </c>
      <c r="M106" s="194">
        <v>47</v>
      </c>
      <c r="N106" s="194">
        <v>0</v>
      </c>
      <c r="O106" s="194">
        <v>31</v>
      </c>
      <c r="P106" s="194">
        <v>410</v>
      </c>
      <c r="Q106" s="194">
        <v>346</v>
      </c>
      <c r="R106" s="194">
        <v>40</v>
      </c>
      <c r="S106" s="194">
        <v>263</v>
      </c>
      <c r="T106" s="194">
        <v>41</v>
      </c>
      <c r="U106" s="194">
        <v>0</v>
      </c>
      <c r="V106" s="196">
        <v>1178</v>
      </c>
      <c r="W106" s="194">
        <v>47</v>
      </c>
      <c r="X106" s="194">
        <v>0</v>
      </c>
      <c r="Y106" s="194">
        <v>31</v>
      </c>
      <c r="Z106" s="194">
        <v>451</v>
      </c>
      <c r="AA106" s="194">
        <v>388</v>
      </c>
      <c r="AB106" s="194">
        <v>36</v>
      </c>
      <c r="AC106" s="194">
        <v>328</v>
      </c>
      <c r="AD106" s="194">
        <v>57</v>
      </c>
      <c r="AE106" s="194">
        <v>0</v>
      </c>
      <c r="AF106" s="196">
        <v>1338</v>
      </c>
      <c r="AG106" s="194">
        <v>68</v>
      </c>
      <c r="AH106" s="194">
        <v>0</v>
      </c>
      <c r="AI106" s="194">
        <v>25</v>
      </c>
      <c r="AJ106" s="194">
        <v>456</v>
      </c>
      <c r="AK106" s="194">
        <v>360</v>
      </c>
      <c r="AL106" s="194">
        <v>27</v>
      </c>
      <c r="AM106" s="194">
        <v>310</v>
      </c>
      <c r="AN106" s="194">
        <v>64</v>
      </c>
      <c r="AO106" s="194">
        <v>0</v>
      </c>
      <c r="AP106" s="196">
        <v>1310</v>
      </c>
      <c r="AQ106" s="194">
        <v>47</v>
      </c>
      <c r="AR106" s="194">
        <v>0</v>
      </c>
      <c r="AS106" s="194">
        <v>22</v>
      </c>
      <c r="AT106" s="194">
        <v>572</v>
      </c>
      <c r="AU106" s="194">
        <v>345</v>
      </c>
      <c r="AV106" s="194">
        <v>34</v>
      </c>
      <c r="AW106" s="194">
        <v>384</v>
      </c>
      <c r="AX106" s="194">
        <v>57</v>
      </c>
      <c r="AY106" s="194">
        <v>0</v>
      </c>
      <c r="AZ106" s="196">
        <v>1461</v>
      </c>
    </row>
    <row r="107" spans="1:52" ht="15" customHeight="1">
      <c r="A107" s="38" t="s">
        <v>21</v>
      </c>
      <c r="B107" s="39" t="s">
        <v>101</v>
      </c>
      <c r="C107" s="195">
        <v>0</v>
      </c>
      <c r="D107" s="194">
        <v>0</v>
      </c>
      <c r="E107" s="194">
        <v>0</v>
      </c>
      <c r="F107" s="194">
        <v>0</v>
      </c>
      <c r="G107" s="194">
        <v>0</v>
      </c>
      <c r="H107" s="194">
        <v>0</v>
      </c>
      <c r="I107" s="194">
        <v>0</v>
      </c>
      <c r="J107" s="194">
        <v>0</v>
      </c>
      <c r="K107" s="194">
        <v>0</v>
      </c>
      <c r="L107" s="196">
        <v>0</v>
      </c>
      <c r="M107" s="194">
        <v>0</v>
      </c>
      <c r="N107" s="194">
        <v>0</v>
      </c>
      <c r="O107" s="194">
        <v>1</v>
      </c>
      <c r="P107" s="194">
        <v>0</v>
      </c>
      <c r="Q107" s="194">
        <v>0</v>
      </c>
      <c r="R107" s="194">
        <v>0</v>
      </c>
      <c r="S107" s="194">
        <v>0</v>
      </c>
      <c r="T107" s="194">
        <v>0</v>
      </c>
      <c r="U107" s="194">
        <v>0</v>
      </c>
      <c r="V107" s="196">
        <v>1</v>
      </c>
      <c r="W107" s="194">
        <v>0</v>
      </c>
      <c r="X107" s="194">
        <v>0</v>
      </c>
      <c r="Y107" s="194">
        <v>0</v>
      </c>
      <c r="Z107" s="194">
        <v>0</v>
      </c>
      <c r="AA107" s="194">
        <v>0</v>
      </c>
      <c r="AB107" s="194">
        <v>0</v>
      </c>
      <c r="AC107" s="194">
        <v>0</v>
      </c>
      <c r="AD107" s="194">
        <v>0</v>
      </c>
      <c r="AE107" s="194">
        <v>0</v>
      </c>
      <c r="AF107" s="196">
        <v>0</v>
      </c>
      <c r="AG107" s="194">
        <v>1</v>
      </c>
      <c r="AH107" s="194">
        <v>0</v>
      </c>
      <c r="AI107" s="194">
        <v>2</v>
      </c>
      <c r="AJ107" s="194">
        <v>1</v>
      </c>
      <c r="AK107" s="194">
        <v>0</v>
      </c>
      <c r="AL107" s="194">
        <v>2</v>
      </c>
      <c r="AM107" s="194">
        <v>0</v>
      </c>
      <c r="AN107" s="194">
        <v>0</v>
      </c>
      <c r="AO107" s="194">
        <v>0</v>
      </c>
      <c r="AP107" s="196">
        <v>6</v>
      </c>
      <c r="AQ107" s="194">
        <v>2</v>
      </c>
      <c r="AR107" s="194">
        <v>0</v>
      </c>
      <c r="AS107" s="194">
        <v>1</v>
      </c>
      <c r="AT107" s="194">
        <v>1</v>
      </c>
      <c r="AU107" s="194">
        <v>0</v>
      </c>
      <c r="AV107" s="194">
        <v>0</v>
      </c>
      <c r="AW107" s="194">
        <v>0</v>
      </c>
      <c r="AX107" s="194">
        <v>0</v>
      </c>
      <c r="AY107" s="194">
        <v>0</v>
      </c>
      <c r="AZ107" s="196">
        <v>4</v>
      </c>
    </row>
    <row r="108" spans="1:52" ht="15" customHeight="1">
      <c r="A108" s="35" t="s">
        <v>23</v>
      </c>
      <c r="B108" s="11" t="s">
        <v>122</v>
      </c>
      <c r="C108" s="183">
        <v>0</v>
      </c>
      <c r="D108" s="182">
        <v>0</v>
      </c>
      <c r="E108" s="182">
        <v>0</v>
      </c>
      <c r="F108" s="182">
        <v>0</v>
      </c>
      <c r="G108" s="182">
        <v>0</v>
      </c>
      <c r="H108" s="182">
        <v>0</v>
      </c>
      <c r="I108" s="182">
        <v>0</v>
      </c>
      <c r="J108" s="182">
        <v>0</v>
      </c>
      <c r="K108" s="182">
        <v>0</v>
      </c>
      <c r="L108" s="190">
        <v>0</v>
      </c>
      <c r="M108" s="182">
        <v>0</v>
      </c>
      <c r="N108" s="182">
        <v>0</v>
      </c>
      <c r="O108" s="182">
        <v>0</v>
      </c>
      <c r="P108" s="182">
        <v>0</v>
      </c>
      <c r="Q108" s="182">
        <v>0</v>
      </c>
      <c r="R108" s="182">
        <v>0</v>
      </c>
      <c r="S108" s="182">
        <v>0</v>
      </c>
      <c r="T108" s="182">
        <v>0</v>
      </c>
      <c r="U108" s="182">
        <v>0</v>
      </c>
      <c r="V108" s="190">
        <v>0</v>
      </c>
      <c r="W108" s="182">
        <v>0</v>
      </c>
      <c r="X108" s="182">
        <v>0</v>
      </c>
      <c r="Y108" s="182">
        <v>0</v>
      </c>
      <c r="Z108" s="182">
        <v>0</v>
      </c>
      <c r="AA108" s="182">
        <v>0</v>
      </c>
      <c r="AB108" s="182">
        <v>0</v>
      </c>
      <c r="AC108" s="182">
        <v>0</v>
      </c>
      <c r="AD108" s="182">
        <v>0</v>
      </c>
      <c r="AE108" s="182">
        <v>0</v>
      </c>
      <c r="AF108" s="190">
        <v>0</v>
      </c>
      <c r="AG108" s="182">
        <v>0</v>
      </c>
      <c r="AH108" s="182">
        <v>0</v>
      </c>
      <c r="AI108" s="182">
        <v>1</v>
      </c>
      <c r="AJ108" s="182">
        <v>0</v>
      </c>
      <c r="AK108" s="182">
        <v>0</v>
      </c>
      <c r="AL108" s="182">
        <v>0</v>
      </c>
      <c r="AM108" s="182">
        <v>0</v>
      </c>
      <c r="AN108" s="182">
        <v>0</v>
      </c>
      <c r="AO108" s="182">
        <v>0</v>
      </c>
      <c r="AP108" s="190">
        <v>1</v>
      </c>
      <c r="AQ108" s="182">
        <v>0</v>
      </c>
      <c r="AR108" s="182">
        <v>0</v>
      </c>
      <c r="AS108" s="182">
        <v>0</v>
      </c>
      <c r="AT108" s="182">
        <v>0</v>
      </c>
      <c r="AU108" s="182">
        <v>0</v>
      </c>
      <c r="AV108" s="182">
        <v>0</v>
      </c>
      <c r="AW108" s="182">
        <v>0</v>
      </c>
      <c r="AX108" s="182">
        <v>0</v>
      </c>
      <c r="AY108" s="182">
        <v>0</v>
      </c>
      <c r="AZ108" s="190">
        <v>0</v>
      </c>
    </row>
    <row r="109" spans="1:52" ht="15" customHeight="1">
      <c r="A109" s="35"/>
      <c r="B109" s="11" t="s">
        <v>125</v>
      </c>
      <c r="C109" s="183">
        <v>0</v>
      </c>
      <c r="D109" s="182">
        <v>0</v>
      </c>
      <c r="E109" s="182">
        <v>0</v>
      </c>
      <c r="F109" s="182">
        <v>0</v>
      </c>
      <c r="G109" s="182">
        <v>0</v>
      </c>
      <c r="H109" s="182">
        <v>0</v>
      </c>
      <c r="I109" s="182">
        <v>0</v>
      </c>
      <c r="J109" s="182">
        <v>0</v>
      </c>
      <c r="K109" s="182">
        <v>0</v>
      </c>
      <c r="L109" s="190">
        <v>0</v>
      </c>
      <c r="M109" s="182">
        <v>0</v>
      </c>
      <c r="N109" s="182">
        <v>0</v>
      </c>
      <c r="O109" s="182">
        <v>0</v>
      </c>
      <c r="P109" s="182">
        <v>0</v>
      </c>
      <c r="Q109" s="182">
        <v>0</v>
      </c>
      <c r="R109" s="182">
        <v>0</v>
      </c>
      <c r="S109" s="182">
        <v>0</v>
      </c>
      <c r="T109" s="182">
        <v>0</v>
      </c>
      <c r="U109" s="182">
        <v>0</v>
      </c>
      <c r="V109" s="190">
        <v>0</v>
      </c>
      <c r="W109" s="182">
        <v>0</v>
      </c>
      <c r="X109" s="182">
        <v>0</v>
      </c>
      <c r="Y109" s="182">
        <v>0</v>
      </c>
      <c r="Z109" s="182">
        <v>0</v>
      </c>
      <c r="AA109" s="182">
        <v>0</v>
      </c>
      <c r="AB109" s="182">
        <v>0</v>
      </c>
      <c r="AC109" s="182">
        <v>0</v>
      </c>
      <c r="AD109" s="182">
        <v>0</v>
      </c>
      <c r="AE109" s="182">
        <v>0</v>
      </c>
      <c r="AF109" s="190">
        <v>0</v>
      </c>
      <c r="AG109" s="182">
        <v>1</v>
      </c>
      <c r="AH109" s="182">
        <v>0</v>
      </c>
      <c r="AI109" s="182">
        <v>1</v>
      </c>
      <c r="AJ109" s="182">
        <v>0</v>
      </c>
      <c r="AK109" s="182">
        <v>0</v>
      </c>
      <c r="AL109" s="182">
        <v>0</v>
      </c>
      <c r="AM109" s="182">
        <v>0</v>
      </c>
      <c r="AN109" s="182">
        <v>0</v>
      </c>
      <c r="AO109" s="182">
        <v>0</v>
      </c>
      <c r="AP109" s="190">
        <v>2</v>
      </c>
      <c r="AQ109" s="182">
        <v>0</v>
      </c>
      <c r="AR109" s="182">
        <v>0</v>
      </c>
      <c r="AS109" s="182">
        <v>0</v>
      </c>
      <c r="AT109" s="182">
        <v>1</v>
      </c>
      <c r="AU109" s="182">
        <v>0</v>
      </c>
      <c r="AV109" s="182">
        <v>0</v>
      </c>
      <c r="AW109" s="182">
        <v>0</v>
      </c>
      <c r="AX109" s="182">
        <v>0</v>
      </c>
      <c r="AY109" s="182">
        <v>0</v>
      </c>
      <c r="AZ109" s="190">
        <v>1</v>
      </c>
    </row>
    <row r="110" spans="1:52" ht="15" customHeight="1">
      <c r="A110" s="35"/>
      <c r="B110" s="11" t="s">
        <v>193</v>
      </c>
      <c r="C110" s="183">
        <v>425</v>
      </c>
      <c r="D110" s="182">
        <v>0</v>
      </c>
      <c r="E110" s="182">
        <v>246</v>
      </c>
      <c r="F110" s="182">
        <v>1363</v>
      </c>
      <c r="G110" s="182">
        <v>557</v>
      </c>
      <c r="H110" s="182">
        <v>189</v>
      </c>
      <c r="I110" s="182">
        <v>273</v>
      </c>
      <c r="J110" s="182">
        <v>118</v>
      </c>
      <c r="K110" s="182">
        <v>0</v>
      </c>
      <c r="L110" s="190">
        <v>3171</v>
      </c>
      <c r="M110" s="182">
        <v>604</v>
      </c>
      <c r="N110" s="182">
        <v>0</v>
      </c>
      <c r="O110" s="182">
        <v>341</v>
      </c>
      <c r="P110" s="182">
        <v>1433</v>
      </c>
      <c r="Q110" s="182">
        <v>596</v>
      </c>
      <c r="R110" s="182">
        <v>245</v>
      </c>
      <c r="S110" s="182">
        <v>253</v>
      </c>
      <c r="T110" s="182">
        <v>108</v>
      </c>
      <c r="U110" s="182">
        <v>0</v>
      </c>
      <c r="V110" s="190">
        <v>3580</v>
      </c>
      <c r="W110" s="182">
        <v>597</v>
      </c>
      <c r="X110" s="182">
        <v>0</v>
      </c>
      <c r="Y110" s="182">
        <v>312</v>
      </c>
      <c r="Z110" s="182">
        <v>1533</v>
      </c>
      <c r="AA110" s="182">
        <v>598</v>
      </c>
      <c r="AB110" s="182">
        <v>258</v>
      </c>
      <c r="AC110" s="182">
        <v>305</v>
      </c>
      <c r="AD110" s="182">
        <v>133</v>
      </c>
      <c r="AE110" s="182">
        <v>0</v>
      </c>
      <c r="AF110" s="190">
        <v>3736</v>
      </c>
      <c r="AG110" s="182">
        <v>648</v>
      </c>
      <c r="AH110" s="182">
        <v>0</v>
      </c>
      <c r="AI110" s="182">
        <v>317</v>
      </c>
      <c r="AJ110" s="182">
        <v>1591</v>
      </c>
      <c r="AK110" s="182">
        <v>511</v>
      </c>
      <c r="AL110" s="182">
        <v>263</v>
      </c>
      <c r="AM110" s="182">
        <v>320</v>
      </c>
      <c r="AN110" s="182">
        <v>112</v>
      </c>
      <c r="AO110" s="182">
        <v>0</v>
      </c>
      <c r="AP110" s="190">
        <v>3762</v>
      </c>
      <c r="AQ110" s="182">
        <v>584</v>
      </c>
      <c r="AR110" s="182">
        <v>0</v>
      </c>
      <c r="AS110" s="182">
        <v>277</v>
      </c>
      <c r="AT110" s="182">
        <v>1950</v>
      </c>
      <c r="AU110" s="182">
        <v>521</v>
      </c>
      <c r="AV110" s="182">
        <v>271</v>
      </c>
      <c r="AW110" s="182">
        <v>342</v>
      </c>
      <c r="AX110" s="182">
        <v>103</v>
      </c>
      <c r="AY110" s="182">
        <v>0</v>
      </c>
      <c r="AZ110" s="190">
        <v>4048</v>
      </c>
    </row>
    <row r="111" spans="1:52" ht="15" customHeight="1">
      <c r="A111" s="35"/>
      <c r="B111" s="11" t="s">
        <v>181</v>
      </c>
      <c r="C111" s="183">
        <v>1</v>
      </c>
      <c r="D111" s="182">
        <v>0</v>
      </c>
      <c r="E111" s="182">
        <v>0</v>
      </c>
      <c r="F111" s="182">
        <v>8</v>
      </c>
      <c r="G111" s="182">
        <v>2</v>
      </c>
      <c r="H111" s="182">
        <v>1</v>
      </c>
      <c r="I111" s="182">
        <v>6</v>
      </c>
      <c r="J111" s="182">
        <v>0</v>
      </c>
      <c r="K111" s="182">
        <v>0</v>
      </c>
      <c r="L111" s="190">
        <v>18</v>
      </c>
      <c r="M111" s="182">
        <v>1</v>
      </c>
      <c r="N111" s="182">
        <v>0</v>
      </c>
      <c r="O111" s="182">
        <v>1</v>
      </c>
      <c r="P111" s="182">
        <v>8</v>
      </c>
      <c r="Q111" s="182">
        <v>5</v>
      </c>
      <c r="R111" s="182">
        <v>1</v>
      </c>
      <c r="S111" s="182">
        <v>3</v>
      </c>
      <c r="T111" s="182">
        <v>0</v>
      </c>
      <c r="U111" s="182">
        <v>0</v>
      </c>
      <c r="V111" s="190">
        <v>19</v>
      </c>
      <c r="W111" s="182">
        <v>5</v>
      </c>
      <c r="X111" s="182">
        <v>0</v>
      </c>
      <c r="Y111" s="182">
        <v>1</v>
      </c>
      <c r="Z111" s="182">
        <v>4</v>
      </c>
      <c r="AA111" s="182">
        <v>4</v>
      </c>
      <c r="AB111" s="182">
        <v>2</v>
      </c>
      <c r="AC111" s="182">
        <v>6</v>
      </c>
      <c r="AD111" s="182">
        <v>0</v>
      </c>
      <c r="AE111" s="182">
        <v>0</v>
      </c>
      <c r="AF111" s="190">
        <v>22</v>
      </c>
      <c r="AG111" s="182">
        <v>0</v>
      </c>
      <c r="AH111" s="182">
        <v>0</v>
      </c>
      <c r="AI111" s="182">
        <v>0</v>
      </c>
      <c r="AJ111" s="182">
        <v>11</v>
      </c>
      <c r="AK111" s="182">
        <v>3</v>
      </c>
      <c r="AL111" s="182">
        <v>1</v>
      </c>
      <c r="AM111" s="182">
        <v>1</v>
      </c>
      <c r="AN111" s="182">
        <v>1</v>
      </c>
      <c r="AO111" s="182">
        <v>0</v>
      </c>
      <c r="AP111" s="190">
        <v>17</v>
      </c>
      <c r="AQ111" s="182">
        <v>2</v>
      </c>
      <c r="AR111" s="182">
        <v>0</v>
      </c>
      <c r="AS111" s="182">
        <v>0</v>
      </c>
      <c r="AT111" s="182">
        <v>6</v>
      </c>
      <c r="AU111" s="182">
        <v>2</v>
      </c>
      <c r="AV111" s="182">
        <v>0</v>
      </c>
      <c r="AW111" s="182">
        <v>1</v>
      </c>
      <c r="AX111" s="182">
        <v>0</v>
      </c>
      <c r="AY111" s="182">
        <v>0</v>
      </c>
      <c r="AZ111" s="190">
        <v>11</v>
      </c>
    </row>
    <row r="112" spans="1:52" ht="15" customHeight="1">
      <c r="A112" s="43"/>
      <c r="B112" s="34" t="s">
        <v>39</v>
      </c>
      <c r="C112" s="184">
        <v>426</v>
      </c>
      <c r="D112" s="185">
        <v>0</v>
      </c>
      <c r="E112" s="185">
        <v>246</v>
      </c>
      <c r="F112" s="185">
        <v>1371</v>
      </c>
      <c r="G112" s="185">
        <v>559</v>
      </c>
      <c r="H112" s="185">
        <v>190</v>
      </c>
      <c r="I112" s="185">
        <v>279</v>
      </c>
      <c r="J112" s="185">
        <v>118</v>
      </c>
      <c r="K112" s="185">
        <v>0</v>
      </c>
      <c r="L112" s="191">
        <v>3189</v>
      </c>
      <c r="M112" s="185">
        <v>605</v>
      </c>
      <c r="N112" s="185">
        <v>0</v>
      </c>
      <c r="O112" s="185">
        <v>342</v>
      </c>
      <c r="P112" s="185">
        <v>1441</v>
      </c>
      <c r="Q112" s="185">
        <v>601</v>
      </c>
      <c r="R112" s="185">
        <v>246</v>
      </c>
      <c r="S112" s="185">
        <v>256</v>
      </c>
      <c r="T112" s="185">
        <v>108</v>
      </c>
      <c r="U112" s="185">
        <v>0</v>
      </c>
      <c r="V112" s="191">
        <v>3599</v>
      </c>
      <c r="W112" s="185">
        <v>602</v>
      </c>
      <c r="X112" s="185">
        <v>0</v>
      </c>
      <c r="Y112" s="185">
        <v>313</v>
      </c>
      <c r="Z112" s="185">
        <v>1537</v>
      </c>
      <c r="AA112" s="185">
        <v>602</v>
      </c>
      <c r="AB112" s="185">
        <v>260</v>
      </c>
      <c r="AC112" s="185">
        <v>311</v>
      </c>
      <c r="AD112" s="185">
        <v>133</v>
      </c>
      <c r="AE112" s="185">
        <v>0</v>
      </c>
      <c r="AF112" s="191">
        <v>3758</v>
      </c>
      <c r="AG112" s="185">
        <v>649</v>
      </c>
      <c r="AH112" s="185">
        <v>0</v>
      </c>
      <c r="AI112" s="185">
        <v>319</v>
      </c>
      <c r="AJ112" s="185">
        <v>1602</v>
      </c>
      <c r="AK112" s="185">
        <v>514</v>
      </c>
      <c r="AL112" s="185">
        <v>264</v>
      </c>
      <c r="AM112" s="185">
        <v>321</v>
      </c>
      <c r="AN112" s="185">
        <v>113</v>
      </c>
      <c r="AO112" s="185">
        <v>0</v>
      </c>
      <c r="AP112" s="191">
        <v>3782</v>
      </c>
      <c r="AQ112" s="185">
        <v>586</v>
      </c>
      <c r="AR112" s="185">
        <v>0</v>
      </c>
      <c r="AS112" s="185">
        <v>277</v>
      </c>
      <c r="AT112" s="185">
        <v>1957</v>
      </c>
      <c r="AU112" s="185">
        <v>523</v>
      </c>
      <c r="AV112" s="185">
        <v>271</v>
      </c>
      <c r="AW112" s="185">
        <v>343</v>
      </c>
      <c r="AX112" s="185">
        <v>103</v>
      </c>
      <c r="AY112" s="185">
        <v>0</v>
      </c>
      <c r="AZ112" s="191">
        <v>4060</v>
      </c>
    </row>
    <row r="113" spans="1:52" ht="15" customHeight="1">
      <c r="A113" s="248" t="s">
        <v>39</v>
      </c>
      <c r="B113" s="249"/>
      <c r="C113" s="195">
        <v>1553</v>
      </c>
      <c r="D113" s="194">
        <v>0</v>
      </c>
      <c r="E113" s="194">
        <v>1022</v>
      </c>
      <c r="F113" s="194">
        <v>6188</v>
      </c>
      <c r="G113" s="194">
        <v>1791</v>
      </c>
      <c r="H113" s="194">
        <v>253</v>
      </c>
      <c r="I113" s="194">
        <v>2127</v>
      </c>
      <c r="J113" s="194">
        <v>371</v>
      </c>
      <c r="K113" s="194">
        <v>0</v>
      </c>
      <c r="L113" s="196">
        <v>13305</v>
      </c>
      <c r="M113" s="194">
        <v>1956</v>
      </c>
      <c r="N113" s="194">
        <v>0</v>
      </c>
      <c r="O113" s="194">
        <v>1297</v>
      </c>
      <c r="P113" s="194">
        <v>6733</v>
      </c>
      <c r="Q113" s="194">
        <v>1767</v>
      </c>
      <c r="R113" s="194">
        <v>339</v>
      </c>
      <c r="S113" s="194">
        <v>2058</v>
      </c>
      <c r="T113" s="194">
        <v>342</v>
      </c>
      <c r="U113" s="194">
        <v>0</v>
      </c>
      <c r="V113" s="196">
        <v>14492</v>
      </c>
      <c r="W113" s="194">
        <v>2000</v>
      </c>
      <c r="X113" s="194">
        <v>0</v>
      </c>
      <c r="Y113" s="194">
        <v>1366</v>
      </c>
      <c r="Z113" s="194">
        <v>7072</v>
      </c>
      <c r="AA113" s="194">
        <v>1857</v>
      </c>
      <c r="AB113" s="194">
        <v>353</v>
      </c>
      <c r="AC113" s="194">
        <v>2371</v>
      </c>
      <c r="AD113" s="194">
        <v>355</v>
      </c>
      <c r="AE113" s="194">
        <v>0</v>
      </c>
      <c r="AF113" s="196">
        <v>15374</v>
      </c>
      <c r="AG113" s="194">
        <v>2123</v>
      </c>
      <c r="AH113" s="194">
        <v>0</v>
      </c>
      <c r="AI113" s="194">
        <v>1255</v>
      </c>
      <c r="AJ113" s="194">
        <v>7390</v>
      </c>
      <c r="AK113" s="194">
        <v>1721</v>
      </c>
      <c r="AL113" s="194">
        <v>331</v>
      </c>
      <c r="AM113" s="194">
        <v>2311</v>
      </c>
      <c r="AN113" s="194">
        <v>346</v>
      </c>
      <c r="AO113" s="194">
        <v>0</v>
      </c>
      <c r="AP113" s="196">
        <v>15477</v>
      </c>
      <c r="AQ113" s="194">
        <v>2003</v>
      </c>
      <c r="AR113" s="194">
        <v>1</v>
      </c>
      <c r="AS113" s="194">
        <v>1169</v>
      </c>
      <c r="AT113" s="194">
        <v>8381</v>
      </c>
      <c r="AU113" s="194">
        <v>1545</v>
      </c>
      <c r="AV113" s="194">
        <v>351</v>
      </c>
      <c r="AW113" s="194">
        <v>2679</v>
      </c>
      <c r="AX113" s="194">
        <v>304</v>
      </c>
      <c r="AY113" s="194">
        <v>0</v>
      </c>
      <c r="AZ113" s="196">
        <v>16433</v>
      </c>
    </row>
    <row r="114" spans="1:52" ht="15" customHeight="1">
      <c r="A114" s="37"/>
      <c r="B114" s="181"/>
      <c r="C114" s="183"/>
      <c r="D114" s="182"/>
      <c r="E114" s="182"/>
      <c r="F114" s="182"/>
      <c r="G114" s="182"/>
      <c r="H114" s="182"/>
      <c r="I114" s="182"/>
      <c r="J114" s="182"/>
      <c r="K114" s="182"/>
      <c r="L114" s="190"/>
      <c r="M114" s="182"/>
      <c r="N114" s="182"/>
      <c r="O114" s="182"/>
      <c r="P114" s="182"/>
      <c r="Q114" s="182"/>
      <c r="R114" s="182"/>
      <c r="S114" s="182"/>
      <c r="T114" s="182"/>
      <c r="U114" s="182"/>
      <c r="V114" s="190"/>
      <c r="W114" s="182"/>
      <c r="X114" s="182"/>
      <c r="Y114" s="182"/>
      <c r="Z114" s="182"/>
      <c r="AA114" s="182"/>
      <c r="AB114" s="182"/>
      <c r="AC114" s="182"/>
      <c r="AD114" s="182"/>
      <c r="AE114" s="182"/>
      <c r="AF114" s="190"/>
      <c r="AG114" s="182"/>
      <c r="AH114" s="182"/>
      <c r="AI114" s="182"/>
      <c r="AJ114" s="182"/>
      <c r="AK114" s="182"/>
      <c r="AL114" s="182"/>
      <c r="AM114" s="182"/>
      <c r="AN114" s="182"/>
      <c r="AO114" s="182"/>
      <c r="AP114" s="190"/>
      <c r="AQ114" s="182"/>
      <c r="AR114" s="182"/>
      <c r="AS114" s="182"/>
      <c r="AT114" s="182"/>
      <c r="AU114" s="182"/>
      <c r="AV114" s="182"/>
      <c r="AW114" s="182"/>
      <c r="AX114" s="182"/>
      <c r="AY114" s="182"/>
      <c r="AZ114" s="190"/>
    </row>
    <row r="115" spans="1:52" ht="15" customHeight="1">
      <c r="A115" s="239" t="s">
        <v>242</v>
      </c>
      <c r="B115" s="243"/>
      <c r="C115" s="184"/>
      <c r="D115" s="185"/>
      <c r="E115" s="185"/>
      <c r="F115" s="185"/>
      <c r="G115" s="185"/>
      <c r="H115" s="185"/>
      <c r="I115" s="185"/>
      <c r="J115" s="185"/>
      <c r="K115" s="185"/>
      <c r="L115" s="191"/>
      <c r="M115" s="185"/>
      <c r="N115" s="185"/>
      <c r="O115" s="185"/>
      <c r="P115" s="185"/>
      <c r="Q115" s="185"/>
      <c r="R115" s="185"/>
      <c r="S115" s="185"/>
      <c r="T115" s="185"/>
      <c r="U115" s="185"/>
      <c r="V115" s="191"/>
      <c r="W115" s="185"/>
      <c r="X115" s="185"/>
      <c r="Y115" s="185"/>
      <c r="Z115" s="185"/>
      <c r="AA115" s="185"/>
      <c r="AB115" s="185"/>
      <c r="AC115" s="185"/>
      <c r="AD115" s="185"/>
      <c r="AE115" s="185"/>
      <c r="AF115" s="191"/>
      <c r="AG115" s="185"/>
      <c r="AH115" s="185"/>
      <c r="AI115" s="185"/>
      <c r="AJ115" s="185"/>
      <c r="AK115" s="185"/>
      <c r="AL115" s="185"/>
      <c r="AM115" s="185"/>
      <c r="AN115" s="185"/>
      <c r="AO115" s="185"/>
      <c r="AP115" s="191"/>
      <c r="AQ115" s="185"/>
      <c r="AR115" s="185"/>
      <c r="AS115" s="185"/>
      <c r="AT115" s="185"/>
      <c r="AU115" s="185"/>
      <c r="AV115" s="185"/>
      <c r="AW115" s="185"/>
      <c r="AX115" s="185"/>
      <c r="AY115" s="185"/>
      <c r="AZ115" s="191"/>
    </row>
    <row r="116" spans="1:52" ht="15" customHeight="1">
      <c r="A116" s="35" t="s">
        <v>11</v>
      </c>
      <c r="B116" s="11" t="s">
        <v>44</v>
      </c>
      <c r="C116" s="183">
        <v>69</v>
      </c>
      <c r="D116" s="182">
        <v>0</v>
      </c>
      <c r="E116" s="182">
        <v>44</v>
      </c>
      <c r="F116" s="182">
        <v>24</v>
      </c>
      <c r="G116" s="182">
        <v>0</v>
      </c>
      <c r="H116" s="182">
        <v>0</v>
      </c>
      <c r="I116" s="182">
        <v>6</v>
      </c>
      <c r="J116" s="182">
        <v>0</v>
      </c>
      <c r="K116" s="182">
        <v>0</v>
      </c>
      <c r="L116" s="190">
        <v>143</v>
      </c>
      <c r="M116" s="182">
        <v>72</v>
      </c>
      <c r="N116" s="182">
        <v>0</v>
      </c>
      <c r="O116" s="182">
        <v>33</v>
      </c>
      <c r="P116" s="182">
        <v>25</v>
      </c>
      <c r="Q116" s="182">
        <v>2</v>
      </c>
      <c r="R116" s="182">
        <v>0</v>
      </c>
      <c r="S116" s="182">
        <v>1</v>
      </c>
      <c r="T116" s="182">
        <v>0</v>
      </c>
      <c r="U116" s="182">
        <v>0</v>
      </c>
      <c r="V116" s="190">
        <v>133</v>
      </c>
      <c r="W116" s="182">
        <v>63</v>
      </c>
      <c r="X116" s="182">
        <v>0</v>
      </c>
      <c r="Y116" s="182">
        <v>45</v>
      </c>
      <c r="Z116" s="182">
        <v>27</v>
      </c>
      <c r="AA116" s="182">
        <v>1</v>
      </c>
      <c r="AB116" s="182">
        <v>0</v>
      </c>
      <c r="AC116" s="182">
        <v>5</v>
      </c>
      <c r="AD116" s="182">
        <v>0</v>
      </c>
      <c r="AE116" s="182">
        <v>0</v>
      </c>
      <c r="AF116" s="190">
        <v>141</v>
      </c>
      <c r="AG116" s="182">
        <v>61</v>
      </c>
      <c r="AH116" s="182">
        <v>0</v>
      </c>
      <c r="AI116" s="182">
        <v>43</v>
      </c>
      <c r="AJ116" s="182">
        <v>30</v>
      </c>
      <c r="AK116" s="182">
        <v>0</v>
      </c>
      <c r="AL116" s="182">
        <v>0</v>
      </c>
      <c r="AM116" s="182">
        <v>0</v>
      </c>
      <c r="AN116" s="182">
        <v>0</v>
      </c>
      <c r="AO116" s="182">
        <v>0</v>
      </c>
      <c r="AP116" s="190">
        <v>134</v>
      </c>
      <c r="AQ116" s="182">
        <v>74</v>
      </c>
      <c r="AR116" s="182">
        <v>0</v>
      </c>
      <c r="AS116" s="182">
        <v>11</v>
      </c>
      <c r="AT116" s="182">
        <v>37</v>
      </c>
      <c r="AU116" s="182">
        <v>0</v>
      </c>
      <c r="AV116" s="182">
        <v>0</v>
      </c>
      <c r="AW116" s="182">
        <v>2</v>
      </c>
      <c r="AX116" s="182">
        <v>0</v>
      </c>
      <c r="AY116" s="182">
        <v>0</v>
      </c>
      <c r="AZ116" s="190">
        <v>124</v>
      </c>
    </row>
    <row r="117" spans="1:52" ht="15" customHeight="1">
      <c r="A117" s="35"/>
      <c r="B117" s="11" t="s">
        <v>47</v>
      </c>
      <c r="C117" s="183">
        <v>41</v>
      </c>
      <c r="D117" s="182">
        <v>0</v>
      </c>
      <c r="E117" s="182">
        <v>27</v>
      </c>
      <c r="F117" s="182">
        <v>16</v>
      </c>
      <c r="G117" s="182">
        <v>2</v>
      </c>
      <c r="H117" s="182">
        <v>0</v>
      </c>
      <c r="I117" s="182">
        <v>1</v>
      </c>
      <c r="J117" s="182">
        <v>0</v>
      </c>
      <c r="K117" s="182">
        <v>0</v>
      </c>
      <c r="L117" s="190">
        <v>87</v>
      </c>
      <c r="M117" s="182">
        <v>29</v>
      </c>
      <c r="N117" s="182">
        <v>0</v>
      </c>
      <c r="O117" s="182">
        <v>33</v>
      </c>
      <c r="P117" s="182">
        <v>17</v>
      </c>
      <c r="Q117" s="182">
        <v>0</v>
      </c>
      <c r="R117" s="182">
        <v>0</v>
      </c>
      <c r="S117" s="182">
        <v>2</v>
      </c>
      <c r="T117" s="182">
        <v>0</v>
      </c>
      <c r="U117" s="182">
        <v>0</v>
      </c>
      <c r="V117" s="190">
        <v>81</v>
      </c>
      <c r="W117" s="182">
        <v>44</v>
      </c>
      <c r="X117" s="182">
        <v>0</v>
      </c>
      <c r="Y117" s="182">
        <v>30</v>
      </c>
      <c r="Z117" s="182">
        <v>23</v>
      </c>
      <c r="AA117" s="182">
        <v>0</v>
      </c>
      <c r="AB117" s="182">
        <v>0</v>
      </c>
      <c r="AC117" s="182">
        <v>1</v>
      </c>
      <c r="AD117" s="182">
        <v>1</v>
      </c>
      <c r="AE117" s="182">
        <v>0</v>
      </c>
      <c r="AF117" s="190">
        <v>99</v>
      </c>
      <c r="AG117" s="182">
        <v>39</v>
      </c>
      <c r="AH117" s="182">
        <v>0</v>
      </c>
      <c r="AI117" s="182">
        <v>25</v>
      </c>
      <c r="AJ117" s="182">
        <v>13</v>
      </c>
      <c r="AK117" s="182">
        <v>0</v>
      </c>
      <c r="AL117" s="182">
        <v>0</v>
      </c>
      <c r="AM117" s="182">
        <v>3</v>
      </c>
      <c r="AN117" s="182">
        <v>0</v>
      </c>
      <c r="AO117" s="182">
        <v>0</v>
      </c>
      <c r="AP117" s="190">
        <v>80</v>
      </c>
      <c r="AQ117" s="182">
        <v>52</v>
      </c>
      <c r="AR117" s="182">
        <v>0</v>
      </c>
      <c r="AS117" s="182">
        <v>27</v>
      </c>
      <c r="AT117" s="182">
        <v>24</v>
      </c>
      <c r="AU117" s="182">
        <v>2</v>
      </c>
      <c r="AV117" s="182">
        <v>0</v>
      </c>
      <c r="AW117" s="182">
        <v>2</v>
      </c>
      <c r="AX117" s="182">
        <v>0</v>
      </c>
      <c r="AY117" s="182">
        <v>0</v>
      </c>
      <c r="AZ117" s="190">
        <v>107</v>
      </c>
    </row>
    <row r="118" spans="1:52" ht="15" customHeight="1">
      <c r="A118" s="174" t="s">
        <v>39</v>
      </c>
      <c r="B118" s="197"/>
      <c r="C118" s="195">
        <v>110</v>
      </c>
      <c r="D118" s="194">
        <v>0</v>
      </c>
      <c r="E118" s="194">
        <v>71</v>
      </c>
      <c r="F118" s="194">
        <v>40</v>
      </c>
      <c r="G118" s="194">
        <v>2</v>
      </c>
      <c r="H118" s="194">
        <v>0</v>
      </c>
      <c r="I118" s="194">
        <v>7</v>
      </c>
      <c r="J118" s="194">
        <v>0</v>
      </c>
      <c r="K118" s="194">
        <v>0</v>
      </c>
      <c r="L118" s="196">
        <v>230</v>
      </c>
      <c r="M118" s="194">
        <v>101</v>
      </c>
      <c r="N118" s="194">
        <v>0</v>
      </c>
      <c r="O118" s="194">
        <v>66</v>
      </c>
      <c r="P118" s="194">
        <v>42</v>
      </c>
      <c r="Q118" s="194">
        <v>2</v>
      </c>
      <c r="R118" s="194">
        <v>0</v>
      </c>
      <c r="S118" s="194">
        <v>3</v>
      </c>
      <c r="T118" s="194">
        <v>0</v>
      </c>
      <c r="U118" s="194">
        <v>0</v>
      </c>
      <c r="V118" s="196">
        <v>214</v>
      </c>
      <c r="W118" s="194">
        <v>107</v>
      </c>
      <c r="X118" s="194">
        <v>0</v>
      </c>
      <c r="Y118" s="194">
        <v>75</v>
      </c>
      <c r="Z118" s="194">
        <v>50</v>
      </c>
      <c r="AA118" s="194">
        <v>1</v>
      </c>
      <c r="AB118" s="194">
        <v>0</v>
      </c>
      <c r="AC118" s="194">
        <v>6</v>
      </c>
      <c r="AD118" s="194">
        <v>1</v>
      </c>
      <c r="AE118" s="194">
        <v>0</v>
      </c>
      <c r="AF118" s="196">
        <v>240</v>
      </c>
      <c r="AG118" s="194">
        <v>100</v>
      </c>
      <c r="AH118" s="194">
        <v>0</v>
      </c>
      <c r="AI118" s="194">
        <v>68</v>
      </c>
      <c r="AJ118" s="194">
        <v>43</v>
      </c>
      <c r="AK118" s="194">
        <v>0</v>
      </c>
      <c r="AL118" s="194">
        <v>0</v>
      </c>
      <c r="AM118" s="194">
        <v>3</v>
      </c>
      <c r="AN118" s="194">
        <v>0</v>
      </c>
      <c r="AO118" s="194">
        <v>0</v>
      </c>
      <c r="AP118" s="196">
        <v>214</v>
      </c>
      <c r="AQ118" s="194">
        <v>126</v>
      </c>
      <c r="AR118" s="194">
        <v>0</v>
      </c>
      <c r="AS118" s="194">
        <v>38</v>
      </c>
      <c r="AT118" s="194">
        <v>61</v>
      </c>
      <c r="AU118" s="194">
        <v>2</v>
      </c>
      <c r="AV118" s="194">
        <v>0</v>
      </c>
      <c r="AW118" s="194">
        <v>4</v>
      </c>
      <c r="AX118" s="194">
        <v>0</v>
      </c>
      <c r="AY118" s="194">
        <v>0</v>
      </c>
      <c r="AZ118" s="196">
        <v>231</v>
      </c>
    </row>
    <row r="119" spans="1:52" ht="15" customHeight="1">
      <c r="A119" s="178"/>
      <c r="C119" s="178"/>
      <c r="D119" s="178"/>
      <c r="E119" s="178"/>
      <c r="F119" s="178"/>
      <c r="G119" s="178"/>
      <c r="H119" s="178"/>
      <c r="I119" s="178"/>
      <c r="J119" s="178"/>
      <c r="K119" s="178"/>
      <c r="L119" s="178"/>
      <c r="M119" s="178"/>
      <c r="N119" s="178"/>
      <c r="O119" s="178"/>
      <c r="Q119" s="178"/>
      <c r="R119" s="178"/>
      <c r="S119" s="178"/>
      <c r="T119" s="178"/>
      <c r="U119" s="178"/>
      <c r="V119" s="178"/>
      <c r="W119" s="178"/>
      <c r="X119" s="178"/>
      <c r="Y119" s="178"/>
      <c r="Z119" s="178"/>
      <c r="AA119" s="178"/>
      <c r="AB119" s="178"/>
      <c r="AC119" s="178"/>
      <c r="AD119" s="178"/>
      <c r="AE119" s="178"/>
      <c r="AF119" s="178"/>
      <c r="AG119" s="178"/>
      <c r="AI119" s="178"/>
      <c r="AJ119" s="178"/>
      <c r="AK119" s="178"/>
      <c r="AL119" s="178"/>
      <c r="AM119" s="178"/>
      <c r="AN119" s="178"/>
      <c r="AO119" s="178"/>
      <c r="AP119" s="178"/>
      <c r="AQ119" s="178"/>
      <c r="AR119" s="178"/>
      <c r="AS119" s="178"/>
      <c r="AT119" s="178"/>
      <c r="AU119" s="178"/>
      <c r="AV119" s="178"/>
      <c r="AW119" s="178"/>
      <c r="AX119" s="178"/>
      <c r="AZ119" s="178"/>
    </row>
    <row r="120" spans="1:52" ht="15" customHeight="1">
      <c r="A120" s="167" t="s">
        <v>340</v>
      </c>
      <c r="B120" s="49"/>
      <c r="C120" s="49"/>
      <c r="D120" s="49"/>
      <c r="E120" s="49"/>
      <c r="F120" s="49"/>
      <c r="G120" s="49"/>
      <c r="H120" s="49"/>
      <c r="I120" s="49"/>
      <c r="J120" s="49"/>
      <c r="K120" s="49"/>
      <c r="L120" s="49"/>
      <c r="M120" s="49"/>
      <c r="N120" s="49"/>
      <c r="O120" s="49"/>
      <c r="P120" s="49"/>
      <c r="Q120" s="49"/>
      <c r="R120" s="49"/>
      <c r="S120" s="49"/>
      <c r="T120" s="49"/>
      <c r="U120" s="49"/>
      <c r="V120" s="49"/>
      <c r="W120" s="49"/>
      <c r="X120" s="49"/>
      <c r="Y120" s="49"/>
      <c r="Z120" s="49"/>
      <c r="AA120" s="49"/>
      <c r="AB120" s="49"/>
      <c r="AC120" s="49"/>
      <c r="AD120" s="49"/>
      <c r="AE120" s="49"/>
      <c r="AF120" s="49"/>
      <c r="AG120" s="49"/>
      <c r="AH120" s="49"/>
      <c r="AI120" s="49"/>
      <c r="AJ120" s="49"/>
      <c r="AK120" s="49"/>
      <c r="AL120" s="49"/>
      <c r="AM120" s="49"/>
      <c r="AN120" s="49"/>
      <c r="AO120" s="49"/>
      <c r="AP120" s="49"/>
      <c r="AQ120" s="49"/>
      <c r="AR120" s="49"/>
      <c r="AS120" s="49"/>
      <c r="AT120" s="49"/>
      <c r="AU120" s="49"/>
      <c r="AV120" s="49"/>
      <c r="AW120" s="49"/>
      <c r="AX120" s="49"/>
      <c r="AY120" s="49"/>
      <c r="AZ120" s="49"/>
    </row>
    <row r="121" spans="1:52" ht="15" customHeight="1">
      <c r="A121" s="252"/>
      <c r="B121" s="53"/>
      <c r="C121" s="504" t="s">
        <v>150</v>
      </c>
      <c r="D121" s="505"/>
      <c r="E121" s="505"/>
      <c r="F121" s="505"/>
      <c r="G121" s="505"/>
      <c r="H121" s="505"/>
      <c r="I121" s="505"/>
      <c r="J121" s="505"/>
      <c r="K121" s="505"/>
      <c r="L121" s="505"/>
      <c r="M121" s="505"/>
      <c r="N121" s="505"/>
      <c r="O121" s="505"/>
      <c r="P121" s="505"/>
      <c r="Q121" s="505"/>
      <c r="R121" s="505"/>
      <c r="S121" s="505"/>
      <c r="T121" s="505"/>
      <c r="U121" s="505"/>
      <c r="V121" s="505"/>
      <c r="W121" s="505"/>
      <c r="X121" s="505"/>
      <c r="Y121" s="505"/>
      <c r="Z121" s="505"/>
      <c r="AA121" s="505"/>
      <c r="AB121" s="505"/>
      <c r="AC121" s="505"/>
      <c r="AD121" s="505"/>
      <c r="AE121" s="505"/>
      <c r="AF121" s="505"/>
      <c r="AG121" s="505"/>
      <c r="AH121" s="505"/>
      <c r="AI121" s="505"/>
      <c r="AJ121" s="505"/>
      <c r="AK121" s="505"/>
      <c r="AL121" s="505"/>
      <c r="AM121" s="505"/>
      <c r="AN121" s="505"/>
      <c r="AO121" s="505"/>
      <c r="AP121" s="505"/>
      <c r="AQ121" s="505"/>
      <c r="AR121" s="505"/>
      <c r="AS121" s="505"/>
      <c r="AT121" s="505"/>
      <c r="AU121" s="505"/>
      <c r="AV121" s="505"/>
      <c r="AW121" s="505"/>
      <c r="AX121" s="505"/>
      <c r="AY121" s="505"/>
      <c r="AZ121" s="506"/>
    </row>
    <row r="122" spans="1:52" ht="15" customHeight="1">
      <c r="A122" s="54"/>
      <c r="B122" s="55"/>
      <c r="C122" s="507" t="str">
        <f>'Table Of Contents'!$C$4</f>
        <v>July 2014 - June 2015</v>
      </c>
      <c r="D122" s="508"/>
      <c r="E122" s="508"/>
      <c r="F122" s="508"/>
      <c r="G122" s="508"/>
      <c r="H122" s="508"/>
      <c r="I122" s="508"/>
      <c r="J122" s="508"/>
      <c r="K122" s="508"/>
      <c r="L122" s="509"/>
      <c r="M122" s="507" t="str">
        <f>'Table Of Contents'!$D$4</f>
        <v>July 2015 - June 2016</v>
      </c>
      <c r="N122" s="508"/>
      <c r="O122" s="508"/>
      <c r="P122" s="508"/>
      <c r="Q122" s="508"/>
      <c r="R122" s="508"/>
      <c r="S122" s="508"/>
      <c r="T122" s="508"/>
      <c r="U122" s="508"/>
      <c r="V122" s="509"/>
      <c r="W122" s="507" t="str">
        <f>'Table Of Contents'!$E$4</f>
        <v>July 2016 - June 2017</v>
      </c>
      <c r="X122" s="508"/>
      <c r="Y122" s="508"/>
      <c r="Z122" s="508"/>
      <c r="AA122" s="508"/>
      <c r="AB122" s="508"/>
      <c r="AC122" s="508"/>
      <c r="AD122" s="508"/>
      <c r="AE122" s="508"/>
      <c r="AF122" s="509"/>
      <c r="AG122" s="507" t="str">
        <f>'Table Of Contents'!$F$4</f>
        <v>July 2017 - June 2018</v>
      </c>
      <c r="AH122" s="508"/>
      <c r="AI122" s="508"/>
      <c r="AJ122" s="508"/>
      <c r="AK122" s="508"/>
      <c r="AL122" s="508"/>
      <c r="AM122" s="508"/>
      <c r="AN122" s="508"/>
      <c r="AO122" s="508"/>
      <c r="AP122" s="509"/>
      <c r="AQ122" s="507" t="str">
        <f>'Table Of Contents'!$G$4</f>
        <v>July 2018 - June 2019</v>
      </c>
      <c r="AR122" s="508"/>
      <c r="AS122" s="508"/>
      <c r="AT122" s="508"/>
      <c r="AU122" s="508"/>
      <c r="AV122" s="508"/>
      <c r="AW122" s="508"/>
      <c r="AX122" s="508"/>
      <c r="AY122" s="508"/>
      <c r="AZ122" s="509"/>
    </row>
    <row r="123" spans="1:52" ht="186" customHeight="1">
      <c r="A123" s="239" t="s">
        <v>253</v>
      </c>
      <c r="B123" s="253"/>
      <c r="C123" s="58" t="s">
        <v>151</v>
      </c>
      <c r="D123" s="59" t="s">
        <v>260</v>
      </c>
      <c r="E123" s="59" t="s">
        <v>463</v>
      </c>
      <c r="F123" s="59" t="s">
        <v>464</v>
      </c>
      <c r="G123" s="59" t="s">
        <v>465</v>
      </c>
      <c r="H123" s="59" t="s">
        <v>456</v>
      </c>
      <c r="I123" s="59" t="s">
        <v>538</v>
      </c>
      <c r="J123" s="59" t="s">
        <v>204</v>
      </c>
      <c r="K123" s="59" t="s">
        <v>531</v>
      </c>
      <c r="L123" s="61" t="s">
        <v>39</v>
      </c>
      <c r="M123" s="58" t="s">
        <v>151</v>
      </c>
      <c r="N123" s="59" t="s">
        <v>260</v>
      </c>
      <c r="O123" s="59" t="s">
        <v>463</v>
      </c>
      <c r="P123" s="59" t="s">
        <v>464</v>
      </c>
      <c r="Q123" s="59" t="s">
        <v>465</v>
      </c>
      <c r="R123" s="59" t="s">
        <v>456</v>
      </c>
      <c r="S123" s="59" t="s">
        <v>538</v>
      </c>
      <c r="T123" s="59" t="s">
        <v>204</v>
      </c>
      <c r="U123" s="59" t="s">
        <v>531</v>
      </c>
      <c r="V123" s="61" t="s">
        <v>39</v>
      </c>
      <c r="W123" s="58" t="s">
        <v>151</v>
      </c>
      <c r="X123" s="59" t="s">
        <v>260</v>
      </c>
      <c r="Y123" s="59" t="s">
        <v>463</v>
      </c>
      <c r="Z123" s="59" t="s">
        <v>464</v>
      </c>
      <c r="AA123" s="59" t="s">
        <v>465</v>
      </c>
      <c r="AB123" s="59" t="s">
        <v>456</v>
      </c>
      <c r="AC123" s="59" t="s">
        <v>538</v>
      </c>
      <c r="AD123" s="59" t="s">
        <v>204</v>
      </c>
      <c r="AE123" s="59" t="s">
        <v>531</v>
      </c>
      <c r="AF123" s="61" t="s">
        <v>39</v>
      </c>
      <c r="AG123" s="58" t="s">
        <v>151</v>
      </c>
      <c r="AH123" s="59" t="s">
        <v>260</v>
      </c>
      <c r="AI123" s="59" t="s">
        <v>463</v>
      </c>
      <c r="AJ123" s="59" t="s">
        <v>464</v>
      </c>
      <c r="AK123" s="59" t="s">
        <v>465</v>
      </c>
      <c r="AL123" s="59" t="s">
        <v>456</v>
      </c>
      <c r="AM123" s="59" t="s">
        <v>538</v>
      </c>
      <c r="AN123" s="59" t="s">
        <v>204</v>
      </c>
      <c r="AO123" s="59" t="s">
        <v>531</v>
      </c>
      <c r="AP123" s="61" t="s">
        <v>39</v>
      </c>
      <c r="AQ123" s="58" t="s">
        <v>151</v>
      </c>
      <c r="AR123" s="59" t="s">
        <v>260</v>
      </c>
      <c r="AS123" s="59" t="s">
        <v>463</v>
      </c>
      <c r="AT123" s="59" t="s">
        <v>464</v>
      </c>
      <c r="AU123" s="59" t="s">
        <v>465</v>
      </c>
      <c r="AV123" s="59" t="s">
        <v>456</v>
      </c>
      <c r="AW123" s="59" t="s">
        <v>538</v>
      </c>
      <c r="AX123" s="59" t="s">
        <v>204</v>
      </c>
      <c r="AY123" s="59" t="s">
        <v>531</v>
      </c>
      <c r="AZ123" s="61" t="s">
        <v>39</v>
      </c>
    </row>
    <row r="124" spans="1:52" ht="15" customHeight="1">
      <c r="A124" s="239" t="s">
        <v>178</v>
      </c>
      <c r="B124" s="173"/>
      <c r="C124" s="58"/>
      <c r="D124" s="59"/>
      <c r="E124" s="59"/>
      <c r="F124" s="59"/>
      <c r="G124" s="59"/>
      <c r="H124" s="59"/>
      <c r="I124" s="59"/>
      <c r="J124" s="59"/>
      <c r="K124" s="59"/>
      <c r="L124" s="433"/>
      <c r="M124" s="59"/>
      <c r="N124" s="59"/>
      <c r="O124" s="59"/>
      <c r="P124" s="59"/>
      <c r="Q124" s="59"/>
      <c r="R124" s="59"/>
      <c r="S124" s="59"/>
      <c r="T124" s="59"/>
      <c r="U124" s="60"/>
      <c r="V124" s="433"/>
      <c r="W124" s="59"/>
      <c r="X124" s="59"/>
      <c r="Y124" s="59"/>
      <c r="Z124" s="59"/>
      <c r="AA124" s="59"/>
      <c r="AB124" s="59"/>
      <c r="AC124" s="59"/>
      <c r="AD124" s="60"/>
      <c r="AE124" s="59"/>
      <c r="AF124" s="433"/>
      <c r="AG124" s="59"/>
      <c r="AH124" s="59"/>
      <c r="AI124" s="59"/>
      <c r="AJ124" s="59"/>
      <c r="AK124" s="59"/>
      <c r="AL124" s="295"/>
      <c r="AM124" s="60"/>
      <c r="AN124" s="59"/>
      <c r="AO124" s="59"/>
      <c r="AP124" s="433"/>
      <c r="AQ124" s="59"/>
      <c r="AR124" s="59"/>
      <c r="AS124" s="59"/>
      <c r="AT124" s="59"/>
      <c r="AU124" s="59"/>
      <c r="AV124" s="60"/>
      <c r="AW124" s="59"/>
      <c r="AX124" s="59"/>
      <c r="AY124" s="59"/>
      <c r="AZ124" s="433"/>
    </row>
    <row r="125" spans="1:52" ht="15" customHeight="1">
      <c r="A125" s="37" t="s">
        <v>10</v>
      </c>
      <c r="B125" s="181" t="s">
        <v>40</v>
      </c>
      <c r="C125" s="183">
        <v>0</v>
      </c>
      <c r="D125" s="182">
        <v>9</v>
      </c>
      <c r="E125" s="182">
        <v>4</v>
      </c>
      <c r="F125" s="182">
        <v>171</v>
      </c>
      <c r="G125" s="182">
        <v>5</v>
      </c>
      <c r="H125" s="182">
        <v>1</v>
      </c>
      <c r="I125" s="182">
        <v>24</v>
      </c>
      <c r="J125" s="182">
        <v>0</v>
      </c>
      <c r="K125" s="182">
        <v>85</v>
      </c>
      <c r="L125" s="190">
        <v>299</v>
      </c>
      <c r="M125" s="182">
        <v>0</v>
      </c>
      <c r="N125" s="182">
        <v>7</v>
      </c>
      <c r="O125" s="182">
        <v>8</v>
      </c>
      <c r="P125" s="182">
        <v>135</v>
      </c>
      <c r="Q125" s="182">
        <v>5</v>
      </c>
      <c r="R125" s="182">
        <v>0</v>
      </c>
      <c r="S125" s="182">
        <v>22</v>
      </c>
      <c r="T125" s="182">
        <v>0</v>
      </c>
      <c r="U125" s="182">
        <v>89</v>
      </c>
      <c r="V125" s="190">
        <v>266</v>
      </c>
      <c r="W125" s="182">
        <v>0</v>
      </c>
      <c r="X125" s="182">
        <v>8</v>
      </c>
      <c r="Y125" s="182">
        <v>10</v>
      </c>
      <c r="Z125" s="182">
        <v>163</v>
      </c>
      <c r="AA125" s="182">
        <v>5</v>
      </c>
      <c r="AB125" s="182">
        <v>0</v>
      </c>
      <c r="AC125" s="182">
        <v>29</v>
      </c>
      <c r="AD125" s="182">
        <v>0</v>
      </c>
      <c r="AE125" s="182">
        <v>90</v>
      </c>
      <c r="AF125" s="190">
        <v>305</v>
      </c>
      <c r="AG125" s="182">
        <v>0</v>
      </c>
      <c r="AH125" s="182">
        <v>9</v>
      </c>
      <c r="AI125" s="182">
        <v>7</v>
      </c>
      <c r="AJ125" s="182">
        <v>166</v>
      </c>
      <c r="AK125" s="182">
        <v>1</v>
      </c>
      <c r="AL125" s="182">
        <v>0</v>
      </c>
      <c r="AM125" s="182">
        <v>32</v>
      </c>
      <c r="AN125" s="182">
        <v>0</v>
      </c>
      <c r="AO125" s="182">
        <v>87</v>
      </c>
      <c r="AP125" s="190">
        <v>302</v>
      </c>
      <c r="AQ125" s="182">
        <v>0</v>
      </c>
      <c r="AR125" s="182">
        <v>8</v>
      </c>
      <c r="AS125" s="182">
        <v>4</v>
      </c>
      <c r="AT125" s="182">
        <v>125</v>
      </c>
      <c r="AU125" s="182">
        <v>3</v>
      </c>
      <c r="AV125" s="182">
        <v>0</v>
      </c>
      <c r="AW125" s="182">
        <v>49</v>
      </c>
      <c r="AX125" s="182">
        <v>0</v>
      </c>
      <c r="AY125" s="182">
        <v>96</v>
      </c>
      <c r="AZ125" s="190">
        <v>285</v>
      </c>
    </row>
    <row r="126" spans="1:52" ht="15" customHeight="1">
      <c r="A126" s="37"/>
      <c r="B126" s="181" t="s">
        <v>241</v>
      </c>
      <c r="C126" s="183">
        <v>0</v>
      </c>
      <c r="D126" s="182">
        <v>11</v>
      </c>
      <c r="E126" s="182">
        <v>2</v>
      </c>
      <c r="F126" s="182">
        <v>143</v>
      </c>
      <c r="G126" s="182">
        <v>3</v>
      </c>
      <c r="H126" s="182">
        <v>0</v>
      </c>
      <c r="I126" s="182">
        <v>33</v>
      </c>
      <c r="J126" s="182">
        <v>0</v>
      </c>
      <c r="K126" s="182">
        <v>25</v>
      </c>
      <c r="L126" s="190">
        <v>217</v>
      </c>
      <c r="M126" s="182">
        <v>0</v>
      </c>
      <c r="N126" s="182">
        <v>7</v>
      </c>
      <c r="O126" s="182">
        <v>2</v>
      </c>
      <c r="P126" s="182">
        <v>144</v>
      </c>
      <c r="Q126" s="182">
        <v>1</v>
      </c>
      <c r="R126" s="182">
        <v>0</v>
      </c>
      <c r="S126" s="182">
        <v>32</v>
      </c>
      <c r="T126" s="182">
        <v>0</v>
      </c>
      <c r="U126" s="182">
        <v>25</v>
      </c>
      <c r="V126" s="190">
        <v>211</v>
      </c>
      <c r="W126" s="182">
        <v>0</v>
      </c>
      <c r="X126" s="182">
        <v>6</v>
      </c>
      <c r="Y126" s="182">
        <v>5</v>
      </c>
      <c r="Z126" s="182">
        <v>143</v>
      </c>
      <c r="AA126" s="182">
        <v>4</v>
      </c>
      <c r="AB126" s="182">
        <v>0</v>
      </c>
      <c r="AC126" s="182">
        <v>38</v>
      </c>
      <c r="AD126" s="182">
        <v>0</v>
      </c>
      <c r="AE126" s="182">
        <v>34</v>
      </c>
      <c r="AF126" s="190">
        <v>230</v>
      </c>
      <c r="AG126" s="182">
        <v>0</v>
      </c>
      <c r="AH126" s="182">
        <v>4</v>
      </c>
      <c r="AI126" s="182">
        <v>2</v>
      </c>
      <c r="AJ126" s="182">
        <v>148</v>
      </c>
      <c r="AK126" s="182">
        <v>2</v>
      </c>
      <c r="AL126" s="182">
        <v>0</v>
      </c>
      <c r="AM126" s="182">
        <v>40</v>
      </c>
      <c r="AN126" s="182">
        <v>0</v>
      </c>
      <c r="AO126" s="182">
        <v>32</v>
      </c>
      <c r="AP126" s="190">
        <v>228</v>
      </c>
      <c r="AQ126" s="182">
        <v>0</v>
      </c>
      <c r="AR126" s="182">
        <v>6</v>
      </c>
      <c r="AS126" s="182">
        <v>3</v>
      </c>
      <c r="AT126" s="182">
        <v>131</v>
      </c>
      <c r="AU126" s="182">
        <v>0</v>
      </c>
      <c r="AV126" s="182">
        <v>0</v>
      </c>
      <c r="AW126" s="182">
        <v>41</v>
      </c>
      <c r="AX126" s="182">
        <v>0</v>
      </c>
      <c r="AY126" s="182">
        <v>38</v>
      </c>
      <c r="AZ126" s="190">
        <v>219</v>
      </c>
    </row>
    <row r="127" spans="1:52" ht="15" customHeight="1">
      <c r="A127" s="43"/>
      <c r="B127" s="34" t="s">
        <v>39</v>
      </c>
      <c r="C127" s="184">
        <v>0</v>
      </c>
      <c r="D127" s="185">
        <v>20</v>
      </c>
      <c r="E127" s="185">
        <v>6</v>
      </c>
      <c r="F127" s="185">
        <v>314</v>
      </c>
      <c r="G127" s="185">
        <v>8</v>
      </c>
      <c r="H127" s="185">
        <v>1</v>
      </c>
      <c r="I127" s="185">
        <v>57</v>
      </c>
      <c r="J127" s="185">
        <v>0</v>
      </c>
      <c r="K127" s="185">
        <v>110</v>
      </c>
      <c r="L127" s="191">
        <v>516</v>
      </c>
      <c r="M127" s="185">
        <v>0</v>
      </c>
      <c r="N127" s="185">
        <v>14</v>
      </c>
      <c r="O127" s="185">
        <v>10</v>
      </c>
      <c r="P127" s="185">
        <v>279</v>
      </c>
      <c r="Q127" s="185">
        <v>6</v>
      </c>
      <c r="R127" s="185">
        <v>0</v>
      </c>
      <c r="S127" s="185">
        <v>54</v>
      </c>
      <c r="T127" s="185">
        <v>0</v>
      </c>
      <c r="U127" s="185">
        <v>114</v>
      </c>
      <c r="V127" s="191">
        <v>477</v>
      </c>
      <c r="W127" s="185">
        <v>0</v>
      </c>
      <c r="X127" s="185">
        <v>14</v>
      </c>
      <c r="Y127" s="185">
        <v>15</v>
      </c>
      <c r="Z127" s="185">
        <v>306</v>
      </c>
      <c r="AA127" s="185">
        <v>9</v>
      </c>
      <c r="AB127" s="185">
        <v>0</v>
      </c>
      <c r="AC127" s="185">
        <v>67</v>
      </c>
      <c r="AD127" s="185">
        <v>0</v>
      </c>
      <c r="AE127" s="185">
        <v>124</v>
      </c>
      <c r="AF127" s="191">
        <v>535</v>
      </c>
      <c r="AG127" s="185">
        <v>0</v>
      </c>
      <c r="AH127" s="185">
        <v>13</v>
      </c>
      <c r="AI127" s="185">
        <v>9</v>
      </c>
      <c r="AJ127" s="185">
        <v>314</v>
      </c>
      <c r="AK127" s="185">
        <v>3</v>
      </c>
      <c r="AL127" s="185">
        <v>0</v>
      </c>
      <c r="AM127" s="185">
        <v>72</v>
      </c>
      <c r="AN127" s="185">
        <v>0</v>
      </c>
      <c r="AO127" s="185">
        <v>119</v>
      </c>
      <c r="AP127" s="191">
        <v>530</v>
      </c>
      <c r="AQ127" s="185">
        <v>0</v>
      </c>
      <c r="AR127" s="185">
        <v>14</v>
      </c>
      <c r="AS127" s="185">
        <v>7</v>
      </c>
      <c r="AT127" s="185">
        <v>256</v>
      </c>
      <c r="AU127" s="185">
        <v>3</v>
      </c>
      <c r="AV127" s="185">
        <v>0</v>
      </c>
      <c r="AW127" s="185">
        <v>90</v>
      </c>
      <c r="AX127" s="185">
        <v>0</v>
      </c>
      <c r="AY127" s="185">
        <v>134</v>
      </c>
      <c r="AZ127" s="191">
        <v>504</v>
      </c>
    </row>
    <row r="128" spans="1:52" ht="15" customHeight="1">
      <c r="A128" s="174" t="s">
        <v>11</v>
      </c>
      <c r="B128" s="197" t="s">
        <v>44</v>
      </c>
      <c r="C128" s="195">
        <v>0</v>
      </c>
      <c r="D128" s="194">
        <v>2</v>
      </c>
      <c r="E128" s="194">
        <v>1</v>
      </c>
      <c r="F128" s="194">
        <v>9</v>
      </c>
      <c r="G128" s="194">
        <v>0</v>
      </c>
      <c r="H128" s="194">
        <v>0</v>
      </c>
      <c r="I128" s="194">
        <v>3</v>
      </c>
      <c r="J128" s="194">
        <v>0</v>
      </c>
      <c r="K128" s="194">
        <v>0</v>
      </c>
      <c r="L128" s="196">
        <v>15</v>
      </c>
      <c r="M128" s="194">
        <v>0</v>
      </c>
      <c r="N128" s="194">
        <v>1</v>
      </c>
      <c r="O128" s="194">
        <v>2</v>
      </c>
      <c r="P128" s="194">
        <v>15</v>
      </c>
      <c r="Q128" s="194">
        <v>0</v>
      </c>
      <c r="R128" s="194">
        <v>0</v>
      </c>
      <c r="S128" s="194">
        <v>3</v>
      </c>
      <c r="T128" s="194">
        <v>0</v>
      </c>
      <c r="U128" s="194">
        <v>0</v>
      </c>
      <c r="V128" s="196">
        <v>21</v>
      </c>
      <c r="W128" s="194">
        <v>0</v>
      </c>
      <c r="X128" s="194">
        <v>1</v>
      </c>
      <c r="Y128" s="194">
        <v>3</v>
      </c>
      <c r="Z128" s="194">
        <v>11</v>
      </c>
      <c r="AA128" s="194">
        <v>0</v>
      </c>
      <c r="AB128" s="194">
        <v>0</v>
      </c>
      <c r="AC128" s="194">
        <v>2</v>
      </c>
      <c r="AD128" s="194">
        <v>0</v>
      </c>
      <c r="AE128" s="194">
        <v>0</v>
      </c>
      <c r="AF128" s="196">
        <v>17</v>
      </c>
      <c r="AG128" s="194">
        <v>0</v>
      </c>
      <c r="AH128" s="194">
        <v>3</v>
      </c>
      <c r="AI128" s="194">
        <v>2</v>
      </c>
      <c r="AJ128" s="194">
        <v>8</v>
      </c>
      <c r="AK128" s="194">
        <v>0</v>
      </c>
      <c r="AL128" s="194">
        <v>0</v>
      </c>
      <c r="AM128" s="194">
        <v>3</v>
      </c>
      <c r="AN128" s="194">
        <v>0</v>
      </c>
      <c r="AO128" s="194">
        <v>0</v>
      </c>
      <c r="AP128" s="196">
        <v>16</v>
      </c>
      <c r="AQ128" s="194">
        <v>0</v>
      </c>
      <c r="AR128" s="194">
        <v>0</v>
      </c>
      <c r="AS128" s="194">
        <v>4</v>
      </c>
      <c r="AT128" s="194">
        <v>12</v>
      </c>
      <c r="AU128" s="194">
        <v>0</v>
      </c>
      <c r="AV128" s="194">
        <v>0</v>
      </c>
      <c r="AW128" s="194">
        <v>1</v>
      </c>
      <c r="AX128" s="194">
        <v>0</v>
      </c>
      <c r="AY128" s="194">
        <v>0</v>
      </c>
      <c r="AZ128" s="196">
        <v>17</v>
      </c>
    </row>
    <row r="129" spans="1:52" ht="15" customHeight="1">
      <c r="A129" s="35" t="s">
        <v>13</v>
      </c>
      <c r="B129" s="11" t="s">
        <v>54</v>
      </c>
      <c r="C129" s="183">
        <v>0</v>
      </c>
      <c r="D129" s="182">
        <v>0</v>
      </c>
      <c r="E129" s="182">
        <v>1</v>
      </c>
      <c r="F129" s="182">
        <v>0</v>
      </c>
      <c r="G129" s="182">
        <v>0</v>
      </c>
      <c r="H129" s="182">
        <v>0</v>
      </c>
      <c r="I129" s="182">
        <v>0</v>
      </c>
      <c r="J129" s="182">
        <v>0</v>
      </c>
      <c r="K129" s="182">
        <v>0</v>
      </c>
      <c r="L129" s="190">
        <v>1</v>
      </c>
      <c r="M129" s="182">
        <v>0</v>
      </c>
      <c r="N129" s="182">
        <v>0</v>
      </c>
      <c r="O129" s="182">
        <v>0</v>
      </c>
      <c r="P129" s="182">
        <v>0</v>
      </c>
      <c r="Q129" s="182">
        <v>0</v>
      </c>
      <c r="R129" s="182">
        <v>0</v>
      </c>
      <c r="S129" s="182">
        <v>0</v>
      </c>
      <c r="T129" s="182">
        <v>0</v>
      </c>
      <c r="U129" s="182">
        <v>0</v>
      </c>
      <c r="V129" s="190">
        <v>0</v>
      </c>
      <c r="W129" s="182">
        <v>0</v>
      </c>
      <c r="X129" s="182">
        <v>0</v>
      </c>
      <c r="Y129" s="182">
        <v>0</v>
      </c>
      <c r="Z129" s="182">
        <v>0</v>
      </c>
      <c r="AA129" s="182">
        <v>0</v>
      </c>
      <c r="AB129" s="182">
        <v>0</v>
      </c>
      <c r="AC129" s="182">
        <v>0</v>
      </c>
      <c r="AD129" s="182">
        <v>0</v>
      </c>
      <c r="AE129" s="182">
        <v>0</v>
      </c>
      <c r="AF129" s="190">
        <v>0</v>
      </c>
      <c r="AG129" s="182">
        <v>0</v>
      </c>
      <c r="AH129" s="182">
        <v>0</v>
      </c>
      <c r="AI129" s="182">
        <v>1</v>
      </c>
      <c r="AJ129" s="182">
        <v>0</v>
      </c>
      <c r="AK129" s="182">
        <v>0</v>
      </c>
      <c r="AL129" s="182">
        <v>0</v>
      </c>
      <c r="AM129" s="182">
        <v>0</v>
      </c>
      <c r="AN129" s="182">
        <v>0</v>
      </c>
      <c r="AO129" s="182">
        <v>0</v>
      </c>
      <c r="AP129" s="190">
        <v>1</v>
      </c>
      <c r="AQ129" s="182">
        <v>0</v>
      </c>
      <c r="AR129" s="182">
        <v>0</v>
      </c>
      <c r="AS129" s="182">
        <v>0</v>
      </c>
      <c r="AT129" s="182">
        <v>0</v>
      </c>
      <c r="AU129" s="182">
        <v>0</v>
      </c>
      <c r="AV129" s="182">
        <v>0</v>
      </c>
      <c r="AW129" s="182">
        <v>0</v>
      </c>
      <c r="AX129" s="182">
        <v>0</v>
      </c>
      <c r="AY129" s="182">
        <v>0</v>
      </c>
      <c r="AZ129" s="190">
        <v>0</v>
      </c>
    </row>
    <row r="130" spans="1:52" ht="15" customHeight="1">
      <c r="A130" s="35"/>
      <c r="B130" s="11" t="s">
        <v>187</v>
      </c>
      <c r="C130" s="183">
        <v>0</v>
      </c>
      <c r="D130" s="182">
        <v>0</v>
      </c>
      <c r="E130" s="182">
        <v>0</v>
      </c>
      <c r="F130" s="182">
        <v>1</v>
      </c>
      <c r="G130" s="182">
        <v>0</v>
      </c>
      <c r="H130" s="182">
        <v>0</v>
      </c>
      <c r="I130" s="182">
        <v>0</v>
      </c>
      <c r="J130" s="182">
        <v>0</v>
      </c>
      <c r="K130" s="182">
        <v>0</v>
      </c>
      <c r="L130" s="190">
        <v>1</v>
      </c>
      <c r="M130" s="182">
        <v>0</v>
      </c>
      <c r="N130" s="182">
        <v>0</v>
      </c>
      <c r="O130" s="182">
        <v>0</v>
      </c>
      <c r="P130" s="182">
        <v>0</v>
      </c>
      <c r="Q130" s="182">
        <v>0</v>
      </c>
      <c r="R130" s="182">
        <v>0</v>
      </c>
      <c r="S130" s="182">
        <v>1</v>
      </c>
      <c r="T130" s="182">
        <v>0</v>
      </c>
      <c r="U130" s="182">
        <v>0</v>
      </c>
      <c r="V130" s="190">
        <v>1</v>
      </c>
      <c r="W130" s="182">
        <v>0</v>
      </c>
      <c r="X130" s="182">
        <v>0</v>
      </c>
      <c r="Y130" s="182">
        <v>0</v>
      </c>
      <c r="Z130" s="182">
        <v>0</v>
      </c>
      <c r="AA130" s="182">
        <v>0</v>
      </c>
      <c r="AB130" s="182">
        <v>0</v>
      </c>
      <c r="AC130" s="182">
        <v>1</v>
      </c>
      <c r="AD130" s="182">
        <v>0</v>
      </c>
      <c r="AE130" s="182">
        <v>0</v>
      </c>
      <c r="AF130" s="190">
        <v>1</v>
      </c>
      <c r="AG130" s="182">
        <v>0</v>
      </c>
      <c r="AH130" s="182">
        <v>0</v>
      </c>
      <c r="AI130" s="182">
        <v>0</v>
      </c>
      <c r="AJ130" s="182">
        <v>0</v>
      </c>
      <c r="AK130" s="182">
        <v>0</v>
      </c>
      <c r="AL130" s="182">
        <v>0</v>
      </c>
      <c r="AM130" s="182">
        <v>0</v>
      </c>
      <c r="AN130" s="182">
        <v>0</v>
      </c>
      <c r="AO130" s="182">
        <v>0</v>
      </c>
      <c r="AP130" s="190">
        <v>0</v>
      </c>
      <c r="AQ130" s="182">
        <v>0</v>
      </c>
      <c r="AR130" s="182">
        <v>0</v>
      </c>
      <c r="AS130" s="182">
        <v>0</v>
      </c>
      <c r="AT130" s="182">
        <v>0</v>
      </c>
      <c r="AU130" s="182">
        <v>0</v>
      </c>
      <c r="AV130" s="182">
        <v>0</v>
      </c>
      <c r="AW130" s="182">
        <v>0</v>
      </c>
      <c r="AX130" s="182">
        <v>0</v>
      </c>
      <c r="AY130" s="182">
        <v>0</v>
      </c>
      <c r="AZ130" s="190">
        <v>0</v>
      </c>
    </row>
    <row r="131" spans="1:52" ht="15" customHeight="1">
      <c r="A131" s="43"/>
      <c r="B131" s="34" t="s">
        <v>39</v>
      </c>
      <c r="C131" s="184">
        <v>0</v>
      </c>
      <c r="D131" s="185">
        <v>0</v>
      </c>
      <c r="E131" s="185">
        <v>1</v>
      </c>
      <c r="F131" s="185">
        <v>1</v>
      </c>
      <c r="G131" s="185">
        <v>0</v>
      </c>
      <c r="H131" s="185">
        <v>0</v>
      </c>
      <c r="I131" s="185">
        <v>0</v>
      </c>
      <c r="J131" s="185">
        <v>0</v>
      </c>
      <c r="K131" s="185">
        <v>0</v>
      </c>
      <c r="L131" s="191">
        <v>2</v>
      </c>
      <c r="M131" s="185">
        <v>0</v>
      </c>
      <c r="N131" s="185">
        <v>0</v>
      </c>
      <c r="O131" s="185">
        <v>0</v>
      </c>
      <c r="P131" s="185">
        <v>0</v>
      </c>
      <c r="Q131" s="185">
        <v>0</v>
      </c>
      <c r="R131" s="185">
        <v>0</v>
      </c>
      <c r="S131" s="185">
        <v>1</v>
      </c>
      <c r="T131" s="185">
        <v>0</v>
      </c>
      <c r="U131" s="185">
        <v>0</v>
      </c>
      <c r="V131" s="191">
        <v>1</v>
      </c>
      <c r="W131" s="185">
        <v>0</v>
      </c>
      <c r="X131" s="185">
        <v>0</v>
      </c>
      <c r="Y131" s="185">
        <v>0</v>
      </c>
      <c r="Z131" s="185">
        <v>0</v>
      </c>
      <c r="AA131" s="185">
        <v>0</v>
      </c>
      <c r="AB131" s="185">
        <v>0</v>
      </c>
      <c r="AC131" s="185">
        <v>1</v>
      </c>
      <c r="AD131" s="185">
        <v>0</v>
      </c>
      <c r="AE131" s="185">
        <v>0</v>
      </c>
      <c r="AF131" s="191">
        <v>1</v>
      </c>
      <c r="AG131" s="185">
        <v>0</v>
      </c>
      <c r="AH131" s="185">
        <v>0</v>
      </c>
      <c r="AI131" s="185">
        <v>1</v>
      </c>
      <c r="AJ131" s="185">
        <v>0</v>
      </c>
      <c r="AK131" s="185">
        <v>0</v>
      </c>
      <c r="AL131" s="185">
        <v>0</v>
      </c>
      <c r="AM131" s="185">
        <v>0</v>
      </c>
      <c r="AN131" s="185">
        <v>0</v>
      </c>
      <c r="AO131" s="185">
        <v>0</v>
      </c>
      <c r="AP131" s="191">
        <v>1</v>
      </c>
      <c r="AQ131" s="185">
        <v>0</v>
      </c>
      <c r="AR131" s="185">
        <v>0</v>
      </c>
      <c r="AS131" s="185">
        <v>0</v>
      </c>
      <c r="AT131" s="185">
        <v>0</v>
      </c>
      <c r="AU131" s="185">
        <v>0</v>
      </c>
      <c r="AV131" s="185">
        <v>0</v>
      </c>
      <c r="AW131" s="185">
        <v>0</v>
      </c>
      <c r="AX131" s="185">
        <v>0</v>
      </c>
      <c r="AY131" s="185">
        <v>0</v>
      </c>
      <c r="AZ131" s="191">
        <v>0</v>
      </c>
    </row>
    <row r="132" spans="1:52" ht="15" customHeight="1">
      <c r="A132" s="43" t="s">
        <v>20</v>
      </c>
      <c r="B132" s="34" t="s">
        <v>93</v>
      </c>
      <c r="C132" s="184">
        <v>0</v>
      </c>
      <c r="D132" s="185">
        <v>3</v>
      </c>
      <c r="E132" s="185">
        <v>1</v>
      </c>
      <c r="F132" s="185">
        <v>34</v>
      </c>
      <c r="G132" s="185">
        <v>6</v>
      </c>
      <c r="H132" s="185">
        <v>0</v>
      </c>
      <c r="I132" s="185">
        <v>7</v>
      </c>
      <c r="J132" s="185">
        <v>0</v>
      </c>
      <c r="K132" s="185">
        <v>37</v>
      </c>
      <c r="L132" s="191">
        <v>88</v>
      </c>
      <c r="M132" s="185">
        <v>0</v>
      </c>
      <c r="N132" s="185">
        <v>1</v>
      </c>
      <c r="O132" s="185">
        <v>0</v>
      </c>
      <c r="P132" s="185">
        <v>24</v>
      </c>
      <c r="Q132" s="185">
        <v>0</v>
      </c>
      <c r="R132" s="185">
        <v>0</v>
      </c>
      <c r="S132" s="185">
        <v>9</v>
      </c>
      <c r="T132" s="185">
        <v>0</v>
      </c>
      <c r="U132" s="185">
        <v>32</v>
      </c>
      <c r="V132" s="191">
        <v>66</v>
      </c>
      <c r="W132" s="185">
        <v>0</v>
      </c>
      <c r="X132" s="185">
        <v>0</v>
      </c>
      <c r="Y132" s="185">
        <v>0</v>
      </c>
      <c r="Z132" s="185">
        <v>36</v>
      </c>
      <c r="AA132" s="185">
        <v>6</v>
      </c>
      <c r="AB132" s="185">
        <v>0</v>
      </c>
      <c r="AC132" s="185">
        <v>7</v>
      </c>
      <c r="AD132" s="185">
        <v>0</v>
      </c>
      <c r="AE132" s="185">
        <v>34</v>
      </c>
      <c r="AF132" s="191">
        <v>83</v>
      </c>
      <c r="AG132" s="185">
        <v>0</v>
      </c>
      <c r="AH132" s="185">
        <v>2</v>
      </c>
      <c r="AI132" s="185">
        <v>0</v>
      </c>
      <c r="AJ132" s="185">
        <v>27</v>
      </c>
      <c r="AK132" s="185">
        <v>4</v>
      </c>
      <c r="AL132" s="185">
        <v>0</v>
      </c>
      <c r="AM132" s="185">
        <v>6</v>
      </c>
      <c r="AN132" s="185">
        <v>0</v>
      </c>
      <c r="AO132" s="185">
        <v>27</v>
      </c>
      <c r="AP132" s="191">
        <v>66</v>
      </c>
      <c r="AQ132" s="185">
        <v>0</v>
      </c>
      <c r="AR132" s="185">
        <v>3</v>
      </c>
      <c r="AS132" s="185">
        <v>1</v>
      </c>
      <c r="AT132" s="185">
        <v>31</v>
      </c>
      <c r="AU132" s="185">
        <v>1</v>
      </c>
      <c r="AV132" s="185">
        <v>0</v>
      </c>
      <c r="AW132" s="185">
        <v>13</v>
      </c>
      <c r="AX132" s="185">
        <v>0</v>
      </c>
      <c r="AY132" s="185">
        <v>52</v>
      </c>
      <c r="AZ132" s="191">
        <v>101</v>
      </c>
    </row>
    <row r="133" spans="1:52" ht="15" customHeight="1">
      <c r="A133" s="38" t="s">
        <v>21</v>
      </c>
      <c r="B133" s="39" t="s">
        <v>101</v>
      </c>
      <c r="C133" s="195">
        <v>0</v>
      </c>
      <c r="D133" s="194">
        <v>0</v>
      </c>
      <c r="E133" s="194">
        <v>0</v>
      </c>
      <c r="F133" s="194">
        <v>0</v>
      </c>
      <c r="G133" s="194">
        <v>0</v>
      </c>
      <c r="H133" s="194">
        <v>0</v>
      </c>
      <c r="I133" s="194">
        <v>0</v>
      </c>
      <c r="J133" s="194">
        <v>0</v>
      </c>
      <c r="K133" s="194">
        <v>0</v>
      </c>
      <c r="L133" s="196">
        <v>0</v>
      </c>
      <c r="M133" s="194">
        <v>0</v>
      </c>
      <c r="N133" s="194">
        <v>0</v>
      </c>
      <c r="O133" s="194">
        <v>0</v>
      </c>
      <c r="P133" s="194">
        <v>0</v>
      </c>
      <c r="Q133" s="194">
        <v>0</v>
      </c>
      <c r="R133" s="194">
        <v>0</v>
      </c>
      <c r="S133" s="194">
        <v>0</v>
      </c>
      <c r="T133" s="194">
        <v>0</v>
      </c>
      <c r="U133" s="194">
        <v>0</v>
      </c>
      <c r="V133" s="196">
        <v>0</v>
      </c>
      <c r="W133" s="194">
        <v>0</v>
      </c>
      <c r="X133" s="194">
        <v>1</v>
      </c>
      <c r="Y133" s="194">
        <v>0</v>
      </c>
      <c r="Z133" s="194">
        <v>0</v>
      </c>
      <c r="AA133" s="194">
        <v>0</v>
      </c>
      <c r="AB133" s="194">
        <v>0</v>
      </c>
      <c r="AC133" s="194">
        <v>0</v>
      </c>
      <c r="AD133" s="194">
        <v>0</v>
      </c>
      <c r="AE133" s="194">
        <v>0</v>
      </c>
      <c r="AF133" s="196">
        <v>1</v>
      </c>
      <c r="AG133" s="194">
        <v>0</v>
      </c>
      <c r="AH133" s="194">
        <v>0</v>
      </c>
      <c r="AI133" s="194">
        <v>0</v>
      </c>
      <c r="AJ133" s="194">
        <v>1</v>
      </c>
      <c r="AK133" s="194">
        <v>0</v>
      </c>
      <c r="AL133" s="194">
        <v>0</v>
      </c>
      <c r="AM133" s="194">
        <v>0</v>
      </c>
      <c r="AN133" s="194">
        <v>0</v>
      </c>
      <c r="AO133" s="194">
        <v>0</v>
      </c>
      <c r="AP133" s="196">
        <v>1</v>
      </c>
      <c r="AQ133" s="194">
        <v>0</v>
      </c>
      <c r="AR133" s="194">
        <v>0</v>
      </c>
      <c r="AS133" s="194">
        <v>0</v>
      </c>
      <c r="AT133" s="194">
        <v>0</v>
      </c>
      <c r="AU133" s="194">
        <v>0</v>
      </c>
      <c r="AV133" s="194">
        <v>0</v>
      </c>
      <c r="AW133" s="194">
        <v>0</v>
      </c>
      <c r="AX133" s="194">
        <v>0</v>
      </c>
      <c r="AY133" s="194">
        <v>0</v>
      </c>
      <c r="AZ133" s="196">
        <v>0</v>
      </c>
    </row>
    <row r="134" spans="1:52" ht="15" customHeight="1">
      <c r="A134" s="42" t="s">
        <v>23</v>
      </c>
      <c r="B134" s="260" t="s">
        <v>193</v>
      </c>
      <c r="C134" s="188">
        <v>0</v>
      </c>
      <c r="D134" s="189">
        <v>3</v>
      </c>
      <c r="E134" s="189">
        <v>2</v>
      </c>
      <c r="F134" s="189">
        <v>129</v>
      </c>
      <c r="G134" s="189">
        <v>4</v>
      </c>
      <c r="H134" s="189">
        <v>1</v>
      </c>
      <c r="I134" s="189">
        <v>15</v>
      </c>
      <c r="J134" s="189">
        <v>0</v>
      </c>
      <c r="K134" s="189">
        <v>33</v>
      </c>
      <c r="L134" s="312">
        <v>187</v>
      </c>
      <c r="M134" s="189">
        <v>0</v>
      </c>
      <c r="N134" s="189">
        <v>4</v>
      </c>
      <c r="O134" s="189">
        <v>9</v>
      </c>
      <c r="P134" s="189">
        <v>124</v>
      </c>
      <c r="Q134" s="189">
        <v>3</v>
      </c>
      <c r="R134" s="189">
        <v>0</v>
      </c>
      <c r="S134" s="189">
        <v>26</v>
      </c>
      <c r="T134" s="189">
        <v>0</v>
      </c>
      <c r="U134" s="189">
        <v>43</v>
      </c>
      <c r="V134" s="312">
        <v>209</v>
      </c>
      <c r="W134" s="189">
        <v>0</v>
      </c>
      <c r="X134" s="189">
        <v>4</v>
      </c>
      <c r="Y134" s="189">
        <v>4</v>
      </c>
      <c r="Z134" s="189">
        <v>113</v>
      </c>
      <c r="AA134" s="189">
        <v>3</v>
      </c>
      <c r="AB134" s="189">
        <v>0</v>
      </c>
      <c r="AC134" s="189">
        <v>26</v>
      </c>
      <c r="AD134" s="189">
        <v>0</v>
      </c>
      <c r="AE134" s="189">
        <v>35</v>
      </c>
      <c r="AF134" s="312">
        <v>185</v>
      </c>
      <c r="AG134" s="189">
        <v>0</v>
      </c>
      <c r="AH134" s="189">
        <v>5</v>
      </c>
      <c r="AI134" s="189">
        <v>2</v>
      </c>
      <c r="AJ134" s="189">
        <v>93</v>
      </c>
      <c r="AK134" s="189">
        <v>3</v>
      </c>
      <c r="AL134" s="189">
        <v>0</v>
      </c>
      <c r="AM134" s="189">
        <v>37</v>
      </c>
      <c r="AN134" s="189">
        <v>0</v>
      </c>
      <c r="AO134" s="189">
        <v>35</v>
      </c>
      <c r="AP134" s="312">
        <v>175</v>
      </c>
      <c r="AQ134" s="189">
        <v>0</v>
      </c>
      <c r="AR134" s="189">
        <v>3</v>
      </c>
      <c r="AS134" s="189">
        <v>2</v>
      </c>
      <c r="AT134" s="189">
        <v>80</v>
      </c>
      <c r="AU134" s="189">
        <v>3</v>
      </c>
      <c r="AV134" s="189">
        <v>1</v>
      </c>
      <c r="AW134" s="189">
        <v>31</v>
      </c>
      <c r="AX134" s="189">
        <v>0</v>
      </c>
      <c r="AY134" s="189">
        <v>46</v>
      </c>
      <c r="AZ134" s="312">
        <v>166</v>
      </c>
    </row>
    <row r="135" spans="1:52" s="178" customFormat="1" ht="15" customHeight="1">
      <c r="A135" s="35"/>
      <c r="B135" s="11" t="s">
        <v>181</v>
      </c>
      <c r="C135" s="183">
        <v>0</v>
      </c>
      <c r="D135" s="182">
        <v>0</v>
      </c>
      <c r="E135" s="182">
        <v>0</v>
      </c>
      <c r="F135" s="182">
        <v>1</v>
      </c>
      <c r="G135" s="182">
        <v>0</v>
      </c>
      <c r="H135" s="182">
        <v>0</v>
      </c>
      <c r="I135" s="182">
        <v>0</v>
      </c>
      <c r="J135" s="182">
        <v>0</v>
      </c>
      <c r="K135" s="182">
        <v>0</v>
      </c>
      <c r="L135" s="190">
        <v>1</v>
      </c>
      <c r="M135" s="182">
        <v>0</v>
      </c>
      <c r="N135" s="182">
        <v>0</v>
      </c>
      <c r="O135" s="182">
        <v>0</v>
      </c>
      <c r="P135" s="182">
        <v>0</v>
      </c>
      <c r="Q135" s="182">
        <v>0</v>
      </c>
      <c r="R135" s="182">
        <v>0</v>
      </c>
      <c r="S135" s="182">
        <v>0</v>
      </c>
      <c r="T135" s="182">
        <v>0</v>
      </c>
      <c r="U135" s="182">
        <v>0</v>
      </c>
      <c r="V135" s="190">
        <v>0</v>
      </c>
      <c r="W135" s="182">
        <v>0</v>
      </c>
      <c r="X135" s="182">
        <v>0</v>
      </c>
      <c r="Y135" s="182">
        <v>0</v>
      </c>
      <c r="Z135" s="182">
        <v>0</v>
      </c>
      <c r="AA135" s="182">
        <v>0</v>
      </c>
      <c r="AB135" s="182">
        <v>0</v>
      </c>
      <c r="AC135" s="182">
        <v>0</v>
      </c>
      <c r="AD135" s="182">
        <v>0</v>
      </c>
      <c r="AE135" s="182">
        <v>2</v>
      </c>
      <c r="AF135" s="190">
        <v>2</v>
      </c>
      <c r="AG135" s="182">
        <v>0</v>
      </c>
      <c r="AH135" s="182">
        <v>0</v>
      </c>
      <c r="AI135" s="182">
        <v>0</v>
      </c>
      <c r="AJ135" s="182">
        <v>0</v>
      </c>
      <c r="AK135" s="182">
        <v>0</v>
      </c>
      <c r="AL135" s="182">
        <v>0</v>
      </c>
      <c r="AM135" s="182">
        <v>0</v>
      </c>
      <c r="AN135" s="182">
        <v>0</v>
      </c>
      <c r="AO135" s="182">
        <v>0</v>
      </c>
      <c r="AP135" s="190">
        <v>0</v>
      </c>
      <c r="AQ135" s="182">
        <v>0</v>
      </c>
      <c r="AR135" s="182">
        <v>0</v>
      </c>
      <c r="AS135" s="182">
        <v>0</v>
      </c>
      <c r="AT135" s="182">
        <v>0</v>
      </c>
      <c r="AU135" s="182">
        <v>0</v>
      </c>
      <c r="AV135" s="182">
        <v>0</v>
      </c>
      <c r="AW135" s="182">
        <v>0</v>
      </c>
      <c r="AX135" s="182">
        <v>0</v>
      </c>
      <c r="AY135" s="182">
        <v>0</v>
      </c>
      <c r="AZ135" s="190">
        <v>0</v>
      </c>
    </row>
    <row r="136" spans="1:52" ht="15" customHeight="1">
      <c r="A136" s="43"/>
      <c r="B136" s="34" t="s">
        <v>39</v>
      </c>
      <c r="C136" s="184">
        <v>0</v>
      </c>
      <c r="D136" s="185">
        <v>3</v>
      </c>
      <c r="E136" s="185">
        <v>2</v>
      </c>
      <c r="F136" s="185">
        <v>130</v>
      </c>
      <c r="G136" s="185">
        <v>4</v>
      </c>
      <c r="H136" s="185">
        <v>1</v>
      </c>
      <c r="I136" s="185">
        <v>15</v>
      </c>
      <c r="J136" s="185">
        <v>0</v>
      </c>
      <c r="K136" s="185">
        <v>33</v>
      </c>
      <c r="L136" s="191">
        <v>188</v>
      </c>
      <c r="M136" s="185">
        <v>0</v>
      </c>
      <c r="N136" s="185">
        <v>4</v>
      </c>
      <c r="O136" s="185">
        <v>9</v>
      </c>
      <c r="P136" s="185">
        <v>124</v>
      </c>
      <c r="Q136" s="185">
        <v>3</v>
      </c>
      <c r="R136" s="185">
        <v>0</v>
      </c>
      <c r="S136" s="185">
        <v>26</v>
      </c>
      <c r="T136" s="185">
        <v>0</v>
      </c>
      <c r="U136" s="185">
        <v>43</v>
      </c>
      <c r="V136" s="191">
        <v>209</v>
      </c>
      <c r="W136" s="185">
        <v>0</v>
      </c>
      <c r="X136" s="185">
        <v>4</v>
      </c>
      <c r="Y136" s="185">
        <v>4</v>
      </c>
      <c r="Z136" s="185">
        <v>113</v>
      </c>
      <c r="AA136" s="185">
        <v>3</v>
      </c>
      <c r="AB136" s="185">
        <v>0</v>
      </c>
      <c r="AC136" s="185">
        <v>26</v>
      </c>
      <c r="AD136" s="185">
        <v>0</v>
      </c>
      <c r="AE136" s="185">
        <v>37</v>
      </c>
      <c r="AF136" s="191">
        <v>187</v>
      </c>
      <c r="AG136" s="185">
        <v>0</v>
      </c>
      <c r="AH136" s="185">
        <v>5</v>
      </c>
      <c r="AI136" s="185">
        <v>2</v>
      </c>
      <c r="AJ136" s="185">
        <v>93</v>
      </c>
      <c r="AK136" s="185">
        <v>3</v>
      </c>
      <c r="AL136" s="185">
        <v>0</v>
      </c>
      <c r="AM136" s="185">
        <v>37</v>
      </c>
      <c r="AN136" s="185">
        <v>0</v>
      </c>
      <c r="AO136" s="185">
        <v>35</v>
      </c>
      <c r="AP136" s="191">
        <v>175</v>
      </c>
      <c r="AQ136" s="185">
        <v>0</v>
      </c>
      <c r="AR136" s="185">
        <v>3</v>
      </c>
      <c r="AS136" s="185">
        <v>2</v>
      </c>
      <c r="AT136" s="185">
        <v>80</v>
      </c>
      <c r="AU136" s="185">
        <v>3</v>
      </c>
      <c r="AV136" s="185">
        <v>1</v>
      </c>
      <c r="AW136" s="185">
        <v>31</v>
      </c>
      <c r="AX136" s="185">
        <v>0</v>
      </c>
      <c r="AY136" s="185">
        <v>46</v>
      </c>
      <c r="AZ136" s="191">
        <v>166</v>
      </c>
    </row>
    <row r="137" spans="1:52" ht="15" customHeight="1">
      <c r="A137" s="248" t="s">
        <v>39</v>
      </c>
      <c r="B137" s="249"/>
      <c r="C137" s="195">
        <v>0</v>
      </c>
      <c r="D137" s="194">
        <v>28</v>
      </c>
      <c r="E137" s="194">
        <v>11</v>
      </c>
      <c r="F137" s="194">
        <v>488</v>
      </c>
      <c r="G137" s="194">
        <v>18</v>
      </c>
      <c r="H137" s="194">
        <v>2</v>
      </c>
      <c r="I137" s="194">
        <v>82</v>
      </c>
      <c r="J137" s="194">
        <v>0</v>
      </c>
      <c r="K137" s="194">
        <v>180</v>
      </c>
      <c r="L137" s="196">
        <v>809</v>
      </c>
      <c r="M137" s="194">
        <v>0</v>
      </c>
      <c r="N137" s="194">
        <v>20</v>
      </c>
      <c r="O137" s="194">
        <v>21</v>
      </c>
      <c r="P137" s="194">
        <v>442</v>
      </c>
      <c r="Q137" s="194">
        <v>9</v>
      </c>
      <c r="R137" s="194">
        <v>0</v>
      </c>
      <c r="S137" s="194">
        <v>93</v>
      </c>
      <c r="T137" s="194">
        <v>0</v>
      </c>
      <c r="U137" s="194">
        <v>189</v>
      </c>
      <c r="V137" s="196">
        <v>774</v>
      </c>
      <c r="W137" s="194">
        <v>0</v>
      </c>
      <c r="X137" s="194">
        <v>20</v>
      </c>
      <c r="Y137" s="194">
        <v>22</v>
      </c>
      <c r="Z137" s="194">
        <v>466</v>
      </c>
      <c r="AA137" s="194">
        <v>18</v>
      </c>
      <c r="AB137" s="194">
        <v>0</v>
      </c>
      <c r="AC137" s="194">
        <v>103</v>
      </c>
      <c r="AD137" s="194">
        <v>0</v>
      </c>
      <c r="AE137" s="194">
        <v>195</v>
      </c>
      <c r="AF137" s="196">
        <v>824</v>
      </c>
      <c r="AG137" s="194">
        <v>0</v>
      </c>
      <c r="AH137" s="194">
        <v>23</v>
      </c>
      <c r="AI137" s="194">
        <v>14</v>
      </c>
      <c r="AJ137" s="194">
        <v>443</v>
      </c>
      <c r="AK137" s="194">
        <v>10</v>
      </c>
      <c r="AL137" s="194">
        <v>0</v>
      </c>
      <c r="AM137" s="194">
        <v>118</v>
      </c>
      <c r="AN137" s="194">
        <v>0</v>
      </c>
      <c r="AO137" s="194">
        <v>181</v>
      </c>
      <c r="AP137" s="196">
        <v>789</v>
      </c>
      <c r="AQ137" s="194">
        <v>0</v>
      </c>
      <c r="AR137" s="194">
        <v>20</v>
      </c>
      <c r="AS137" s="194">
        <v>14</v>
      </c>
      <c r="AT137" s="194">
        <v>379</v>
      </c>
      <c r="AU137" s="194">
        <v>7</v>
      </c>
      <c r="AV137" s="194">
        <v>1</v>
      </c>
      <c r="AW137" s="194">
        <v>135</v>
      </c>
      <c r="AX137" s="194">
        <v>0</v>
      </c>
      <c r="AY137" s="194">
        <v>232</v>
      </c>
      <c r="AZ137" s="196">
        <v>788</v>
      </c>
    </row>
    <row r="138" spans="1:52" ht="15" customHeight="1">
      <c r="A138" s="37"/>
      <c r="B138" s="181"/>
      <c r="C138" s="183"/>
      <c r="D138" s="182"/>
      <c r="E138" s="182"/>
      <c r="F138" s="182"/>
      <c r="G138" s="182"/>
      <c r="H138" s="182"/>
      <c r="I138" s="182"/>
      <c r="J138" s="182"/>
      <c r="K138" s="182"/>
      <c r="L138" s="190"/>
      <c r="M138" s="182"/>
      <c r="N138" s="182"/>
      <c r="O138" s="182"/>
      <c r="P138" s="182"/>
      <c r="Q138" s="182"/>
      <c r="R138" s="182"/>
      <c r="S138" s="182"/>
      <c r="T138" s="182"/>
      <c r="U138" s="182"/>
      <c r="V138" s="190"/>
      <c r="W138" s="182"/>
      <c r="X138" s="182"/>
      <c r="Y138" s="182"/>
      <c r="Z138" s="182"/>
      <c r="AA138" s="182"/>
      <c r="AB138" s="182"/>
      <c r="AC138" s="182"/>
      <c r="AD138" s="182"/>
      <c r="AE138" s="182"/>
      <c r="AF138" s="190"/>
      <c r="AG138" s="182"/>
      <c r="AH138" s="182"/>
      <c r="AI138" s="182"/>
      <c r="AJ138" s="182"/>
      <c r="AK138" s="182"/>
      <c r="AL138" s="182"/>
      <c r="AM138" s="182"/>
      <c r="AN138" s="182"/>
      <c r="AO138" s="182"/>
      <c r="AP138" s="190"/>
      <c r="AQ138" s="182"/>
      <c r="AR138" s="182"/>
      <c r="AS138" s="182"/>
      <c r="AT138" s="182"/>
      <c r="AU138" s="182"/>
      <c r="AV138" s="182"/>
      <c r="AW138" s="182"/>
      <c r="AX138" s="182"/>
      <c r="AY138" s="182"/>
      <c r="AZ138" s="190"/>
    </row>
    <row r="139" spans="1:52" ht="15" customHeight="1">
      <c r="A139" s="239" t="s">
        <v>242</v>
      </c>
      <c r="B139" s="243"/>
      <c r="C139" s="184"/>
      <c r="D139" s="185"/>
      <c r="E139" s="185"/>
      <c r="F139" s="185"/>
      <c r="G139" s="185"/>
      <c r="H139" s="185"/>
      <c r="I139" s="185"/>
      <c r="J139" s="185"/>
      <c r="K139" s="185"/>
      <c r="L139" s="191"/>
      <c r="M139" s="185"/>
      <c r="N139" s="185"/>
      <c r="O139" s="185"/>
      <c r="P139" s="185"/>
      <c r="Q139" s="185"/>
      <c r="R139" s="185"/>
      <c r="S139" s="185"/>
      <c r="T139" s="185"/>
      <c r="U139" s="185"/>
      <c r="V139" s="191"/>
      <c r="W139" s="185"/>
      <c r="X139" s="185"/>
      <c r="Y139" s="185"/>
      <c r="Z139" s="185"/>
      <c r="AA139" s="185"/>
      <c r="AB139" s="185"/>
      <c r="AC139" s="185"/>
      <c r="AD139" s="185"/>
      <c r="AE139" s="185"/>
      <c r="AF139" s="191"/>
      <c r="AG139" s="185"/>
      <c r="AH139" s="185"/>
      <c r="AI139" s="185"/>
      <c r="AJ139" s="185"/>
      <c r="AK139" s="185"/>
      <c r="AL139" s="185"/>
      <c r="AM139" s="185"/>
      <c r="AN139" s="185"/>
      <c r="AO139" s="185"/>
      <c r="AP139" s="191"/>
      <c r="AQ139" s="185"/>
      <c r="AR139" s="185"/>
      <c r="AS139" s="185"/>
      <c r="AT139" s="185"/>
      <c r="AU139" s="185"/>
      <c r="AV139" s="185"/>
      <c r="AW139" s="185"/>
      <c r="AX139" s="185"/>
      <c r="AY139" s="185"/>
      <c r="AZ139" s="191"/>
    </row>
    <row r="140" spans="1:52" ht="15" customHeight="1">
      <c r="A140" s="35" t="s">
        <v>11</v>
      </c>
      <c r="B140" s="11" t="s">
        <v>44</v>
      </c>
      <c r="C140" s="183">
        <v>0</v>
      </c>
      <c r="D140" s="182">
        <v>6</v>
      </c>
      <c r="E140" s="182">
        <v>7</v>
      </c>
      <c r="F140" s="182">
        <v>44</v>
      </c>
      <c r="G140" s="182">
        <v>0</v>
      </c>
      <c r="H140" s="182">
        <v>0</v>
      </c>
      <c r="I140" s="182">
        <v>7</v>
      </c>
      <c r="J140" s="182">
        <v>0</v>
      </c>
      <c r="K140" s="182">
        <v>0</v>
      </c>
      <c r="L140" s="190">
        <v>64</v>
      </c>
      <c r="M140" s="182">
        <v>0</v>
      </c>
      <c r="N140" s="182">
        <v>7</v>
      </c>
      <c r="O140" s="182">
        <v>14</v>
      </c>
      <c r="P140" s="182">
        <v>43</v>
      </c>
      <c r="Q140" s="182">
        <v>0</v>
      </c>
      <c r="R140" s="182">
        <v>0</v>
      </c>
      <c r="S140" s="182">
        <v>5</v>
      </c>
      <c r="T140" s="182">
        <v>0</v>
      </c>
      <c r="U140" s="182">
        <v>0</v>
      </c>
      <c r="V140" s="190">
        <v>69</v>
      </c>
      <c r="W140" s="182">
        <v>0</v>
      </c>
      <c r="X140" s="182">
        <v>8</v>
      </c>
      <c r="Y140" s="182">
        <v>17</v>
      </c>
      <c r="Z140" s="182">
        <v>32</v>
      </c>
      <c r="AA140" s="182">
        <v>0</v>
      </c>
      <c r="AB140" s="182">
        <v>0</v>
      </c>
      <c r="AC140" s="182">
        <v>8</v>
      </c>
      <c r="AD140" s="182">
        <v>0</v>
      </c>
      <c r="AE140" s="182">
        <v>0</v>
      </c>
      <c r="AF140" s="190">
        <v>65</v>
      </c>
      <c r="AG140" s="182">
        <v>0</v>
      </c>
      <c r="AH140" s="182">
        <v>13</v>
      </c>
      <c r="AI140" s="182">
        <v>12</v>
      </c>
      <c r="AJ140" s="182">
        <v>42</v>
      </c>
      <c r="AK140" s="182">
        <v>0</v>
      </c>
      <c r="AL140" s="182">
        <v>0</v>
      </c>
      <c r="AM140" s="182">
        <v>11</v>
      </c>
      <c r="AN140" s="182">
        <v>0</v>
      </c>
      <c r="AO140" s="182">
        <v>0</v>
      </c>
      <c r="AP140" s="190">
        <v>78</v>
      </c>
      <c r="AQ140" s="182">
        <v>0</v>
      </c>
      <c r="AR140" s="182">
        <v>7</v>
      </c>
      <c r="AS140" s="182">
        <v>7</v>
      </c>
      <c r="AT140" s="182">
        <v>33</v>
      </c>
      <c r="AU140" s="182">
        <v>0</v>
      </c>
      <c r="AV140" s="182">
        <v>0</v>
      </c>
      <c r="AW140" s="182">
        <v>9</v>
      </c>
      <c r="AX140" s="182">
        <v>0</v>
      </c>
      <c r="AY140" s="182">
        <v>0</v>
      </c>
      <c r="AZ140" s="190">
        <v>56</v>
      </c>
    </row>
    <row r="141" spans="1:52" ht="15" customHeight="1">
      <c r="A141" s="35"/>
      <c r="B141" s="11" t="s">
        <v>47</v>
      </c>
      <c r="C141" s="183">
        <v>0</v>
      </c>
      <c r="D141" s="182">
        <v>0</v>
      </c>
      <c r="E141" s="182">
        <v>1</v>
      </c>
      <c r="F141" s="182">
        <v>4</v>
      </c>
      <c r="G141" s="182">
        <v>0</v>
      </c>
      <c r="H141" s="182">
        <v>0</v>
      </c>
      <c r="I141" s="182">
        <v>0</v>
      </c>
      <c r="J141" s="182">
        <v>0</v>
      </c>
      <c r="K141" s="182">
        <v>2</v>
      </c>
      <c r="L141" s="190">
        <v>7</v>
      </c>
      <c r="M141" s="182">
        <v>0</v>
      </c>
      <c r="N141" s="182">
        <v>1</v>
      </c>
      <c r="O141" s="182">
        <v>0</v>
      </c>
      <c r="P141" s="182">
        <v>6</v>
      </c>
      <c r="Q141" s="182">
        <v>0</v>
      </c>
      <c r="R141" s="182">
        <v>0</v>
      </c>
      <c r="S141" s="182">
        <v>4</v>
      </c>
      <c r="T141" s="182">
        <v>0</v>
      </c>
      <c r="U141" s="182">
        <v>2</v>
      </c>
      <c r="V141" s="190">
        <v>13</v>
      </c>
      <c r="W141" s="182">
        <v>0</v>
      </c>
      <c r="X141" s="182">
        <v>0</v>
      </c>
      <c r="Y141" s="182">
        <v>2</v>
      </c>
      <c r="Z141" s="182">
        <v>2</v>
      </c>
      <c r="AA141" s="182">
        <v>0</v>
      </c>
      <c r="AB141" s="182">
        <v>0</v>
      </c>
      <c r="AC141" s="182">
        <v>0</v>
      </c>
      <c r="AD141" s="182">
        <v>0</v>
      </c>
      <c r="AE141" s="182">
        <v>0</v>
      </c>
      <c r="AF141" s="190">
        <v>4</v>
      </c>
      <c r="AG141" s="182">
        <v>0</v>
      </c>
      <c r="AH141" s="182">
        <v>1</v>
      </c>
      <c r="AI141" s="182">
        <v>3</v>
      </c>
      <c r="AJ141" s="182">
        <v>11</v>
      </c>
      <c r="AK141" s="182">
        <v>0</v>
      </c>
      <c r="AL141" s="182">
        <v>0</v>
      </c>
      <c r="AM141" s="182">
        <v>1</v>
      </c>
      <c r="AN141" s="182">
        <v>0</v>
      </c>
      <c r="AO141" s="182">
        <v>0</v>
      </c>
      <c r="AP141" s="190">
        <v>16</v>
      </c>
      <c r="AQ141" s="182">
        <v>0</v>
      </c>
      <c r="AR141" s="182">
        <v>0</v>
      </c>
      <c r="AS141" s="182">
        <v>1</v>
      </c>
      <c r="AT141" s="182">
        <v>7</v>
      </c>
      <c r="AU141" s="182">
        <v>0</v>
      </c>
      <c r="AV141" s="182">
        <v>0</v>
      </c>
      <c r="AW141" s="182">
        <v>0</v>
      </c>
      <c r="AX141" s="182">
        <v>0</v>
      </c>
      <c r="AY141" s="182">
        <v>0</v>
      </c>
      <c r="AZ141" s="190">
        <v>8</v>
      </c>
    </row>
    <row r="142" spans="1:52" ht="15" customHeight="1">
      <c r="A142" s="174" t="s">
        <v>39</v>
      </c>
      <c r="B142" s="197"/>
      <c r="C142" s="195">
        <v>0</v>
      </c>
      <c r="D142" s="194">
        <v>6</v>
      </c>
      <c r="E142" s="194">
        <v>8</v>
      </c>
      <c r="F142" s="194">
        <v>48</v>
      </c>
      <c r="G142" s="194">
        <v>0</v>
      </c>
      <c r="H142" s="194">
        <v>0</v>
      </c>
      <c r="I142" s="194">
        <v>7</v>
      </c>
      <c r="J142" s="194">
        <v>0</v>
      </c>
      <c r="K142" s="194">
        <v>2</v>
      </c>
      <c r="L142" s="196">
        <v>71</v>
      </c>
      <c r="M142" s="194">
        <v>0</v>
      </c>
      <c r="N142" s="194">
        <v>8</v>
      </c>
      <c r="O142" s="194">
        <v>14</v>
      </c>
      <c r="P142" s="194">
        <v>49</v>
      </c>
      <c r="Q142" s="194">
        <v>0</v>
      </c>
      <c r="R142" s="194">
        <v>0</v>
      </c>
      <c r="S142" s="194">
        <v>9</v>
      </c>
      <c r="T142" s="194">
        <v>0</v>
      </c>
      <c r="U142" s="194">
        <v>2</v>
      </c>
      <c r="V142" s="196">
        <v>82</v>
      </c>
      <c r="W142" s="194">
        <v>0</v>
      </c>
      <c r="X142" s="194">
        <v>8</v>
      </c>
      <c r="Y142" s="194">
        <v>19</v>
      </c>
      <c r="Z142" s="194">
        <v>34</v>
      </c>
      <c r="AA142" s="194">
        <v>0</v>
      </c>
      <c r="AB142" s="194">
        <v>0</v>
      </c>
      <c r="AC142" s="194">
        <v>8</v>
      </c>
      <c r="AD142" s="194">
        <v>0</v>
      </c>
      <c r="AE142" s="194">
        <v>0</v>
      </c>
      <c r="AF142" s="196">
        <v>69</v>
      </c>
      <c r="AG142" s="194">
        <v>0</v>
      </c>
      <c r="AH142" s="194">
        <v>14</v>
      </c>
      <c r="AI142" s="194">
        <v>15</v>
      </c>
      <c r="AJ142" s="194">
        <v>53</v>
      </c>
      <c r="AK142" s="194">
        <v>0</v>
      </c>
      <c r="AL142" s="194">
        <v>0</v>
      </c>
      <c r="AM142" s="194">
        <v>12</v>
      </c>
      <c r="AN142" s="194">
        <v>0</v>
      </c>
      <c r="AO142" s="194">
        <v>0</v>
      </c>
      <c r="AP142" s="196">
        <v>94</v>
      </c>
      <c r="AQ142" s="194">
        <v>0</v>
      </c>
      <c r="AR142" s="194">
        <v>7</v>
      </c>
      <c r="AS142" s="194">
        <v>8</v>
      </c>
      <c r="AT142" s="194">
        <v>40</v>
      </c>
      <c r="AU142" s="194">
        <v>0</v>
      </c>
      <c r="AV142" s="194">
        <v>0</v>
      </c>
      <c r="AW142" s="194">
        <v>9</v>
      </c>
      <c r="AX142" s="194">
        <v>0</v>
      </c>
      <c r="AY142" s="194">
        <v>0</v>
      </c>
      <c r="AZ142" s="196">
        <v>64</v>
      </c>
    </row>
    <row r="143" spans="1:52" ht="15" customHeight="1">
      <c r="A143" s="178"/>
      <c r="C143" s="178"/>
      <c r="D143" s="178"/>
      <c r="E143" s="178"/>
      <c r="F143" s="178"/>
      <c r="G143" s="178"/>
      <c r="H143" s="178"/>
      <c r="I143" s="178"/>
      <c r="J143" s="178"/>
      <c r="K143" s="178"/>
      <c r="L143" s="178"/>
      <c r="M143" s="178"/>
      <c r="N143" s="178"/>
      <c r="O143" s="178"/>
      <c r="Q143" s="178"/>
      <c r="R143" s="178"/>
      <c r="S143" s="178"/>
      <c r="T143" s="178"/>
      <c r="U143" s="178"/>
      <c r="V143" s="178"/>
      <c r="W143" s="178"/>
      <c r="X143" s="178"/>
      <c r="Y143" s="178"/>
      <c r="Z143" s="178"/>
      <c r="AA143" s="178"/>
      <c r="AB143" s="178"/>
      <c r="AC143" s="178"/>
      <c r="AD143" s="178"/>
      <c r="AE143" s="178"/>
      <c r="AF143" s="178"/>
      <c r="AG143" s="178"/>
      <c r="AI143" s="178"/>
      <c r="AJ143" s="178"/>
      <c r="AK143" s="178"/>
      <c r="AL143" s="178"/>
      <c r="AM143" s="178"/>
      <c r="AN143" s="178"/>
      <c r="AO143" s="178"/>
      <c r="AP143" s="178"/>
      <c r="AQ143" s="178"/>
      <c r="AR143" s="178"/>
      <c r="AS143" s="178"/>
      <c r="AT143" s="178"/>
      <c r="AU143" s="178"/>
      <c r="AV143" s="178"/>
      <c r="AW143" s="178"/>
      <c r="AX143" s="178"/>
      <c r="AZ143" s="178"/>
    </row>
    <row r="144" spans="1:52" ht="15" customHeight="1">
      <c r="A144" s="46" t="s">
        <v>619</v>
      </c>
    </row>
    <row r="145" spans="1:52" ht="15" customHeight="1">
      <c r="A145" s="181" t="s">
        <v>692</v>
      </c>
    </row>
    <row r="146" spans="1:52" ht="15" customHeight="1">
      <c r="A146" s="181" t="s">
        <v>533</v>
      </c>
    </row>
    <row r="147" spans="1:52" ht="15" customHeight="1">
      <c r="A147" s="181" t="s">
        <v>695</v>
      </c>
    </row>
    <row r="148" spans="1:52" ht="15" customHeight="1">
      <c r="A148" s="46" t="s">
        <v>657</v>
      </c>
      <c r="C148" s="178"/>
      <c r="D148" s="178"/>
    </row>
    <row r="149" spans="1:52" ht="15" customHeight="1">
      <c r="A149" s="475" t="s">
        <v>683</v>
      </c>
      <c r="C149" s="178"/>
      <c r="D149" s="178"/>
    </row>
    <row r="150" spans="1:52" ht="15" customHeight="1">
      <c r="A150" s="475" t="s">
        <v>684</v>
      </c>
      <c r="C150" s="178"/>
      <c r="D150" s="178"/>
    </row>
    <row r="151" spans="1:52" ht="15" customHeight="1">
      <c r="A151" s="475" t="s">
        <v>685</v>
      </c>
      <c r="C151" s="178"/>
      <c r="D151" s="178"/>
    </row>
    <row r="152" spans="1:52" ht="15" customHeight="1">
      <c r="A152" s="475" t="s">
        <v>686</v>
      </c>
      <c r="C152" s="178"/>
      <c r="D152" s="178"/>
    </row>
    <row r="153" spans="1:52" ht="15" customHeight="1">
      <c r="A153" s="46" t="s">
        <v>539</v>
      </c>
    </row>
    <row r="154" spans="1:52" ht="15" customHeight="1">
      <c r="A154" s="460" t="s">
        <v>614</v>
      </c>
      <c r="C154" s="178"/>
      <c r="D154" s="178"/>
      <c r="E154" s="178"/>
      <c r="F154" s="178"/>
      <c r="G154" s="178"/>
      <c r="H154" s="178"/>
      <c r="I154" s="178"/>
      <c r="J154" s="178"/>
      <c r="K154" s="178"/>
      <c r="L154" s="178"/>
      <c r="M154" s="178"/>
      <c r="N154" s="178"/>
      <c r="O154" s="178"/>
      <c r="Q154" s="178"/>
      <c r="R154" s="178"/>
      <c r="S154" s="178"/>
      <c r="T154" s="178"/>
      <c r="U154" s="178"/>
      <c r="V154" s="178"/>
      <c r="W154" s="178"/>
      <c r="X154" s="178"/>
      <c r="Y154" s="178"/>
      <c r="Z154" s="178"/>
      <c r="AA154" s="178"/>
      <c r="AB154" s="178"/>
      <c r="AC154" s="178"/>
      <c r="AD154" s="178"/>
      <c r="AE154" s="178"/>
      <c r="AF154" s="178"/>
      <c r="AG154" s="178"/>
      <c r="AI154" s="178"/>
      <c r="AJ154" s="178"/>
      <c r="AK154" s="178"/>
      <c r="AL154" s="178"/>
      <c r="AM154" s="178"/>
      <c r="AN154" s="178"/>
      <c r="AO154" s="178"/>
      <c r="AP154" s="178"/>
      <c r="AQ154" s="178"/>
      <c r="AR154" s="178"/>
      <c r="AS154" s="178"/>
      <c r="AT154" s="178"/>
      <c r="AU154" s="178"/>
      <c r="AV154" s="178"/>
      <c r="AW154" s="178"/>
      <c r="AX154" s="178"/>
      <c r="AZ154" s="178"/>
    </row>
    <row r="155" spans="1:52" ht="15" customHeight="1">
      <c r="A155" s="461" t="s">
        <v>785</v>
      </c>
    </row>
    <row r="156" spans="1:52" ht="15" customHeight="1">
      <c r="A156" s="46"/>
    </row>
    <row r="157" spans="1:52" ht="15" customHeight="1">
      <c r="A157" s="342" t="s">
        <v>389</v>
      </c>
    </row>
    <row r="158" spans="1:52" ht="15" customHeight="1">
      <c r="A158" s="341" t="s">
        <v>625</v>
      </c>
    </row>
    <row r="159" spans="1:52" ht="15" customHeight="1">
      <c r="A159" s="349" t="s">
        <v>0</v>
      </c>
    </row>
    <row r="160" spans="1:52" ht="15" customHeight="1">
      <c r="A160" s="349" t="s">
        <v>412</v>
      </c>
    </row>
    <row r="161" spans="1:1" ht="15" customHeight="1">
      <c r="A161" s="349" t="s">
        <v>30</v>
      </c>
    </row>
    <row r="162" spans="1:1" ht="15" customHeight="1">
      <c r="A162" s="349" t="s">
        <v>413</v>
      </c>
    </row>
  </sheetData>
  <mergeCells count="30">
    <mergeCell ref="C121:AZ121"/>
    <mergeCell ref="C122:L122"/>
    <mergeCell ref="M122:V122"/>
    <mergeCell ref="W122:AF122"/>
    <mergeCell ref="AG122:AP122"/>
    <mergeCell ref="AQ122:AZ122"/>
    <mergeCell ref="C88:AZ88"/>
    <mergeCell ref="C89:L89"/>
    <mergeCell ref="M89:V89"/>
    <mergeCell ref="W89:AF89"/>
    <mergeCell ref="AG89:AP89"/>
    <mergeCell ref="AQ89:AZ89"/>
    <mergeCell ref="C59:AZ59"/>
    <mergeCell ref="C60:L60"/>
    <mergeCell ref="M60:V60"/>
    <mergeCell ref="W60:AF60"/>
    <mergeCell ref="AG60:AP60"/>
    <mergeCell ref="AQ60:AZ60"/>
    <mergeCell ref="C48:AZ48"/>
    <mergeCell ref="C49:L49"/>
    <mergeCell ref="M49:V49"/>
    <mergeCell ref="W49:AF49"/>
    <mergeCell ref="AG49:AP49"/>
    <mergeCell ref="AQ49:AZ49"/>
    <mergeCell ref="C7:AZ7"/>
    <mergeCell ref="C8:L8"/>
    <mergeCell ref="M8:V8"/>
    <mergeCell ref="W8:AF8"/>
    <mergeCell ref="AG8:AP8"/>
    <mergeCell ref="AQ8:AZ8"/>
  </mergeCells>
  <conditionalFormatting sqref="A83:B85 A77:B79 A71:B74 A100:B101 A104:B105 A107:B112 A132:B132 A13:B22 A26:B28 A30:B32 A35:B45">
    <cfRule type="cellIs" dxfId="103" priority="56" operator="equal">
      <formula>"Total"</formula>
    </cfRule>
  </conditionalFormatting>
  <conditionalFormatting sqref="A33:B33">
    <cfRule type="cellIs" dxfId="102" priority="40" operator="equal">
      <formula>"Total"</formula>
    </cfRule>
  </conditionalFormatting>
  <conditionalFormatting sqref="A34:B34">
    <cfRule type="cellIs" dxfId="101" priority="39" operator="equal">
      <formula>"Total"</formula>
    </cfRule>
  </conditionalFormatting>
  <conditionalFormatting sqref="A52:B52 A57:B57">
    <cfRule type="cellIs" dxfId="100" priority="32" operator="equal">
      <formula>"Total"</formula>
    </cfRule>
  </conditionalFormatting>
  <conditionalFormatting sqref="A63:B68">
    <cfRule type="cellIs" dxfId="99" priority="28" operator="equal">
      <formula>"Total"</formula>
    </cfRule>
  </conditionalFormatting>
  <conditionalFormatting sqref="A53:B56">
    <cfRule type="cellIs" dxfId="98" priority="29" operator="equal">
      <formula>"Total"</formula>
    </cfRule>
  </conditionalFormatting>
  <conditionalFormatting sqref="A70:B70">
    <cfRule type="cellIs" dxfId="97" priority="25" operator="equal">
      <formula>"Total"</formula>
    </cfRule>
  </conditionalFormatting>
  <conditionalFormatting sqref="A75:B75">
    <cfRule type="cellIs" dxfId="96" priority="24" operator="equal">
      <formula>"Total"</formula>
    </cfRule>
  </conditionalFormatting>
  <conditionalFormatting sqref="A76:B76">
    <cfRule type="cellIs" dxfId="95" priority="23" operator="equal">
      <formula>"Total"</formula>
    </cfRule>
  </conditionalFormatting>
  <conditionalFormatting sqref="A69:B69">
    <cfRule type="cellIs" dxfId="94" priority="22" operator="equal">
      <formula>"Total"</formula>
    </cfRule>
  </conditionalFormatting>
  <conditionalFormatting sqref="A99:B99">
    <cfRule type="cellIs" dxfId="93" priority="16" operator="equal">
      <formula>"Total"</formula>
    </cfRule>
  </conditionalFormatting>
  <conditionalFormatting sqref="A116:B118">
    <cfRule type="cellIs" dxfId="92" priority="21" operator="equal">
      <formula>"Total"</formula>
    </cfRule>
  </conditionalFormatting>
  <conditionalFormatting sqref="A93:B98">
    <cfRule type="cellIs" dxfId="91" priority="20" operator="equal">
      <formula>"Total"</formula>
    </cfRule>
  </conditionalFormatting>
  <conditionalFormatting sqref="A102:B102">
    <cfRule type="cellIs" dxfId="90" priority="19" operator="equal">
      <formula>"Total"</formula>
    </cfRule>
  </conditionalFormatting>
  <conditionalFormatting sqref="A103:B103">
    <cfRule type="cellIs" dxfId="89" priority="18" operator="equal">
      <formula>"Total"</formula>
    </cfRule>
  </conditionalFormatting>
  <conditionalFormatting sqref="A106:B106">
    <cfRule type="cellIs" dxfId="88" priority="17" operator="equal">
      <formula>"Total"</formula>
    </cfRule>
  </conditionalFormatting>
  <conditionalFormatting sqref="A125:B130 A135:B136">
    <cfRule type="cellIs" dxfId="87" priority="13" operator="equal">
      <formula>"Total"</formula>
    </cfRule>
  </conditionalFormatting>
  <conditionalFormatting sqref="A131:B131">
    <cfRule type="cellIs" dxfId="86" priority="9" operator="equal">
      <formula>"Total"</formula>
    </cfRule>
  </conditionalFormatting>
  <conditionalFormatting sqref="A140:B142">
    <cfRule type="cellIs" dxfId="85" priority="14" operator="equal">
      <formula>"Total"</formula>
    </cfRule>
  </conditionalFormatting>
  <conditionalFormatting sqref="A133:B133">
    <cfRule type="cellIs" dxfId="84" priority="12" operator="equal">
      <formula>"Total"</formula>
    </cfRule>
  </conditionalFormatting>
  <conditionalFormatting sqref="A134:B134">
    <cfRule type="cellIs" dxfId="83" priority="11" operator="equal">
      <formula>"Total"</formula>
    </cfRule>
  </conditionalFormatting>
  <conditionalFormatting sqref="A135:B135">
    <cfRule type="cellIs" dxfId="82" priority="10" operator="equal">
      <formula>"Total"</formula>
    </cfRule>
  </conditionalFormatting>
  <conditionalFormatting sqref="A80:B82">
    <cfRule type="cellIs" dxfId="81" priority="6" operator="equal">
      <formula>"Total"</formula>
    </cfRule>
  </conditionalFormatting>
  <conditionalFormatting sqref="A113:B115">
    <cfRule type="cellIs" dxfId="80" priority="5" operator="equal">
      <formula>"Total"</formula>
    </cfRule>
  </conditionalFormatting>
  <conditionalFormatting sqref="A137:B139">
    <cfRule type="cellIs" dxfId="79" priority="4" operator="equal">
      <formula>"Total"</formula>
    </cfRule>
  </conditionalFormatting>
  <conditionalFormatting sqref="A92:B92">
    <cfRule type="cellIs" dxfId="78" priority="3" operator="equal">
      <formula>"Total"</formula>
    </cfRule>
  </conditionalFormatting>
  <conditionalFormatting sqref="A23:B25">
    <cfRule type="cellIs" dxfId="77" priority="2" operator="equal">
      <formula>"Total"</formula>
    </cfRule>
  </conditionalFormatting>
  <conditionalFormatting sqref="A29:B29">
    <cfRule type="cellIs" dxfId="76" priority="1" operator="equal">
      <formula>"Total"</formula>
    </cfRule>
  </conditionalFormatting>
  <hyperlinks>
    <hyperlink ref="A1" location="'Table Of Contents'!C6" display="return to table of contents"/>
  </hyperlinks>
  <pageMargins left="0.39370078740157483" right="0.39370078740157483" top="0.59055118110236227" bottom="0.59055118110236227" header="0.39370078740157483" footer="0.39370078740157483"/>
  <pageSetup paperSize="9" scale="34" fitToHeight="0" orientation="landscape" horizontalDpi="300" verticalDpi="300" r:id="rId1"/>
  <headerFooter>
    <oddHeader>&amp;C&amp;F     &amp;A</oddHeader>
    <oddFooter>Page &amp;P of &amp;N</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pageSetUpPr fitToPage="1"/>
  </sheetPr>
  <dimension ref="A1:Z143"/>
  <sheetViews>
    <sheetView zoomScaleNormal="100" workbookViewId="0">
      <pane xSplit="2" ySplit="9" topLeftCell="C10" activePane="bottomRight" state="frozen"/>
      <selection pane="topRight"/>
      <selection pane="bottomLeft"/>
      <selection pane="bottomRight"/>
    </sheetView>
  </sheetViews>
  <sheetFormatPr defaultColWidth="11.42578125" defaultRowHeight="9.9499999999999993" customHeight="1"/>
  <cols>
    <col min="1" max="2" width="72.85546875" style="178" customWidth="1"/>
    <col min="3" max="26" width="6.5703125" style="178" customWidth="1"/>
    <col min="27" max="16384" width="11.42578125" style="178"/>
  </cols>
  <sheetData>
    <row r="1" spans="1:26" ht="15" customHeight="1">
      <c r="A1" s="203" t="s">
        <v>231</v>
      </c>
      <c r="B1" s="202"/>
    </row>
    <row r="2" spans="1:26" ht="15" customHeight="1">
      <c r="A2" s="256" t="s">
        <v>511</v>
      </c>
      <c r="B2" s="202"/>
    </row>
    <row r="3" spans="1:26" ht="15" customHeight="1">
      <c r="A3" s="256" t="str">
        <f>"NSW Higher, Local and Children's Criminal Courts " &amp;'Table Of Contents'!G4</f>
        <v>NSW Higher, Local and Children's Criminal Courts July 2018 - June 2019</v>
      </c>
      <c r="B3" s="199"/>
      <c r="C3" s="7"/>
      <c r="D3" s="7"/>
      <c r="E3" s="7"/>
      <c r="F3" s="7"/>
      <c r="G3" s="7"/>
      <c r="H3" s="7"/>
      <c r="I3" s="7"/>
      <c r="J3" s="7"/>
      <c r="K3" s="7"/>
      <c r="L3" s="7"/>
      <c r="M3" s="7"/>
      <c r="N3" s="7"/>
      <c r="O3" s="7"/>
      <c r="P3" s="7"/>
      <c r="Q3" s="7"/>
      <c r="R3" s="7"/>
      <c r="S3" s="7"/>
      <c r="T3" s="7"/>
      <c r="U3" s="7"/>
      <c r="V3" s="7"/>
      <c r="W3" s="7"/>
      <c r="X3" s="7"/>
      <c r="Y3" s="7"/>
      <c r="Z3" s="7"/>
    </row>
    <row r="4" spans="1:26" ht="15" customHeight="1">
      <c r="A4" s="119" t="s">
        <v>616</v>
      </c>
      <c r="B4" s="119"/>
      <c r="C4" s="7"/>
      <c r="D4" s="7"/>
      <c r="E4" s="7"/>
      <c r="F4" s="7"/>
      <c r="G4" s="7"/>
      <c r="H4" s="7"/>
      <c r="I4" s="7"/>
      <c r="J4" s="7"/>
      <c r="K4" s="7"/>
      <c r="L4" s="7"/>
      <c r="M4" s="7"/>
      <c r="N4" s="7"/>
      <c r="O4" s="7"/>
      <c r="P4" s="7"/>
      <c r="Q4" s="7"/>
      <c r="R4" s="7"/>
      <c r="S4" s="7"/>
      <c r="T4" s="7"/>
      <c r="U4" s="7"/>
      <c r="V4" s="7"/>
      <c r="W4" s="7"/>
      <c r="X4" s="7"/>
      <c r="Y4" s="7"/>
      <c r="Z4" s="7"/>
    </row>
    <row r="5" spans="1:26" ht="15" customHeight="1">
      <c r="A5" s="119"/>
      <c r="B5" s="119"/>
      <c r="C5" s="7"/>
      <c r="D5" s="7"/>
      <c r="E5" s="7"/>
      <c r="F5" s="7"/>
      <c r="G5" s="7"/>
      <c r="H5" s="7"/>
      <c r="I5" s="7"/>
      <c r="J5" s="7"/>
      <c r="K5" s="7"/>
      <c r="L5" s="7"/>
      <c r="M5" s="7"/>
      <c r="N5" s="7"/>
      <c r="O5" s="7"/>
      <c r="P5" s="7"/>
      <c r="Q5" s="7"/>
      <c r="R5" s="7"/>
      <c r="S5" s="7"/>
      <c r="T5" s="7"/>
      <c r="U5" s="7"/>
      <c r="V5" s="7"/>
      <c r="W5" s="7"/>
      <c r="X5" s="7"/>
      <c r="Y5" s="7"/>
      <c r="Z5" s="7"/>
    </row>
    <row r="6" spans="1:26" ht="22.5" customHeight="1">
      <c r="A6" s="167"/>
      <c r="B6" s="49"/>
      <c r="C6" s="49"/>
      <c r="D6" s="49"/>
      <c r="E6" s="49"/>
      <c r="F6" s="49"/>
      <c r="G6" s="49"/>
      <c r="H6" s="49"/>
      <c r="I6" s="49"/>
      <c r="J6" s="49"/>
      <c r="K6" s="49"/>
      <c r="L6" s="49"/>
      <c r="M6" s="49"/>
      <c r="N6" s="49"/>
      <c r="O6" s="49"/>
      <c r="P6" s="49"/>
      <c r="Q6" s="49"/>
      <c r="R6" s="49"/>
      <c r="S6" s="49"/>
      <c r="T6" s="49"/>
      <c r="U6" s="49"/>
      <c r="V6" s="49"/>
      <c r="W6" s="49"/>
      <c r="X6" s="49"/>
      <c r="Y6" s="49"/>
      <c r="Z6" s="49"/>
    </row>
    <row r="7" spans="1:26" ht="15" customHeight="1">
      <c r="A7" s="252"/>
      <c r="B7" s="53"/>
      <c r="C7" s="495" t="s">
        <v>150</v>
      </c>
      <c r="D7" s="496"/>
      <c r="E7" s="496"/>
      <c r="F7" s="496"/>
      <c r="G7" s="496"/>
      <c r="H7" s="496"/>
      <c r="I7" s="496"/>
      <c r="J7" s="496"/>
      <c r="K7" s="496"/>
      <c r="L7" s="496"/>
      <c r="M7" s="496"/>
      <c r="N7" s="496"/>
      <c r="O7" s="496"/>
      <c r="P7" s="496"/>
      <c r="Q7" s="496"/>
      <c r="R7" s="496"/>
      <c r="S7" s="496"/>
      <c r="T7" s="496"/>
      <c r="U7" s="496"/>
      <c r="V7" s="496"/>
      <c r="W7" s="496"/>
      <c r="X7" s="496"/>
      <c r="Y7" s="496"/>
      <c r="Z7" s="497"/>
    </row>
    <row r="8" spans="1:26" ht="15" customHeight="1">
      <c r="A8" s="54"/>
      <c r="B8" s="55"/>
      <c r="C8" s="507" t="str">
        <f>'Table Of Contents'!$G$4</f>
        <v>July 2018 - June 2019</v>
      </c>
      <c r="D8" s="508"/>
      <c r="E8" s="508"/>
      <c r="F8" s="508"/>
      <c r="G8" s="508"/>
      <c r="H8" s="508"/>
      <c r="I8" s="508"/>
      <c r="J8" s="508"/>
      <c r="K8" s="508"/>
      <c r="L8" s="508"/>
      <c r="M8" s="508"/>
      <c r="N8" s="508"/>
      <c r="O8" s="508"/>
      <c r="P8" s="508"/>
      <c r="Q8" s="508"/>
      <c r="R8" s="508"/>
      <c r="S8" s="508"/>
      <c r="T8" s="508"/>
      <c r="U8" s="508"/>
      <c r="V8" s="508"/>
      <c r="W8" s="508"/>
      <c r="X8" s="508"/>
      <c r="Y8" s="508"/>
      <c r="Z8" s="509"/>
    </row>
    <row r="9" spans="1:26" ht="186" customHeight="1">
      <c r="A9" s="239" t="s">
        <v>253</v>
      </c>
      <c r="B9" s="253"/>
      <c r="C9" s="58" t="s">
        <v>151</v>
      </c>
      <c r="D9" s="59" t="s">
        <v>260</v>
      </c>
      <c r="E9" s="59" t="s">
        <v>199</v>
      </c>
      <c r="F9" s="59" t="s">
        <v>521</v>
      </c>
      <c r="G9" s="59" t="s">
        <v>454</v>
      </c>
      <c r="H9" s="59" t="s">
        <v>200</v>
      </c>
      <c r="I9" s="59" t="s">
        <v>201</v>
      </c>
      <c r="J9" s="59" t="s">
        <v>522</v>
      </c>
      <c r="K9" s="59" t="s">
        <v>455</v>
      </c>
      <c r="L9" s="59" t="s">
        <v>523</v>
      </c>
      <c r="M9" s="59" t="s">
        <v>261</v>
      </c>
      <c r="N9" s="59" t="s">
        <v>202</v>
      </c>
      <c r="O9" s="59" t="s">
        <v>203</v>
      </c>
      <c r="P9" s="59" t="s">
        <v>524</v>
      </c>
      <c r="Q9" s="59" t="s">
        <v>525</v>
      </c>
      <c r="R9" s="59" t="s">
        <v>26</v>
      </c>
      <c r="S9" s="59" t="s">
        <v>456</v>
      </c>
      <c r="T9" s="59" t="s">
        <v>526</v>
      </c>
      <c r="U9" s="59" t="s">
        <v>457</v>
      </c>
      <c r="V9" s="59" t="s">
        <v>527</v>
      </c>
      <c r="W9" s="59" t="s">
        <v>458</v>
      </c>
      <c r="X9" s="59" t="s">
        <v>204</v>
      </c>
      <c r="Y9" s="59" t="s">
        <v>536</v>
      </c>
      <c r="Z9" s="431" t="s">
        <v>39</v>
      </c>
    </row>
    <row r="10" spans="1:26" ht="24" customHeight="1">
      <c r="A10" s="167" t="s">
        <v>1</v>
      </c>
      <c r="B10" s="398"/>
      <c r="C10" s="401"/>
      <c r="D10" s="399"/>
      <c r="E10" s="399"/>
      <c r="F10" s="399"/>
      <c r="G10" s="399"/>
      <c r="H10" s="399"/>
      <c r="I10" s="399"/>
      <c r="J10" s="399"/>
      <c r="K10" s="401"/>
      <c r="L10" s="399"/>
      <c r="M10" s="399"/>
      <c r="N10" s="399"/>
      <c r="O10" s="399"/>
      <c r="P10" s="399"/>
      <c r="Q10" s="399"/>
      <c r="R10" s="399"/>
      <c r="S10" s="399"/>
      <c r="T10" s="399"/>
      <c r="U10" s="399"/>
      <c r="V10" s="399"/>
      <c r="W10" s="399"/>
      <c r="X10" s="399"/>
      <c r="Y10" s="399"/>
      <c r="Z10" s="402"/>
    </row>
    <row r="11" spans="1:26" ht="15" customHeight="1">
      <c r="A11" s="167"/>
      <c r="B11" s="398"/>
      <c r="C11" s="407"/>
      <c r="D11" s="398"/>
      <c r="E11" s="398"/>
      <c r="F11" s="398"/>
      <c r="G11" s="398"/>
      <c r="H11" s="398"/>
      <c r="I11" s="398"/>
      <c r="J11" s="398"/>
      <c r="K11" s="407"/>
      <c r="L11" s="398"/>
      <c r="M11" s="398"/>
      <c r="N11" s="398"/>
      <c r="O11" s="398"/>
      <c r="P11" s="398"/>
      <c r="Q11" s="398"/>
      <c r="R11" s="398"/>
      <c r="S11" s="398"/>
      <c r="T11" s="398"/>
      <c r="U11" s="398"/>
      <c r="V11" s="398"/>
      <c r="W11" s="398"/>
      <c r="X11" s="398"/>
      <c r="Y11" s="398"/>
      <c r="Z11" s="408"/>
    </row>
    <row r="12" spans="1:26" ht="15" customHeight="1">
      <c r="A12" s="239" t="s">
        <v>178</v>
      </c>
      <c r="B12" s="243"/>
      <c r="C12" s="397"/>
      <c r="D12" s="397"/>
      <c r="E12" s="397"/>
      <c r="F12" s="397"/>
      <c r="G12" s="397"/>
      <c r="H12" s="397"/>
      <c r="I12" s="397"/>
      <c r="J12" s="397"/>
      <c r="K12" s="397"/>
      <c r="L12" s="397"/>
      <c r="M12" s="397"/>
      <c r="N12" s="397"/>
      <c r="O12" s="397"/>
      <c r="P12" s="404"/>
      <c r="Q12" s="404"/>
      <c r="R12" s="404"/>
      <c r="S12" s="404"/>
      <c r="T12" s="404"/>
      <c r="U12" s="404"/>
      <c r="V12" s="404"/>
      <c r="W12" s="404"/>
      <c r="X12" s="404"/>
      <c r="Y12" s="397"/>
      <c r="Z12" s="253"/>
    </row>
    <row r="13" spans="1:26" ht="15" customHeight="1">
      <c r="A13" s="37" t="s">
        <v>9</v>
      </c>
      <c r="B13" s="181" t="s">
        <v>35</v>
      </c>
      <c r="C13" s="182">
        <v>11</v>
      </c>
      <c r="D13" s="182">
        <v>0</v>
      </c>
      <c r="E13" s="182">
        <v>0</v>
      </c>
      <c r="F13" s="182">
        <v>0</v>
      </c>
      <c r="G13" s="182">
        <v>0</v>
      </c>
      <c r="H13" s="182">
        <v>0</v>
      </c>
      <c r="I13" s="182">
        <v>0</v>
      </c>
      <c r="J13" s="182">
        <v>0</v>
      </c>
      <c r="K13" s="182">
        <v>0</v>
      </c>
      <c r="L13" s="182">
        <v>0</v>
      </c>
      <c r="M13" s="182">
        <v>0</v>
      </c>
      <c r="N13" s="182">
        <v>0</v>
      </c>
      <c r="O13" s="182">
        <v>0</v>
      </c>
      <c r="P13" s="182">
        <v>0</v>
      </c>
      <c r="Q13" s="182">
        <v>0</v>
      </c>
      <c r="R13" s="182">
        <v>0</v>
      </c>
      <c r="S13" s="182">
        <v>0</v>
      </c>
      <c r="T13" s="182">
        <v>0</v>
      </c>
      <c r="U13" s="182">
        <v>0</v>
      </c>
      <c r="V13" s="182">
        <v>0</v>
      </c>
      <c r="W13" s="182">
        <v>0</v>
      </c>
      <c r="X13" s="182">
        <v>0</v>
      </c>
      <c r="Y13" s="182">
        <v>0</v>
      </c>
      <c r="Z13" s="190">
        <v>11</v>
      </c>
    </row>
    <row r="14" spans="1:26" ht="15" customHeight="1">
      <c r="A14" s="37"/>
      <c r="B14" s="181" t="s">
        <v>36</v>
      </c>
      <c r="C14" s="182">
        <v>2</v>
      </c>
      <c r="D14" s="182">
        <v>0</v>
      </c>
      <c r="E14" s="182">
        <v>0</v>
      </c>
      <c r="F14" s="182">
        <v>0</v>
      </c>
      <c r="G14" s="182">
        <v>0</v>
      </c>
      <c r="H14" s="182">
        <v>0</v>
      </c>
      <c r="I14" s="182">
        <v>0</v>
      </c>
      <c r="J14" s="182">
        <v>0</v>
      </c>
      <c r="K14" s="182">
        <v>0</v>
      </c>
      <c r="L14" s="182">
        <v>0</v>
      </c>
      <c r="M14" s="182">
        <v>0</v>
      </c>
      <c r="N14" s="182">
        <v>0</v>
      </c>
      <c r="O14" s="182">
        <v>0</v>
      </c>
      <c r="P14" s="182">
        <v>0</v>
      </c>
      <c r="Q14" s="182">
        <v>0</v>
      </c>
      <c r="R14" s="182">
        <v>0</v>
      </c>
      <c r="S14" s="182">
        <v>0</v>
      </c>
      <c r="T14" s="182">
        <v>0</v>
      </c>
      <c r="U14" s="182">
        <v>0</v>
      </c>
      <c r="V14" s="182">
        <v>0</v>
      </c>
      <c r="W14" s="182">
        <v>0</v>
      </c>
      <c r="X14" s="182">
        <v>0</v>
      </c>
      <c r="Y14" s="182">
        <v>0</v>
      </c>
      <c r="Z14" s="190">
        <v>2</v>
      </c>
    </row>
    <row r="15" spans="1:26" ht="15" customHeight="1">
      <c r="A15" s="35"/>
      <c r="B15" s="11" t="s">
        <v>184</v>
      </c>
      <c r="C15" s="182">
        <v>12</v>
      </c>
      <c r="D15" s="182">
        <v>0</v>
      </c>
      <c r="E15" s="182">
        <v>0</v>
      </c>
      <c r="F15" s="182">
        <v>1</v>
      </c>
      <c r="G15" s="182">
        <v>0</v>
      </c>
      <c r="H15" s="182">
        <v>0</v>
      </c>
      <c r="I15" s="182">
        <v>0</v>
      </c>
      <c r="J15" s="182">
        <v>0</v>
      </c>
      <c r="K15" s="182">
        <v>0</v>
      </c>
      <c r="L15" s="182">
        <v>0</v>
      </c>
      <c r="M15" s="182">
        <v>0</v>
      </c>
      <c r="N15" s="182">
        <v>0</v>
      </c>
      <c r="O15" s="182">
        <v>0</v>
      </c>
      <c r="P15" s="182">
        <v>0</v>
      </c>
      <c r="Q15" s="182">
        <v>0</v>
      </c>
      <c r="R15" s="182">
        <v>0</v>
      </c>
      <c r="S15" s="182">
        <v>0</v>
      </c>
      <c r="T15" s="182">
        <v>0</v>
      </c>
      <c r="U15" s="182">
        <v>0</v>
      </c>
      <c r="V15" s="182">
        <v>0</v>
      </c>
      <c r="W15" s="182">
        <v>0</v>
      </c>
      <c r="X15" s="182">
        <v>0</v>
      </c>
      <c r="Y15" s="182">
        <v>0</v>
      </c>
      <c r="Z15" s="190">
        <v>13</v>
      </c>
    </row>
    <row r="16" spans="1:26" ht="15" customHeight="1">
      <c r="A16" s="43"/>
      <c r="B16" s="34" t="s">
        <v>39</v>
      </c>
      <c r="C16" s="185">
        <v>25</v>
      </c>
      <c r="D16" s="185">
        <v>0</v>
      </c>
      <c r="E16" s="185">
        <v>0</v>
      </c>
      <c r="F16" s="185">
        <v>1</v>
      </c>
      <c r="G16" s="185">
        <v>0</v>
      </c>
      <c r="H16" s="185">
        <v>0</v>
      </c>
      <c r="I16" s="185">
        <v>0</v>
      </c>
      <c r="J16" s="185">
        <v>0</v>
      </c>
      <c r="K16" s="185">
        <v>0</v>
      </c>
      <c r="L16" s="185">
        <v>0</v>
      </c>
      <c r="M16" s="185">
        <v>0</v>
      </c>
      <c r="N16" s="185">
        <v>0</v>
      </c>
      <c r="O16" s="185">
        <v>0</v>
      </c>
      <c r="P16" s="185">
        <v>0</v>
      </c>
      <c r="Q16" s="185">
        <v>0</v>
      </c>
      <c r="R16" s="185">
        <v>0</v>
      </c>
      <c r="S16" s="185">
        <v>0</v>
      </c>
      <c r="T16" s="185">
        <v>0</v>
      </c>
      <c r="U16" s="185">
        <v>0</v>
      </c>
      <c r="V16" s="185">
        <v>0</v>
      </c>
      <c r="W16" s="185">
        <v>0</v>
      </c>
      <c r="X16" s="185">
        <v>0</v>
      </c>
      <c r="Y16" s="185">
        <v>0</v>
      </c>
      <c r="Z16" s="191">
        <v>26</v>
      </c>
    </row>
    <row r="17" spans="1:26" ht="15" customHeight="1">
      <c r="A17" s="35" t="s">
        <v>10</v>
      </c>
      <c r="B17" s="11" t="s">
        <v>40</v>
      </c>
      <c r="C17" s="182">
        <v>942</v>
      </c>
      <c r="D17" s="182">
        <v>9</v>
      </c>
      <c r="E17" s="182">
        <v>1</v>
      </c>
      <c r="F17" s="182">
        <v>423</v>
      </c>
      <c r="G17" s="182">
        <v>32</v>
      </c>
      <c r="H17" s="182">
        <v>76</v>
      </c>
      <c r="I17" s="182">
        <v>46</v>
      </c>
      <c r="J17" s="182">
        <v>1443</v>
      </c>
      <c r="K17" s="182">
        <v>93</v>
      </c>
      <c r="L17" s="182">
        <v>672</v>
      </c>
      <c r="M17" s="182">
        <v>41</v>
      </c>
      <c r="N17" s="182">
        <v>242</v>
      </c>
      <c r="O17" s="182">
        <v>541</v>
      </c>
      <c r="P17" s="182">
        <v>252</v>
      </c>
      <c r="Q17" s="182">
        <v>527</v>
      </c>
      <c r="R17" s="182">
        <v>485</v>
      </c>
      <c r="S17" s="182">
        <v>28</v>
      </c>
      <c r="T17" s="182">
        <v>163</v>
      </c>
      <c r="U17" s="182">
        <v>24</v>
      </c>
      <c r="V17" s="182">
        <v>1019</v>
      </c>
      <c r="W17" s="182">
        <v>374</v>
      </c>
      <c r="X17" s="182">
        <v>131</v>
      </c>
      <c r="Y17" s="182">
        <v>96</v>
      </c>
      <c r="Z17" s="190">
        <v>7660</v>
      </c>
    </row>
    <row r="18" spans="1:26" ht="15" customHeight="1">
      <c r="A18" s="35"/>
      <c r="B18" s="11" t="s">
        <v>241</v>
      </c>
      <c r="C18" s="182">
        <v>450</v>
      </c>
      <c r="D18" s="182">
        <v>6</v>
      </c>
      <c r="E18" s="182">
        <v>0</v>
      </c>
      <c r="F18" s="182">
        <v>212</v>
      </c>
      <c r="G18" s="182">
        <v>14</v>
      </c>
      <c r="H18" s="182">
        <v>37</v>
      </c>
      <c r="I18" s="182">
        <v>19</v>
      </c>
      <c r="J18" s="182">
        <v>933</v>
      </c>
      <c r="K18" s="182">
        <v>29</v>
      </c>
      <c r="L18" s="182">
        <v>373</v>
      </c>
      <c r="M18" s="182">
        <v>28</v>
      </c>
      <c r="N18" s="182">
        <v>200</v>
      </c>
      <c r="O18" s="182">
        <v>288</v>
      </c>
      <c r="P18" s="182">
        <v>133</v>
      </c>
      <c r="Q18" s="182">
        <v>253</v>
      </c>
      <c r="R18" s="182">
        <v>192</v>
      </c>
      <c r="S18" s="182">
        <v>17</v>
      </c>
      <c r="T18" s="182">
        <v>56</v>
      </c>
      <c r="U18" s="182">
        <v>21</v>
      </c>
      <c r="V18" s="182">
        <v>270</v>
      </c>
      <c r="W18" s="182">
        <v>110</v>
      </c>
      <c r="X18" s="182">
        <v>13</v>
      </c>
      <c r="Y18" s="182">
        <v>38</v>
      </c>
      <c r="Z18" s="190">
        <v>3692</v>
      </c>
    </row>
    <row r="19" spans="1:26" ht="15" customHeight="1">
      <c r="A19" s="43"/>
      <c r="B19" s="34" t="s">
        <v>39</v>
      </c>
      <c r="C19" s="185">
        <v>1392</v>
      </c>
      <c r="D19" s="185">
        <v>15</v>
      </c>
      <c r="E19" s="185">
        <v>1</v>
      </c>
      <c r="F19" s="185">
        <v>635</v>
      </c>
      <c r="G19" s="185">
        <v>46</v>
      </c>
      <c r="H19" s="185">
        <v>113</v>
      </c>
      <c r="I19" s="185">
        <v>65</v>
      </c>
      <c r="J19" s="185">
        <v>2376</v>
      </c>
      <c r="K19" s="185">
        <v>122</v>
      </c>
      <c r="L19" s="185">
        <v>1045</v>
      </c>
      <c r="M19" s="185">
        <v>69</v>
      </c>
      <c r="N19" s="185">
        <v>442</v>
      </c>
      <c r="O19" s="185">
        <v>829</v>
      </c>
      <c r="P19" s="185">
        <v>385</v>
      </c>
      <c r="Q19" s="185">
        <v>780</v>
      </c>
      <c r="R19" s="185">
        <v>677</v>
      </c>
      <c r="S19" s="185">
        <v>45</v>
      </c>
      <c r="T19" s="185">
        <v>219</v>
      </c>
      <c r="U19" s="185">
        <v>45</v>
      </c>
      <c r="V19" s="185">
        <v>1289</v>
      </c>
      <c r="W19" s="185">
        <v>484</v>
      </c>
      <c r="X19" s="185">
        <v>144</v>
      </c>
      <c r="Y19" s="185">
        <v>134</v>
      </c>
      <c r="Z19" s="191">
        <v>11352</v>
      </c>
    </row>
    <row r="20" spans="1:26" ht="15" customHeight="1">
      <c r="A20" s="37" t="s">
        <v>11</v>
      </c>
      <c r="B20" s="181" t="s">
        <v>44</v>
      </c>
      <c r="C20" s="182">
        <v>102</v>
      </c>
      <c r="D20" s="182">
        <v>0</v>
      </c>
      <c r="E20" s="182">
        <v>0</v>
      </c>
      <c r="F20" s="182">
        <v>6</v>
      </c>
      <c r="G20" s="182">
        <v>0</v>
      </c>
      <c r="H20" s="182">
        <v>6</v>
      </c>
      <c r="I20" s="182">
        <v>1</v>
      </c>
      <c r="J20" s="182">
        <v>8</v>
      </c>
      <c r="K20" s="182">
        <v>1</v>
      </c>
      <c r="L20" s="182">
        <v>4</v>
      </c>
      <c r="M20" s="182">
        <v>8</v>
      </c>
      <c r="N20" s="182">
        <v>4</v>
      </c>
      <c r="O20" s="182">
        <v>3</v>
      </c>
      <c r="P20" s="182">
        <v>0</v>
      </c>
      <c r="Q20" s="182">
        <v>2</v>
      </c>
      <c r="R20" s="182">
        <v>0</v>
      </c>
      <c r="S20" s="182">
        <v>1</v>
      </c>
      <c r="T20" s="182">
        <v>1</v>
      </c>
      <c r="U20" s="182">
        <v>0</v>
      </c>
      <c r="V20" s="182">
        <v>0</v>
      </c>
      <c r="W20" s="182">
        <v>1</v>
      </c>
      <c r="X20" s="182">
        <v>0</v>
      </c>
      <c r="Y20" s="182">
        <v>0</v>
      </c>
      <c r="Z20" s="190">
        <v>148</v>
      </c>
    </row>
    <row r="21" spans="1:26" ht="15" customHeight="1">
      <c r="A21" s="37"/>
      <c r="B21" s="181" t="s">
        <v>47</v>
      </c>
      <c r="C21" s="182">
        <v>6</v>
      </c>
      <c r="D21" s="182">
        <v>0</v>
      </c>
      <c r="E21" s="182">
        <v>0</v>
      </c>
      <c r="F21" s="182">
        <v>12</v>
      </c>
      <c r="G21" s="182">
        <v>1</v>
      </c>
      <c r="H21" s="182">
        <v>2</v>
      </c>
      <c r="I21" s="182">
        <v>2</v>
      </c>
      <c r="J21" s="182">
        <v>24</v>
      </c>
      <c r="K21" s="182">
        <v>1</v>
      </c>
      <c r="L21" s="182">
        <v>7</v>
      </c>
      <c r="M21" s="182">
        <v>0</v>
      </c>
      <c r="N21" s="182">
        <v>0</v>
      </c>
      <c r="O21" s="182">
        <v>4</v>
      </c>
      <c r="P21" s="182">
        <v>0</v>
      </c>
      <c r="Q21" s="182">
        <v>4</v>
      </c>
      <c r="R21" s="182">
        <v>2</v>
      </c>
      <c r="S21" s="182">
        <v>0</v>
      </c>
      <c r="T21" s="182">
        <v>0</v>
      </c>
      <c r="U21" s="182">
        <v>0</v>
      </c>
      <c r="V21" s="182">
        <v>4</v>
      </c>
      <c r="W21" s="182">
        <v>2</v>
      </c>
      <c r="X21" s="182">
        <v>0</v>
      </c>
      <c r="Y21" s="182">
        <v>0</v>
      </c>
      <c r="Z21" s="190">
        <v>71</v>
      </c>
    </row>
    <row r="22" spans="1:26" ht="15" customHeight="1">
      <c r="A22" s="36"/>
      <c r="B22" s="304" t="s">
        <v>39</v>
      </c>
      <c r="C22" s="185">
        <v>108</v>
      </c>
      <c r="D22" s="185">
        <v>0</v>
      </c>
      <c r="E22" s="185">
        <v>0</v>
      </c>
      <c r="F22" s="185">
        <v>18</v>
      </c>
      <c r="G22" s="185">
        <v>1</v>
      </c>
      <c r="H22" s="185">
        <v>8</v>
      </c>
      <c r="I22" s="185">
        <v>3</v>
      </c>
      <c r="J22" s="185">
        <v>32</v>
      </c>
      <c r="K22" s="185">
        <v>2</v>
      </c>
      <c r="L22" s="185">
        <v>11</v>
      </c>
      <c r="M22" s="185">
        <v>8</v>
      </c>
      <c r="N22" s="185">
        <v>4</v>
      </c>
      <c r="O22" s="185">
        <v>7</v>
      </c>
      <c r="P22" s="185">
        <v>0</v>
      </c>
      <c r="Q22" s="185">
        <v>6</v>
      </c>
      <c r="R22" s="185">
        <v>2</v>
      </c>
      <c r="S22" s="185">
        <v>1</v>
      </c>
      <c r="T22" s="185">
        <v>1</v>
      </c>
      <c r="U22" s="185">
        <v>0</v>
      </c>
      <c r="V22" s="185">
        <v>4</v>
      </c>
      <c r="W22" s="185">
        <v>3</v>
      </c>
      <c r="X22" s="185">
        <v>0</v>
      </c>
      <c r="Y22" s="185">
        <v>0</v>
      </c>
      <c r="Z22" s="191">
        <v>219</v>
      </c>
    </row>
    <row r="23" spans="1:26" ht="15" customHeight="1">
      <c r="A23" s="35" t="s">
        <v>12</v>
      </c>
      <c r="B23" s="11" t="s">
        <v>185</v>
      </c>
      <c r="C23" s="182">
        <v>0</v>
      </c>
      <c r="D23" s="182">
        <v>0</v>
      </c>
      <c r="E23" s="182">
        <v>0</v>
      </c>
      <c r="F23" s="182">
        <v>0</v>
      </c>
      <c r="G23" s="182">
        <v>0</v>
      </c>
      <c r="H23" s="182">
        <v>0</v>
      </c>
      <c r="I23" s="182">
        <v>0</v>
      </c>
      <c r="J23" s="182">
        <v>1</v>
      </c>
      <c r="K23" s="182">
        <v>0</v>
      </c>
      <c r="L23" s="182">
        <v>0</v>
      </c>
      <c r="M23" s="182">
        <v>0</v>
      </c>
      <c r="N23" s="182">
        <v>0</v>
      </c>
      <c r="O23" s="182">
        <v>0</v>
      </c>
      <c r="P23" s="182">
        <v>0</v>
      </c>
      <c r="Q23" s="182">
        <v>0</v>
      </c>
      <c r="R23" s="182">
        <v>0</v>
      </c>
      <c r="S23" s="182">
        <v>0</v>
      </c>
      <c r="T23" s="182">
        <v>0</v>
      </c>
      <c r="U23" s="182">
        <v>0</v>
      </c>
      <c r="V23" s="182">
        <v>0</v>
      </c>
      <c r="W23" s="182">
        <v>0</v>
      </c>
      <c r="X23" s="182">
        <v>0</v>
      </c>
      <c r="Y23" s="182">
        <v>0</v>
      </c>
      <c r="Z23" s="190">
        <v>1</v>
      </c>
    </row>
    <row r="24" spans="1:26" ht="15" customHeight="1">
      <c r="A24" s="35"/>
      <c r="B24" s="11" t="s">
        <v>186</v>
      </c>
      <c r="C24" s="182">
        <v>0</v>
      </c>
      <c r="D24" s="182">
        <v>0</v>
      </c>
      <c r="E24" s="182">
        <v>0</v>
      </c>
      <c r="F24" s="182">
        <v>0</v>
      </c>
      <c r="G24" s="182">
        <v>0</v>
      </c>
      <c r="H24" s="182">
        <v>0</v>
      </c>
      <c r="I24" s="182">
        <v>0</v>
      </c>
      <c r="J24" s="182">
        <v>0</v>
      </c>
      <c r="K24" s="182">
        <v>0</v>
      </c>
      <c r="L24" s="182">
        <v>1</v>
      </c>
      <c r="M24" s="182">
        <v>0</v>
      </c>
      <c r="N24" s="182">
        <v>0</v>
      </c>
      <c r="O24" s="182">
        <v>0</v>
      </c>
      <c r="P24" s="182">
        <v>0</v>
      </c>
      <c r="Q24" s="182">
        <v>0</v>
      </c>
      <c r="R24" s="182">
        <v>0</v>
      </c>
      <c r="S24" s="182">
        <v>0</v>
      </c>
      <c r="T24" s="182">
        <v>0</v>
      </c>
      <c r="U24" s="182">
        <v>0</v>
      </c>
      <c r="V24" s="182">
        <v>0</v>
      </c>
      <c r="W24" s="182">
        <v>0</v>
      </c>
      <c r="X24" s="182">
        <v>0</v>
      </c>
      <c r="Y24" s="182">
        <v>0</v>
      </c>
      <c r="Z24" s="190">
        <v>1</v>
      </c>
    </row>
    <row r="25" spans="1:26" ht="15" customHeight="1">
      <c r="A25" s="43"/>
      <c r="B25" s="34" t="s">
        <v>39</v>
      </c>
      <c r="C25" s="185">
        <v>0</v>
      </c>
      <c r="D25" s="185">
        <v>0</v>
      </c>
      <c r="E25" s="185">
        <v>0</v>
      </c>
      <c r="F25" s="185">
        <v>0</v>
      </c>
      <c r="G25" s="185">
        <v>0</v>
      </c>
      <c r="H25" s="185">
        <v>0</v>
      </c>
      <c r="I25" s="185">
        <v>0</v>
      </c>
      <c r="J25" s="185">
        <v>1</v>
      </c>
      <c r="K25" s="185">
        <v>0</v>
      </c>
      <c r="L25" s="185">
        <v>1</v>
      </c>
      <c r="M25" s="185">
        <v>0</v>
      </c>
      <c r="N25" s="185">
        <v>0</v>
      </c>
      <c r="O25" s="185">
        <v>0</v>
      </c>
      <c r="P25" s="185">
        <v>0</v>
      </c>
      <c r="Q25" s="185">
        <v>0</v>
      </c>
      <c r="R25" s="185">
        <v>0</v>
      </c>
      <c r="S25" s="185">
        <v>0</v>
      </c>
      <c r="T25" s="185">
        <v>0</v>
      </c>
      <c r="U25" s="185">
        <v>0</v>
      </c>
      <c r="V25" s="185">
        <v>0</v>
      </c>
      <c r="W25" s="185">
        <v>0</v>
      </c>
      <c r="X25" s="185">
        <v>0</v>
      </c>
      <c r="Y25" s="185">
        <v>0</v>
      </c>
      <c r="Z25" s="191">
        <v>2</v>
      </c>
    </row>
    <row r="26" spans="1:26" ht="15" customHeight="1">
      <c r="A26" s="35" t="s">
        <v>13</v>
      </c>
      <c r="B26" s="11" t="s">
        <v>54</v>
      </c>
      <c r="C26" s="182">
        <v>18</v>
      </c>
      <c r="D26" s="182">
        <v>0</v>
      </c>
      <c r="E26" s="182">
        <v>0</v>
      </c>
      <c r="F26" s="182">
        <v>3</v>
      </c>
      <c r="G26" s="182">
        <v>0</v>
      </c>
      <c r="H26" s="182">
        <v>0</v>
      </c>
      <c r="I26" s="182">
        <v>0</v>
      </c>
      <c r="J26" s="182">
        <v>1</v>
      </c>
      <c r="K26" s="182">
        <v>0</v>
      </c>
      <c r="L26" s="182">
        <v>0</v>
      </c>
      <c r="M26" s="182">
        <v>0</v>
      </c>
      <c r="N26" s="182">
        <v>0</v>
      </c>
      <c r="O26" s="182">
        <v>0</v>
      </c>
      <c r="P26" s="182">
        <v>0</v>
      </c>
      <c r="Q26" s="182">
        <v>0</v>
      </c>
      <c r="R26" s="182">
        <v>0</v>
      </c>
      <c r="S26" s="182">
        <v>0</v>
      </c>
      <c r="T26" s="182">
        <v>0</v>
      </c>
      <c r="U26" s="182">
        <v>0</v>
      </c>
      <c r="V26" s="182">
        <v>0</v>
      </c>
      <c r="W26" s="182">
        <v>0</v>
      </c>
      <c r="X26" s="182">
        <v>0</v>
      </c>
      <c r="Y26" s="182">
        <v>0</v>
      </c>
      <c r="Z26" s="190">
        <v>22</v>
      </c>
    </row>
    <row r="27" spans="1:26" ht="15" customHeight="1">
      <c r="A27" s="35"/>
      <c r="B27" s="11" t="s">
        <v>187</v>
      </c>
      <c r="C27" s="182">
        <v>0</v>
      </c>
      <c r="D27" s="182">
        <v>0</v>
      </c>
      <c r="E27" s="182">
        <v>0</v>
      </c>
      <c r="F27" s="182">
        <v>2</v>
      </c>
      <c r="G27" s="182">
        <v>0</v>
      </c>
      <c r="H27" s="182">
        <v>0</v>
      </c>
      <c r="I27" s="182">
        <v>0</v>
      </c>
      <c r="J27" s="182">
        <v>2</v>
      </c>
      <c r="K27" s="182">
        <v>1</v>
      </c>
      <c r="L27" s="182">
        <v>2</v>
      </c>
      <c r="M27" s="182">
        <v>0</v>
      </c>
      <c r="N27" s="182">
        <v>0</v>
      </c>
      <c r="O27" s="182">
        <v>0</v>
      </c>
      <c r="P27" s="182">
        <v>0</v>
      </c>
      <c r="Q27" s="182">
        <v>0</v>
      </c>
      <c r="R27" s="182">
        <v>0</v>
      </c>
      <c r="S27" s="182">
        <v>0</v>
      </c>
      <c r="T27" s="182">
        <v>0</v>
      </c>
      <c r="U27" s="182">
        <v>0</v>
      </c>
      <c r="V27" s="182">
        <v>0</v>
      </c>
      <c r="W27" s="182">
        <v>0</v>
      </c>
      <c r="X27" s="182">
        <v>0</v>
      </c>
      <c r="Y27" s="182">
        <v>0</v>
      </c>
      <c r="Z27" s="190">
        <v>7</v>
      </c>
    </row>
    <row r="28" spans="1:26" ht="15" customHeight="1">
      <c r="A28" s="43"/>
      <c r="B28" s="34" t="s">
        <v>39</v>
      </c>
      <c r="C28" s="185">
        <v>18</v>
      </c>
      <c r="D28" s="185">
        <v>0</v>
      </c>
      <c r="E28" s="185">
        <v>0</v>
      </c>
      <c r="F28" s="185">
        <v>5</v>
      </c>
      <c r="G28" s="185">
        <v>0</v>
      </c>
      <c r="H28" s="185">
        <v>0</v>
      </c>
      <c r="I28" s="185">
        <v>0</v>
      </c>
      <c r="J28" s="185">
        <v>3</v>
      </c>
      <c r="K28" s="185">
        <v>1</v>
      </c>
      <c r="L28" s="185">
        <v>2</v>
      </c>
      <c r="M28" s="185">
        <v>0</v>
      </c>
      <c r="N28" s="185">
        <v>0</v>
      </c>
      <c r="O28" s="185">
        <v>0</v>
      </c>
      <c r="P28" s="185">
        <v>0</v>
      </c>
      <c r="Q28" s="185">
        <v>0</v>
      </c>
      <c r="R28" s="185">
        <v>0</v>
      </c>
      <c r="S28" s="185">
        <v>0</v>
      </c>
      <c r="T28" s="185">
        <v>0</v>
      </c>
      <c r="U28" s="185">
        <v>0</v>
      </c>
      <c r="V28" s="185">
        <v>0</v>
      </c>
      <c r="W28" s="185">
        <v>0</v>
      </c>
      <c r="X28" s="185">
        <v>0</v>
      </c>
      <c r="Y28" s="185">
        <v>0</v>
      </c>
      <c r="Z28" s="191">
        <v>29</v>
      </c>
    </row>
    <row r="29" spans="1:26" ht="15" customHeight="1">
      <c r="A29" s="43" t="s">
        <v>14</v>
      </c>
      <c r="B29" s="34" t="s">
        <v>58</v>
      </c>
      <c r="C29" s="185">
        <v>1</v>
      </c>
      <c r="D29" s="185">
        <v>0</v>
      </c>
      <c r="E29" s="185">
        <v>0</v>
      </c>
      <c r="F29" s="185">
        <v>0</v>
      </c>
      <c r="G29" s="185">
        <v>0</v>
      </c>
      <c r="H29" s="185">
        <v>0</v>
      </c>
      <c r="I29" s="185">
        <v>0</v>
      </c>
      <c r="J29" s="185">
        <v>0</v>
      </c>
      <c r="K29" s="185">
        <v>0</v>
      </c>
      <c r="L29" s="185">
        <v>0</v>
      </c>
      <c r="M29" s="185">
        <v>0</v>
      </c>
      <c r="N29" s="185">
        <v>0</v>
      </c>
      <c r="O29" s="185">
        <v>0</v>
      </c>
      <c r="P29" s="185">
        <v>0</v>
      </c>
      <c r="Q29" s="185">
        <v>0</v>
      </c>
      <c r="R29" s="185">
        <v>0</v>
      </c>
      <c r="S29" s="185">
        <v>0</v>
      </c>
      <c r="T29" s="185">
        <v>0</v>
      </c>
      <c r="U29" s="185">
        <v>0</v>
      </c>
      <c r="V29" s="185">
        <v>0</v>
      </c>
      <c r="W29" s="185">
        <v>0</v>
      </c>
      <c r="X29" s="185">
        <v>0</v>
      </c>
      <c r="Y29" s="185">
        <v>0</v>
      </c>
      <c r="Z29" s="191">
        <v>1</v>
      </c>
    </row>
    <row r="30" spans="1:26" ht="15" customHeight="1">
      <c r="A30" s="43" t="s">
        <v>15</v>
      </c>
      <c r="B30" s="34" t="s">
        <v>15</v>
      </c>
      <c r="C30" s="185">
        <v>1</v>
      </c>
      <c r="D30" s="185">
        <v>0</v>
      </c>
      <c r="E30" s="185">
        <v>0</v>
      </c>
      <c r="F30" s="185">
        <v>0</v>
      </c>
      <c r="G30" s="185">
        <v>1</v>
      </c>
      <c r="H30" s="185">
        <v>0</v>
      </c>
      <c r="I30" s="185">
        <v>0</v>
      </c>
      <c r="J30" s="185">
        <v>0</v>
      </c>
      <c r="K30" s="185">
        <v>0</v>
      </c>
      <c r="L30" s="185">
        <v>0</v>
      </c>
      <c r="M30" s="185">
        <v>0</v>
      </c>
      <c r="N30" s="185">
        <v>1</v>
      </c>
      <c r="O30" s="185">
        <v>0</v>
      </c>
      <c r="P30" s="185">
        <v>0</v>
      </c>
      <c r="Q30" s="185">
        <v>1</v>
      </c>
      <c r="R30" s="185">
        <v>0</v>
      </c>
      <c r="S30" s="185">
        <v>0</v>
      </c>
      <c r="T30" s="185">
        <v>0</v>
      </c>
      <c r="U30" s="185">
        <v>0</v>
      </c>
      <c r="V30" s="185">
        <v>0</v>
      </c>
      <c r="W30" s="185">
        <v>0</v>
      </c>
      <c r="X30" s="185">
        <v>0</v>
      </c>
      <c r="Y30" s="185">
        <v>0</v>
      </c>
      <c r="Z30" s="191">
        <v>4</v>
      </c>
    </row>
    <row r="31" spans="1:26" ht="15" customHeight="1">
      <c r="A31" s="43" t="s">
        <v>16</v>
      </c>
      <c r="B31" s="34" t="s">
        <v>64</v>
      </c>
      <c r="C31" s="185">
        <v>0</v>
      </c>
      <c r="D31" s="185">
        <v>0</v>
      </c>
      <c r="E31" s="185">
        <v>0</v>
      </c>
      <c r="F31" s="185">
        <v>0</v>
      </c>
      <c r="G31" s="185">
        <v>0</v>
      </c>
      <c r="H31" s="185">
        <v>0</v>
      </c>
      <c r="I31" s="185">
        <v>0</v>
      </c>
      <c r="J31" s="185">
        <v>0</v>
      </c>
      <c r="K31" s="185">
        <v>0</v>
      </c>
      <c r="L31" s="185">
        <v>0</v>
      </c>
      <c r="M31" s="185">
        <v>0</v>
      </c>
      <c r="N31" s="185">
        <v>0</v>
      </c>
      <c r="O31" s="185">
        <v>0</v>
      </c>
      <c r="P31" s="185">
        <v>0</v>
      </c>
      <c r="Q31" s="185">
        <v>0</v>
      </c>
      <c r="R31" s="185">
        <v>1</v>
      </c>
      <c r="S31" s="185">
        <v>0</v>
      </c>
      <c r="T31" s="185">
        <v>0</v>
      </c>
      <c r="U31" s="185">
        <v>0</v>
      </c>
      <c r="V31" s="185">
        <v>0</v>
      </c>
      <c r="W31" s="185">
        <v>0</v>
      </c>
      <c r="X31" s="185">
        <v>0</v>
      </c>
      <c r="Y31" s="185">
        <v>0</v>
      </c>
      <c r="Z31" s="191">
        <v>1</v>
      </c>
    </row>
    <row r="32" spans="1:26" ht="15" customHeight="1">
      <c r="A32" s="174" t="s">
        <v>19</v>
      </c>
      <c r="B32" s="197" t="s">
        <v>191</v>
      </c>
      <c r="C32" s="194">
        <v>3</v>
      </c>
      <c r="D32" s="194">
        <v>0</v>
      </c>
      <c r="E32" s="194">
        <v>0</v>
      </c>
      <c r="F32" s="194">
        <v>0</v>
      </c>
      <c r="G32" s="194">
        <v>0</v>
      </c>
      <c r="H32" s="194">
        <v>0</v>
      </c>
      <c r="I32" s="194">
        <v>0</v>
      </c>
      <c r="J32" s="194">
        <v>1</v>
      </c>
      <c r="K32" s="194">
        <v>0</v>
      </c>
      <c r="L32" s="194">
        <v>0</v>
      </c>
      <c r="M32" s="194">
        <v>0</v>
      </c>
      <c r="N32" s="194">
        <v>0</v>
      </c>
      <c r="O32" s="194">
        <v>1</v>
      </c>
      <c r="P32" s="194">
        <v>0</v>
      </c>
      <c r="Q32" s="194">
        <v>0</v>
      </c>
      <c r="R32" s="194">
        <v>0</v>
      </c>
      <c r="S32" s="194">
        <v>0</v>
      </c>
      <c r="T32" s="194">
        <v>0</v>
      </c>
      <c r="U32" s="194">
        <v>0</v>
      </c>
      <c r="V32" s="194">
        <v>0</v>
      </c>
      <c r="W32" s="194">
        <v>0</v>
      </c>
      <c r="X32" s="194">
        <v>0</v>
      </c>
      <c r="Y32" s="194">
        <v>0</v>
      </c>
      <c r="Z32" s="196">
        <v>5</v>
      </c>
    </row>
    <row r="33" spans="1:26" ht="15" customHeight="1">
      <c r="A33" s="174" t="s">
        <v>20</v>
      </c>
      <c r="B33" s="197" t="s">
        <v>93</v>
      </c>
      <c r="C33" s="194">
        <v>52</v>
      </c>
      <c r="D33" s="194">
        <v>3</v>
      </c>
      <c r="E33" s="194">
        <v>0</v>
      </c>
      <c r="F33" s="194">
        <v>15</v>
      </c>
      <c r="G33" s="194">
        <v>0</v>
      </c>
      <c r="H33" s="194">
        <v>6</v>
      </c>
      <c r="I33" s="194">
        <v>2</v>
      </c>
      <c r="J33" s="194">
        <v>184</v>
      </c>
      <c r="K33" s="194">
        <v>9</v>
      </c>
      <c r="L33" s="194">
        <v>96</v>
      </c>
      <c r="M33" s="194">
        <v>5</v>
      </c>
      <c r="N33" s="194">
        <v>46</v>
      </c>
      <c r="O33" s="194">
        <v>82</v>
      </c>
      <c r="P33" s="194">
        <v>53</v>
      </c>
      <c r="Q33" s="194">
        <v>129</v>
      </c>
      <c r="R33" s="194">
        <v>346</v>
      </c>
      <c r="S33" s="194">
        <v>34</v>
      </c>
      <c r="T33" s="194">
        <v>38</v>
      </c>
      <c r="U33" s="194">
        <v>1</v>
      </c>
      <c r="V33" s="194">
        <v>265</v>
      </c>
      <c r="W33" s="194">
        <v>93</v>
      </c>
      <c r="X33" s="194">
        <v>57</v>
      </c>
      <c r="Y33" s="194">
        <v>52</v>
      </c>
      <c r="Z33" s="196">
        <v>1568</v>
      </c>
    </row>
    <row r="34" spans="1:26" ht="15" customHeight="1">
      <c r="A34" s="174" t="s">
        <v>21</v>
      </c>
      <c r="B34" s="197" t="s">
        <v>101</v>
      </c>
      <c r="C34" s="194">
        <v>2</v>
      </c>
      <c r="D34" s="194">
        <v>0</v>
      </c>
      <c r="E34" s="194">
        <v>0</v>
      </c>
      <c r="F34" s="194">
        <v>0</v>
      </c>
      <c r="G34" s="194">
        <v>0</v>
      </c>
      <c r="H34" s="194">
        <v>0</v>
      </c>
      <c r="I34" s="194">
        <v>1</v>
      </c>
      <c r="J34" s="194">
        <v>1</v>
      </c>
      <c r="K34" s="194">
        <v>0</v>
      </c>
      <c r="L34" s="194">
        <v>0</v>
      </c>
      <c r="M34" s="194">
        <v>0</v>
      </c>
      <c r="N34" s="194">
        <v>0</v>
      </c>
      <c r="O34" s="194">
        <v>0</v>
      </c>
      <c r="P34" s="194">
        <v>0</v>
      </c>
      <c r="Q34" s="194">
        <v>0</v>
      </c>
      <c r="R34" s="194">
        <v>0</v>
      </c>
      <c r="S34" s="194">
        <v>0</v>
      </c>
      <c r="T34" s="194">
        <v>0</v>
      </c>
      <c r="U34" s="194">
        <v>0</v>
      </c>
      <c r="V34" s="194">
        <v>0</v>
      </c>
      <c r="W34" s="194">
        <v>0</v>
      </c>
      <c r="X34" s="194">
        <v>0</v>
      </c>
      <c r="Y34" s="194">
        <v>0</v>
      </c>
      <c r="Z34" s="196">
        <v>4</v>
      </c>
    </row>
    <row r="35" spans="1:26" ht="15" customHeight="1">
      <c r="A35" s="35" t="s">
        <v>23</v>
      </c>
      <c r="B35" s="11" t="s">
        <v>125</v>
      </c>
      <c r="C35" s="182">
        <v>0</v>
      </c>
      <c r="D35" s="182">
        <v>0</v>
      </c>
      <c r="E35" s="182">
        <v>0</v>
      </c>
      <c r="F35" s="182">
        <v>0</v>
      </c>
      <c r="G35" s="182">
        <v>0</v>
      </c>
      <c r="H35" s="182">
        <v>0</v>
      </c>
      <c r="I35" s="182">
        <v>0</v>
      </c>
      <c r="J35" s="182">
        <v>0</v>
      </c>
      <c r="K35" s="182">
        <v>0</v>
      </c>
      <c r="L35" s="182">
        <v>0</v>
      </c>
      <c r="M35" s="182">
        <v>0</v>
      </c>
      <c r="N35" s="182">
        <v>1</v>
      </c>
      <c r="O35" s="182">
        <v>0</v>
      </c>
      <c r="P35" s="182">
        <v>0</v>
      </c>
      <c r="Q35" s="182">
        <v>0</v>
      </c>
      <c r="R35" s="182">
        <v>0</v>
      </c>
      <c r="S35" s="182">
        <v>0</v>
      </c>
      <c r="T35" s="182">
        <v>0</v>
      </c>
      <c r="U35" s="182">
        <v>0</v>
      </c>
      <c r="V35" s="182">
        <v>0</v>
      </c>
      <c r="W35" s="182">
        <v>0</v>
      </c>
      <c r="X35" s="182">
        <v>0</v>
      </c>
      <c r="Y35" s="182">
        <v>0</v>
      </c>
      <c r="Z35" s="190">
        <v>1</v>
      </c>
    </row>
    <row r="36" spans="1:26" ht="15" customHeight="1">
      <c r="A36" s="35"/>
      <c r="B36" s="11" t="s">
        <v>193</v>
      </c>
      <c r="C36" s="182">
        <v>585</v>
      </c>
      <c r="D36" s="182">
        <v>3</v>
      </c>
      <c r="E36" s="182">
        <v>0</v>
      </c>
      <c r="F36" s="182">
        <v>212</v>
      </c>
      <c r="G36" s="182">
        <v>4</v>
      </c>
      <c r="H36" s="182">
        <v>36</v>
      </c>
      <c r="I36" s="182">
        <v>27</v>
      </c>
      <c r="J36" s="182">
        <v>857</v>
      </c>
      <c r="K36" s="182">
        <v>35</v>
      </c>
      <c r="L36" s="182">
        <v>331</v>
      </c>
      <c r="M36" s="182">
        <v>25</v>
      </c>
      <c r="N36" s="182">
        <v>165</v>
      </c>
      <c r="O36" s="182">
        <v>243</v>
      </c>
      <c r="P36" s="182">
        <v>134</v>
      </c>
      <c r="Q36" s="182">
        <v>240</v>
      </c>
      <c r="R36" s="182">
        <v>524</v>
      </c>
      <c r="S36" s="182">
        <v>273</v>
      </c>
      <c r="T36" s="182">
        <v>40</v>
      </c>
      <c r="U36" s="182">
        <v>9</v>
      </c>
      <c r="V36" s="182">
        <v>232</v>
      </c>
      <c r="W36" s="182">
        <v>92</v>
      </c>
      <c r="X36" s="182">
        <v>103</v>
      </c>
      <c r="Y36" s="182">
        <v>46</v>
      </c>
      <c r="Z36" s="190">
        <v>4216</v>
      </c>
    </row>
    <row r="37" spans="1:26" ht="15" customHeight="1">
      <c r="A37" s="35"/>
      <c r="B37" s="11" t="s">
        <v>181</v>
      </c>
      <c r="C37" s="182">
        <v>2</v>
      </c>
      <c r="D37" s="182">
        <v>0</v>
      </c>
      <c r="E37" s="182">
        <v>0</v>
      </c>
      <c r="F37" s="182">
        <v>0</v>
      </c>
      <c r="G37" s="182">
        <v>0</v>
      </c>
      <c r="H37" s="182">
        <v>0</v>
      </c>
      <c r="I37" s="182">
        <v>0</v>
      </c>
      <c r="J37" s="182">
        <v>2</v>
      </c>
      <c r="K37" s="182">
        <v>1</v>
      </c>
      <c r="L37" s="182">
        <v>1</v>
      </c>
      <c r="M37" s="182">
        <v>0</v>
      </c>
      <c r="N37" s="182">
        <v>0</v>
      </c>
      <c r="O37" s="182">
        <v>1</v>
      </c>
      <c r="P37" s="182">
        <v>1</v>
      </c>
      <c r="Q37" s="182">
        <v>0</v>
      </c>
      <c r="R37" s="182">
        <v>2</v>
      </c>
      <c r="S37" s="182">
        <v>0</v>
      </c>
      <c r="T37" s="182">
        <v>0</v>
      </c>
      <c r="U37" s="182">
        <v>0</v>
      </c>
      <c r="V37" s="182">
        <v>1</v>
      </c>
      <c r="W37" s="182">
        <v>0</v>
      </c>
      <c r="X37" s="182">
        <v>0</v>
      </c>
      <c r="Y37" s="182">
        <v>0</v>
      </c>
      <c r="Z37" s="190">
        <v>11</v>
      </c>
    </row>
    <row r="38" spans="1:26" ht="15" customHeight="1">
      <c r="A38" s="43"/>
      <c r="B38" s="34" t="s">
        <v>39</v>
      </c>
      <c r="C38" s="185">
        <v>587</v>
      </c>
      <c r="D38" s="185">
        <v>3</v>
      </c>
      <c r="E38" s="185">
        <v>0</v>
      </c>
      <c r="F38" s="185">
        <v>212</v>
      </c>
      <c r="G38" s="185">
        <v>4</v>
      </c>
      <c r="H38" s="185">
        <v>36</v>
      </c>
      <c r="I38" s="185">
        <v>27</v>
      </c>
      <c r="J38" s="185">
        <v>859</v>
      </c>
      <c r="K38" s="185">
        <v>36</v>
      </c>
      <c r="L38" s="185">
        <v>332</v>
      </c>
      <c r="M38" s="185">
        <v>25</v>
      </c>
      <c r="N38" s="185">
        <v>166</v>
      </c>
      <c r="O38" s="185">
        <v>244</v>
      </c>
      <c r="P38" s="185">
        <v>135</v>
      </c>
      <c r="Q38" s="185">
        <v>240</v>
      </c>
      <c r="R38" s="185">
        <v>526</v>
      </c>
      <c r="S38" s="185">
        <v>273</v>
      </c>
      <c r="T38" s="185">
        <v>40</v>
      </c>
      <c r="U38" s="185">
        <v>9</v>
      </c>
      <c r="V38" s="185">
        <v>233</v>
      </c>
      <c r="W38" s="185">
        <v>92</v>
      </c>
      <c r="X38" s="185">
        <v>103</v>
      </c>
      <c r="Y38" s="185">
        <v>46</v>
      </c>
      <c r="Z38" s="191">
        <v>4228</v>
      </c>
    </row>
    <row r="39" spans="1:26" ht="15" customHeight="1">
      <c r="A39" s="248" t="s">
        <v>39</v>
      </c>
      <c r="B39" s="249"/>
      <c r="C39" s="194">
        <v>2189</v>
      </c>
      <c r="D39" s="194">
        <v>21</v>
      </c>
      <c r="E39" s="194">
        <v>1</v>
      </c>
      <c r="F39" s="194">
        <v>886</v>
      </c>
      <c r="G39" s="194">
        <v>52</v>
      </c>
      <c r="H39" s="194">
        <v>163</v>
      </c>
      <c r="I39" s="194">
        <v>98</v>
      </c>
      <c r="J39" s="194">
        <v>3457</v>
      </c>
      <c r="K39" s="194">
        <v>170</v>
      </c>
      <c r="L39" s="194">
        <v>1487</v>
      </c>
      <c r="M39" s="194">
        <v>107</v>
      </c>
      <c r="N39" s="194">
        <v>659</v>
      </c>
      <c r="O39" s="194">
        <v>1163</v>
      </c>
      <c r="P39" s="194">
        <v>573</v>
      </c>
      <c r="Q39" s="194">
        <v>1156</v>
      </c>
      <c r="R39" s="194">
        <v>1552</v>
      </c>
      <c r="S39" s="194">
        <v>353</v>
      </c>
      <c r="T39" s="194">
        <v>298</v>
      </c>
      <c r="U39" s="194">
        <v>55</v>
      </c>
      <c r="V39" s="194">
        <v>1791</v>
      </c>
      <c r="W39" s="194">
        <v>672</v>
      </c>
      <c r="X39" s="194">
        <v>304</v>
      </c>
      <c r="Y39" s="194">
        <v>232</v>
      </c>
      <c r="Z39" s="196">
        <v>17439</v>
      </c>
    </row>
    <row r="40" spans="1:26" ht="15" customHeight="1">
      <c r="A40" s="37"/>
      <c r="B40" s="181"/>
      <c r="C40" s="182"/>
      <c r="D40" s="182"/>
      <c r="E40" s="182"/>
      <c r="F40" s="182"/>
      <c r="G40" s="182"/>
      <c r="H40" s="182"/>
      <c r="I40" s="182"/>
      <c r="J40" s="182"/>
      <c r="K40" s="182"/>
      <c r="L40" s="182"/>
      <c r="M40" s="182"/>
      <c r="N40" s="182"/>
      <c r="O40" s="182"/>
      <c r="P40" s="182"/>
      <c r="Q40" s="182"/>
      <c r="R40" s="182"/>
      <c r="S40" s="182"/>
      <c r="T40" s="182"/>
      <c r="U40" s="182"/>
      <c r="V40" s="182"/>
      <c r="W40" s="182"/>
      <c r="X40" s="182"/>
      <c r="Y40" s="182"/>
      <c r="Z40" s="190"/>
    </row>
    <row r="41" spans="1:26" ht="15" customHeight="1">
      <c r="A41" s="239" t="s">
        <v>242</v>
      </c>
      <c r="B41" s="243"/>
      <c r="C41" s="185"/>
      <c r="D41" s="185"/>
      <c r="E41" s="185"/>
      <c r="F41" s="185"/>
      <c r="G41" s="185"/>
      <c r="H41" s="185"/>
      <c r="I41" s="185"/>
      <c r="J41" s="185"/>
      <c r="K41" s="185"/>
      <c r="L41" s="185"/>
      <c r="M41" s="185"/>
      <c r="N41" s="185"/>
      <c r="O41" s="185"/>
      <c r="P41" s="185"/>
      <c r="Q41" s="185"/>
      <c r="R41" s="185"/>
      <c r="S41" s="185"/>
      <c r="T41" s="185"/>
      <c r="U41" s="185"/>
      <c r="V41" s="185"/>
      <c r="W41" s="185"/>
      <c r="X41" s="185"/>
      <c r="Y41" s="185"/>
      <c r="Z41" s="191"/>
    </row>
    <row r="42" spans="1:26" ht="15" customHeight="1">
      <c r="A42" s="35" t="s">
        <v>11</v>
      </c>
      <c r="B42" s="11" t="s">
        <v>44</v>
      </c>
      <c r="C42" s="182">
        <v>337</v>
      </c>
      <c r="D42" s="182">
        <v>7</v>
      </c>
      <c r="E42" s="182">
        <v>0</v>
      </c>
      <c r="F42" s="182">
        <v>6</v>
      </c>
      <c r="G42" s="182">
        <v>1</v>
      </c>
      <c r="H42" s="182">
        <v>18</v>
      </c>
      <c r="I42" s="182">
        <v>5</v>
      </c>
      <c r="J42" s="182">
        <v>42</v>
      </c>
      <c r="K42" s="182">
        <v>1</v>
      </c>
      <c r="L42" s="182">
        <v>5</v>
      </c>
      <c r="M42" s="182">
        <v>23</v>
      </c>
      <c r="N42" s="182">
        <v>14</v>
      </c>
      <c r="O42" s="182">
        <v>5</v>
      </c>
      <c r="P42" s="182">
        <v>0</v>
      </c>
      <c r="Q42" s="182">
        <v>2</v>
      </c>
      <c r="R42" s="182">
        <v>0</v>
      </c>
      <c r="S42" s="182">
        <v>0</v>
      </c>
      <c r="T42" s="182">
        <v>1</v>
      </c>
      <c r="U42" s="182">
        <v>4</v>
      </c>
      <c r="V42" s="182">
        <v>2</v>
      </c>
      <c r="W42" s="182">
        <v>5</v>
      </c>
      <c r="X42" s="182">
        <v>0</v>
      </c>
      <c r="Y42" s="182">
        <v>0</v>
      </c>
      <c r="Z42" s="190">
        <v>478</v>
      </c>
    </row>
    <row r="43" spans="1:26" ht="15" customHeight="1">
      <c r="A43" s="35"/>
      <c r="B43" s="11" t="s">
        <v>47</v>
      </c>
      <c r="C43" s="182">
        <v>123</v>
      </c>
      <c r="D43" s="182">
        <v>0</v>
      </c>
      <c r="E43" s="182">
        <v>0</v>
      </c>
      <c r="F43" s="182">
        <v>12</v>
      </c>
      <c r="G43" s="182">
        <v>9</v>
      </c>
      <c r="H43" s="182">
        <v>28</v>
      </c>
      <c r="I43" s="182">
        <v>7</v>
      </c>
      <c r="J43" s="182">
        <v>22</v>
      </c>
      <c r="K43" s="182">
        <v>1</v>
      </c>
      <c r="L43" s="182">
        <v>4</v>
      </c>
      <c r="M43" s="182">
        <v>4</v>
      </c>
      <c r="N43" s="182">
        <v>3</v>
      </c>
      <c r="O43" s="182">
        <v>8</v>
      </c>
      <c r="P43" s="182">
        <v>0</v>
      </c>
      <c r="Q43" s="182">
        <v>1</v>
      </c>
      <c r="R43" s="182">
        <v>2</v>
      </c>
      <c r="S43" s="182">
        <v>0</v>
      </c>
      <c r="T43" s="182">
        <v>0</v>
      </c>
      <c r="U43" s="182">
        <v>0</v>
      </c>
      <c r="V43" s="182">
        <v>1</v>
      </c>
      <c r="W43" s="182">
        <v>1</v>
      </c>
      <c r="X43" s="182">
        <v>0</v>
      </c>
      <c r="Y43" s="182">
        <v>0</v>
      </c>
      <c r="Z43" s="190">
        <v>226</v>
      </c>
    </row>
    <row r="44" spans="1:26" ht="15" customHeight="1">
      <c r="A44" s="174" t="s">
        <v>39</v>
      </c>
      <c r="B44" s="197"/>
      <c r="C44" s="194">
        <v>460</v>
      </c>
      <c r="D44" s="194">
        <v>7</v>
      </c>
      <c r="E44" s="194">
        <v>0</v>
      </c>
      <c r="F44" s="194">
        <v>18</v>
      </c>
      <c r="G44" s="194">
        <v>10</v>
      </c>
      <c r="H44" s="194">
        <v>46</v>
      </c>
      <c r="I44" s="194">
        <v>12</v>
      </c>
      <c r="J44" s="194">
        <v>64</v>
      </c>
      <c r="K44" s="194">
        <v>2</v>
      </c>
      <c r="L44" s="194">
        <v>9</v>
      </c>
      <c r="M44" s="194">
        <v>27</v>
      </c>
      <c r="N44" s="194">
        <v>17</v>
      </c>
      <c r="O44" s="194">
        <v>13</v>
      </c>
      <c r="P44" s="194">
        <v>0</v>
      </c>
      <c r="Q44" s="194">
        <v>3</v>
      </c>
      <c r="R44" s="194">
        <v>2</v>
      </c>
      <c r="S44" s="194">
        <v>0</v>
      </c>
      <c r="T44" s="194">
        <v>1</v>
      </c>
      <c r="U44" s="194">
        <v>4</v>
      </c>
      <c r="V44" s="194">
        <v>3</v>
      </c>
      <c r="W44" s="194">
        <v>6</v>
      </c>
      <c r="X44" s="194">
        <v>0</v>
      </c>
      <c r="Y44" s="194">
        <v>0</v>
      </c>
      <c r="Z44" s="196">
        <v>704</v>
      </c>
    </row>
    <row r="45" spans="1:26" ht="15" customHeight="1"/>
    <row r="46" spans="1:26" ht="15" customHeight="1">
      <c r="A46" s="167" t="s">
        <v>333</v>
      </c>
      <c r="B46" s="49"/>
      <c r="C46" s="49"/>
      <c r="D46" s="49"/>
      <c r="E46" s="49"/>
      <c r="F46" s="49"/>
      <c r="G46" s="49"/>
      <c r="H46" s="49"/>
      <c r="I46" s="49"/>
      <c r="J46" s="49"/>
      <c r="K46" s="49"/>
      <c r="L46" s="49"/>
      <c r="M46" s="49"/>
      <c r="N46" s="49"/>
      <c r="O46" s="49"/>
      <c r="P46" s="49"/>
      <c r="Q46" s="49"/>
      <c r="R46" s="49"/>
      <c r="S46" s="49"/>
      <c r="T46" s="49"/>
      <c r="U46" s="49"/>
      <c r="V46" s="49"/>
      <c r="W46" s="49"/>
      <c r="X46" s="49"/>
      <c r="Y46" s="49"/>
      <c r="Z46" s="49"/>
    </row>
    <row r="47" spans="1:26" ht="15" customHeight="1">
      <c r="A47" s="252"/>
      <c r="B47" s="53"/>
      <c r="C47" s="495" t="s">
        <v>150</v>
      </c>
      <c r="D47" s="496"/>
      <c r="E47" s="496"/>
      <c r="F47" s="496"/>
      <c r="G47" s="496"/>
      <c r="H47" s="496"/>
      <c r="I47" s="496"/>
      <c r="J47" s="496"/>
      <c r="K47" s="496"/>
      <c r="L47" s="496"/>
      <c r="M47" s="496"/>
      <c r="N47" s="496"/>
      <c r="O47" s="496"/>
      <c r="P47" s="496"/>
      <c r="Q47" s="496"/>
      <c r="R47" s="496"/>
      <c r="S47" s="496"/>
      <c r="T47" s="496"/>
      <c r="U47" s="496"/>
      <c r="V47" s="496"/>
      <c r="W47" s="496"/>
      <c r="X47" s="496"/>
      <c r="Y47" s="496"/>
      <c r="Z47" s="497"/>
    </row>
    <row r="48" spans="1:26" ht="15" customHeight="1">
      <c r="A48" s="54"/>
      <c r="B48" s="55"/>
      <c r="C48" s="507" t="str">
        <f>'Table Of Contents'!$G$4</f>
        <v>July 2018 - June 2019</v>
      </c>
      <c r="D48" s="508"/>
      <c r="E48" s="508"/>
      <c r="F48" s="508"/>
      <c r="G48" s="508"/>
      <c r="H48" s="508"/>
      <c r="I48" s="508"/>
      <c r="J48" s="508"/>
      <c r="K48" s="508"/>
      <c r="L48" s="508"/>
      <c r="M48" s="508"/>
      <c r="N48" s="508"/>
      <c r="O48" s="508"/>
      <c r="P48" s="508"/>
      <c r="Q48" s="508"/>
      <c r="R48" s="508"/>
      <c r="S48" s="508"/>
      <c r="T48" s="508"/>
      <c r="U48" s="508"/>
      <c r="V48" s="508"/>
      <c r="W48" s="508"/>
      <c r="X48" s="508"/>
      <c r="Y48" s="508"/>
      <c r="Z48" s="509"/>
    </row>
    <row r="49" spans="1:26" ht="186" customHeight="1">
      <c r="A49" s="239" t="s">
        <v>253</v>
      </c>
      <c r="B49" s="253"/>
      <c r="C49" s="58" t="s">
        <v>151</v>
      </c>
      <c r="D49" s="59" t="s">
        <v>260</v>
      </c>
      <c r="E49" s="59" t="s">
        <v>199</v>
      </c>
      <c r="F49" s="59" t="s">
        <v>521</v>
      </c>
      <c r="G49" s="59" t="s">
        <v>454</v>
      </c>
      <c r="H49" s="59" t="s">
        <v>200</v>
      </c>
      <c r="I49" s="59" t="s">
        <v>201</v>
      </c>
      <c r="J49" s="59" t="s">
        <v>522</v>
      </c>
      <c r="K49" s="59" t="s">
        <v>455</v>
      </c>
      <c r="L49" s="59" t="s">
        <v>523</v>
      </c>
      <c r="M49" s="59" t="s">
        <v>261</v>
      </c>
      <c r="N49" s="59" t="s">
        <v>202</v>
      </c>
      <c r="O49" s="59" t="s">
        <v>203</v>
      </c>
      <c r="P49" s="59" t="s">
        <v>524</v>
      </c>
      <c r="Q49" s="59" t="s">
        <v>525</v>
      </c>
      <c r="R49" s="59" t="s">
        <v>26</v>
      </c>
      <c r="S49" s="59" t="s">
        <v>456</v>
      </c>
      <c r="T49" s="59" t="s">
        <v>526</v>
      </c>
      <c r="U49" s="59" t="s">
        <v>457</v>
      </c>
      <c r="V49" s="59" t="s">
        <v>527</v>
      </c>
      <c r="W49" s="59" t="s">
        <v>458</v>
      </c>
      <c r="X49" s="59" t="s">
        <v>204</v>
      </c>
      <c r="Y49" s="59" t="s">
        <v>536</v>
      </c>
      <c r="Z49" s="431" t="s">
        <v>39</v>
      </c>
    </row>
    <row r="50" spans="1:26" ht="15" customHeight="1">
      <c r="A50" s="239" t="s">
        <v>178</v>
      </c>
      <c r="B50" s="173"/>
      <c r="C50" s="59"/>
      <c r="D50" s="59"/>
      <c r="E50" s="59"/>
      <c r="F50" s="59"/>
      <c r="G50" s="59"/>
      <c r="H50" s="59"/>
      <c r="I50" s="59"/>
      <c r="J50" s="59"/>
      <c r="K50" s="59"/>
      <c r="L50" s="59"/>
      <c r="M50" s="59"/>
      <c r="N50" s="59"/>
      <c r="O50" s="59"/>
      <c r="P50" s="60"/>
      <c r="Q50" s="60"/>
      <c r="R50" s="60"/>
      <c r="S50" s="60"/>
      <c r="T50" s="60"/>
      <c r="U50" s="60"/>
      <c r="V50" s="60"/>
      <c r="W50" s="60"/>
      <c r="X50" s="60"/>
      <c r="Y50" s="59"/>
      <c r="Z50" s="280"/>
    </row>
    <row r="51" spans="1:26" ht="13.5">
      <c r="A51" s="37" t="s">
        <v>9</v>
      </c>
      <c r="B51" s="181" t="s">
        <v>35</v>
      </c>
      <c r="C51" s="182">
        <v>11</v>
      </c>
      <c r="D51" s="182">
        <v>0</v>
      </c>
      <c r="E51" s="182">
        <v>0</v>
      </c>
      <c r="F51" s="182">
        <v>0</v>
      </c>
      <c r="G51" s="182">
        <v>0</v>
      </c>
      <c r="H51" s="182">
        <v>0</v>
      </c>
      <c r="I51" s="182">
        <v>0</v>
      </c>
      <c r="J51" s="182">
        <v>0</v>
      </c>
      <c r="K51" s="182">
        <v>0</v>
      </c>
      <c r="L51" s="182">
        <v>0</v>
      </c>
      <c r="M51" s="182">
        <v>0</v>
      </c>
      <c r="N51" s="182">
        <v>0</v>
      </c>
      <c r="O51" s="182">
        <v>0</v>
      </c>
      <c r="P51" s="182">
        <v>0</v>
      </c>
      <c r="Q51" s="182">
        <v>0</v>
      </c>
      <c r="R51" s="182">
        <v>0</v>
      </c>
      <c r="S51" s="182">
        <v>0</v>
      </c>
      <c r="T51" s="182">
        <v>0</v>
      </c>
      <c r="U51" s="182">
        <v>0</v>
      </c>
      <c r="V51" s="182">
        <v>0</v>
      </c>
      <c r="W51" s="182">
        <v>0</v>
      </c>
      <c r="X51" s="182">
        <v>0</v>
      </c>
      <c r="Y51" s="182">
        <v>0</v>
      </c>
      <c r="Z51" s="190">
        <v>11</v>
      </c>
    </row>
    <row r="52" spans="1:26" ht="15" customHeight="1">
      <c r="A52" s="35"/>
      <c r="B52" s="11" t="s">
        <v>184</v>
      </c>
      <c r="C52" s="182">
        <v>10</v>
      </c>
      <c r="D52" s="182">
        <v>0</v>
      </c>
      <c r="E52" s="182">
        <v>0</v>
      </c>
      <c r="F52" s="182">
        <v>0</v>
      </c>
      <c r="G52" s="182">
        <v>0</v>
      </c>
      <c r="H52" s="182">
        <v>0</v>
      </c>
      <c r="I52" s="182">
        <v>0</v>
      </c>
      <c r="J52" s="182">
        <v>0</v>
      </c>
      <c r="K52" s="182">
        <v>0</v>
      </c>
      <c r="L52" s="182">
        <v>0</v>
      </c>
      <c r="M52" s="182">
        <v>0</v>
      </c>
      <c r="N52" s="182">
        <v>0</v>
      </c>
      <c r="O52" s="182">
        <v>0</v>
      </c>
      <c r="P52" s="182">
        <v>0</v>
      </c>
      <c r="Q52" s="182">
        <v>0</v>
      </c>
      <c r="R52" s="182">
        <v>0</v>
      </c>
      <c r="S52" s="182">
        <v>0</v>
      </c>
      <c r="T52" s="182">
        <v>0</v>
      </c>
      <c r="U52" s="182">
        <v>0</v>
      </c>
      <c r="V52" s="182">
        <v>0</v>
      </c>
      <c r="W52" s="182">
        <v>0</v>
      </c>
      <c r="X52" s="182">
        <v>0</v>
      </c>
      <c r="Y52" s="182">
        <v>0</v>
      </c>
      <c r="Z52" s="190">
        <v>10</v>
      </c>
    </row>
    <row r="53" spans="1:26" ht="15" customHeight="1">
      <c r="A53" s="43" t="s">
        <v>39</v>
      </c>
      <c r="B53" s="34"/>
      <c r="C53" s="185">
        <v>21</v>
      </c>
      <c r="D53" s="185">
        <v>0</v>
      </c>
      <c r="E53" s="185">
        <v>0</v>
      </c>
      <c r="F53" s="185">
        <v>0</v>
      </c>
      <c r="G53" s="185">
        <v>0</v>
      </c>
      <c r="H53" s="185">
        <v>0</v>
      </c>
      <c r="I53" s="185">
        <v>0</v>
      </c>
      <c r="J53" s="185">
        <v>0</v>
      </c>
      <c r="K53" s="185">
        <v>0</v>
      </c>
      <c r="L53" s="185">
        <v>0</v>
      </c>
      <c r="M53" s="185">
        <v>0</v>
      </c>
      <c r="N53" s="185">
        <v>0</v>
      </c>
      <c r="O53" s="185">
        <v>0</v>
      </c>
      <c r="P53" s="185">
        <v>0</v>
      </c>
      <c r="Q53" s="185">
        <v>0</v>
      </c>
      <c r="R53" s="185">
        <v>0</v>
      </c>
      <c r="S53" s="185">
        <v>0</v>
      </c>
      <c r="T53" s="185">
        <v>0</v>
      </c>
      <c r="U53" s="185">
        <v>0</v>
      </c>
      <c r="V53" s="185">
        <v>0</v>
      </c>
      <c r="W53" s="185">
        <v>0</v>
      </c>
      <c r="X53" s="185">
        <v>0</v>
      </c>
      <c r="Y53" s="185">
        <v>0</v>
      </c>
      <c r="Z53" s="191">
        <v>21</v>
      </c>
    </row>
    <row r="54" spans="1:26" ht="22.5" customHeight="1">
      <c r="A54" s="11"/>
      <c r="B54" s="11"/>
      <c r="C54" s="182"/>
      <c r="D54" s="182"/>
      <c r="E54" s="182"/>
      <c r="F54" s="182"/>
      <c r="G54" s="182"/>
      <c r="H54" s="182"/>
      <c r="I54" s="182"/>
      <c r="J54" s="182"/>
      <c r="K54" s="182"/>
      <c r="L54" s="182"/>
      <c r="M54" s="182"/>
      <c r="N54" s="182"/>
      <c r="O54" s="182"/>
      <c r="P54" s="182"/>
      <c r="Q54" s="182"/>
      <c r="R54" s="182"/>
      <c r="S54" s="182"/>
      <c r="T54" s="182"/>
      <c r="U54" s="182"/>
      <c r="V54" s="182"/>
      <c r="W54" s="182"/>
      <c r="X54" s="182"/>
      <c r="Y54" s="182"/>
      <c r="Z54" s="182"/>
    </row>
    <row r="55" spans="1:26" ht="15" customHeight="1">
      <c r="A55" s="167" t="s">
        <v>351</v>
      </c>
      <c r="B55" s="49"/>
      <c r="C55" s="49"/>
      <c r="D55" s="49"/>
      <c r="E55" s="49"/>
      <c r="F55" s="49"/>
      <c r="G55" s="49"/>
      <c r="H55" s="49"/>
      <c r="I55" s="49"/>
      <c r="J55" s="49"/>
      <c r="K55" s="49"/>
      <c r="L55" s="49"/>
      <c r="M55" s="49"/>
      <c r="N55" s="49"/>
      <c r="O55" s="49"/>
      <c r="P55" s="49"/>
      <c r="Q55" s="49"/>
      <c r="R55" s="49"/>
      <c r="S55" s="49"/>
      <c r="T55" s="49"/>
      <c r="U55" s="49"/>
      <c r="V55" s="49"/>
      <c r="W55" s="49"/>
      <c r="X55" s="49"/>
      <c r="Y55" s="49"/>
      <c r="Z55" s="49"/>
    </row>
    <row r="56" spans="1:26" ht="15" customHeight="1">
      <c r="A56" s="252"/>
      <c r="B56" s="53"/>
      <c r="C56" s="495" t="s">
        <v>150</v>
      </c>
      <c r="D56" s="496"/>
      <c r="E56" s="496"/>
      <c r="F56" s="496"/>
      <c r="G56" s="496"/>
      <c r="H56" s="496"/>
      <c r="I56" s="496"/>
      <c r="J56" s="496"/>
      <c r="K56" s="496"/>
      <c r="L56" s="496"/>
      <c r="M56" s="496"/>
      <c r="N56" s="496"/>
      <c r="O56" s="496"/>
      <c r="P56" s="496"/>
      <c r="Q56" s="496"/>
      <c r="R56" s="496"/>
      <c r="S56" s="496"/>
      <c r="T56" s="496"/>
      <c r="U56" s="496"/>
      <c r="V56" s="496"/>
      <c r="W56" s="496"/>
      <c r="X56" s="496"/>
      <c r="Y56" s="496"/>
      <c r="Z56" s="497"/>
    </row>
    <row r="57" spans="1:26" ht="15" customHeight="1">
      <c r="A57" s="54"/>
      <c r="B57" s="55"/>
      <c r="C57" s="507" t="str">
        <f>'Table Of Contents'!$G$4</f>
        <v>July 2018 - June 2019</v>
      </c>
      <c r="D57" s="508"/>
      <c r="E57" s="508"/>
      <c r="F57" s="508"/>
      <c r="G57" s="508"/>
      <c r="H57" s="508"/>
      <c r="I57" s="508"/>
      <c r="J57" s="508"/>
      <c r="K57" s="508"/>
      <c r="L57" s="508"/>
      <c r="M57" s="508"/>
      <c r="N57" s="508"/>
      <c r="O57" s="508"/>
      <c r="P57" s="508"/>
      <c r="Q57" s="508"/>
      <c r="R57" s="508"/>
      <c r="S57" s="508"/>
      <c r="T57" s="508"/>
      <c r="U57" s="508"/>
      <c r="V57" s="508"/>
      <c r="W57" s="508"/>
      <c r="X57" s="508"/>
      <c r="Y57" s="508"/>
      <c r="Z57" s="509"/>
    </row>
    <row r="58" spans="1:26" ht="186" customHeight="1">
      <c r="A58" s="239" t="s">
        <v>253</v>
      </c>
      <c r="B58" s="253"/>
      <c r="C58" s="58" t="s">
        <v>151</v>
      </c>
      <c r="D58" s="59" t="s">
        <v>260</v>
      </c>
      <c r="E58" s="59" t="s">
        <v>199</v>
      </c>
      <c r="F58" s="59" t="s">
        <v>521</v>
      </c>
      <c r="G58" s="59" t="s">
        <v>454</v>
      </c>
      <c r="H58" s="59" t="s">
        <v>200</v>
      </c>
      <c r="I58" s="59" t="s">
        <v>201</v>
      </c>
      <c r="J58" s="59" t="s">
        <v>522</v>
      </c>
      <c r="K58" s="59" t="s">
        <v>455</v>
      </c>
      <c r="L58" s="59" t="s">
        <v>523</v>
      </c>
      <c r="M58" s="59" t="s">
        <v>261</v>
      </c>
      <c r="N58" s="59" t="s">
        <v>202</v>
      </c>
      <c r="O58" s="59" t="s">
        <v>203</v>
      </c>
      <c r="P58" s="59" t="s">
        <v>524</v>
      </c>
      <c r="Q58" s="59" t="s">
        <v>525</v>
      </c>
      <c r="R58" s="59" t="s">
        <v>26</v>
      </c>
      <c r="S58" s="59" t="s">
        <v>456</v>
      </c>
      <c r="T58" s="59" t="s">
        <v>526</v>
      </c>
      <c r="U58" s="59" t="s">
        <v>457</v>
      </c>
      <c r="V58" s="59" t="s">
        <v>527</v>
      </c>
      <c r="W58" s="59" t="s">
        <v>458</v>
      </c>
      <c r="X58" s="59" t="s">
        <v>204</v>
      </c>
      <c r="Y58" s="59" t="s">
        <v>536</v>
      </c>
      <c r="Z58" s="431" t="s">
        <v>39</v>
      </c>
    </row>
    <row r="59" spans="1:26" ht="15" customHeight="1">
      <c r="A59" s="239" t="s">
        <v>178</v>
      </c>
      <c r="B59" s="173"/>
      <c r="C59" s="59"/>
      <c r="D59" s="59"/>
      <c r="E59" s="59"/>
      <c r="F59" s="59"/>
      <c r="G59" s="59"/>
      <c r="H59" s="59"/>
      <c r="I59" s="59"/>
      <c r="J59" s="59"/>
      <c r="K59" s="59"/>
      <c r="L59" s="59"/>
      <c r="M59" s="59"/>
      <c r="N59" s="59"/>
      <c r="O59" s="59"/>
      <c r="P59" s="60"/>
      <c r="Q59" s="60"/>
      <c r="R59" s="60"/>
      <c r="S59" s="60"/>
      <c r="T59" s="60"/>
      <c r="U59" s="60"/>
      <c r="V59" s="60"/>
      <c r="W59" s="60"/>
      <c r="X59" s="60"/>
      <c r="Y59" s="59"/>
      <c r="Z59" s="280"/>
    </row>
    <row r="60" spans="1:26" ht="15" customHeight="1">
      <c r="A60" s="42" t="s">
        <v>9</v>
      </c>
      <c r="B60" s="260" t="s">
        <v>36</v>
      </c>
      <c r="C60" s="189">
        <v>2</v>
      </c>
      <c r="D60" s="189">
        <v>0</v>
      </c>
      <c r="E60" s="189">
        <v>0</v>
      </c>
      <c r="F60" s="189">
        <v>0</v>
      </c>
      <c r="G60" s="189">
        <v>0</v>
      </c>
      <c r="H60" s="189">
        <v>0</v>
      </c>
      <c r="I60" s="189">
        <v>0</v>
      </c>
      <c r="J60" s="189">
        <v>0</v>
      </c>
      <c r="K60" s="189">
        <v>0</v>
      </c>
      <c r="L60" s="189">
        <v>0</v>
      </c>
      <c r="M60" s="189">
        <v>0</v>
      </c>
      <c r="N60" s="189">
        <v>0</v>
      </c>
      <c r="O60" s="189">
        <v>0</v>
      </c>
      <c r="P60" s="189">
        <v>0</v>
      </c>
      <c r="Q60" s="189">
        <v>0</v>
      </c>
      <c r="R60" s="189">
        <v>0</v>
      </c>
      <c r="S60" s="189">
        <v>0</v>
      </c>
      <c r="T60" s="189">
        <v>0</v>
      </c>
      <c r="U60" s="189">
        <v>0</v>
      </c>
      <c r="V60" s="189">
        <v>0</v>
      </c>
      <c r="W60" s="189">
        <v>0</v>
      </c>
      <c r="X60" s="189">
        <v>0</v>
      </c>
      <c r="Y60" s="189">
        <v>0</v>
      </c>
      <c r="Z60" s="312">
        <v>2</v>
      </c>
    </row>
    <row r="61" spans="1:26" ht="15" customHeight="1">
      <c r="A61" s="43"/>
      <c r="B61" s="34" t="s">
        <v>184</v>
      </c>
      <c r="C61" s="185">
        <v>2</v>
      </c>
      <c r="D61" s="185">
        <v>0</v>
      </c>
      <c r="E61" s="185">
        <v>0</v>
      </c>
      <c r="F61" s="185">
        <v>0</v>
      </c>
      <c r="G61" s="185">
        <v>0</v>
      </c>
      <c r="H61" s="185">
        <v>0</v>
      </c>
      <c r="I61" s="185">
        <v>0</v>
      </c>
      <c r="J61" s="185">
        <v>0</v>
      </c>
      <c r="K61" s="185">
        <v>0</v>
      </c>
      <c r="L61" s="185">
        <v>0</v>
      </c>
      <c r="M61" s="185">
        <v>0</v>
      </c>
      <c r="N61" s="185">
        <v>0</v>
      </c>
      <c r="O61" s="185">
        <v>0</v>
      </c>
      <c r="P61" s="185">
        <v>0</v>
      </c>
      <c r="Q61" s="185">
        <v>0</v>
      </c>
      <c r="R61" s="185">
        <v>0</v>
      </c>
      <c r="S61" s="185">
        <v>0</v>
      </c>
      <c r="T61" s="185">
        <v>0</v>
      </c>
      <c r="U61" s="185">
        <v>0</v>
      </c>
      <c r="V61" s="185">
        <v>0</v>
      </c>
      <c r="W61" s="185">
        <v>0</v>
      </c>
      <c r="X61" s="185">
        <v>0</v>
      </c>
      <c r="Y61" s="185">
        <v>0</v>
      </c>
      <c r="Z61" s="191">
        <v>2</v>
      </c>
    </row>
    <row r="62" spans="1:26" ht="15" customHeight="1">
      <c r="A62" s="38"/>
      <c r="B62" s="39" t="s">
        <v>39</v>
      </c>
      <c r="C62" s="194">
        <v>4</v>
      </c>
      <c r="D62" s="194">
        <v>0</v>
      </c>
      <c r="E62" s="194">
        <v>0</v>
      </c>
      <c r="F62" s="194">
        <v>0</v>
      </c>
      <c r="G62" s="194">
        <v>0</v>
      </c>
      <c r="H62" s="194">
        <v>0</v>
      </c>
      <c r="I62" s="194">
        <v>0</v>
      </c>
      <c r="J62" s="194">
        <v>0</v>
      </c>
      <c r="K62" s="194">
        <v>0</v>
      </c>
      <c r="L62" s="194">
        <v>0</v>
      </c>
      <c r="M62" s="194">
        <v>0</v>
      </c>
      <c r="N62" s="194">
        <v>0</v>
      </c>
      <c r="O62" s="194">
        <v>0</v>
      </c>
      <c r="P62" s="194">
        <v>0</v>
      </c>
      <c r="Q62" s="194">
        <v>0</v>
      </c>
      <c r="R62" s="194">
        <v>0</v>
      </c>
      <c r="S62" s="194">
        <v>0</v>
      </c>
      <c r="T62" s="194">
        <v>0</v>
      </c>
      <c r="U62" s="194">
        <v>0</v>
      </c>
      <c r="V62" s="194">
        <v>0</v>
      </c>
      <c r="W62" s="194">
        <v>0</v>
      </c>
      <c r="X62" s="194">
        <v>0</v>
      </c>
      <c r="Y62" s="194">
        <v>0</v>
      </c>
      <c r="Z62" s="196">
        <v>4</v>
      </c>
    </row>
    <row r="63" spans="1:26" ht="15" customHeight="1">
      <c r="A63" s="42" t="s">
        <v>10</v>
      </c>
      <c r="B63" s="260" t="s">
        <v>40</v>
      </c>
      <c r="C63" s="189">
        <v>62</v>
      </c>
      <c r="D63" s="189">
        <v>0</v>
      </c>
      <c r="E63" s="189">
        <v>0</v>
      </c>
      <c r="F63" s="189">
        <v>3</v>
      </c>
      <c r="G63" s="189">
        <v>2</v>
      </c>
      <c r="H63" s="189">
        <v>3</v>
      </c>
      <c r="I63" s="189">
        <v>0</v>
      </c>
      <c r="J63" s="189">
        <v>3</v>
      </c>
      <c r="K63" s="189">
        <v>0</v>
      </c>
      <c r="L63" s="189">
        <v>1</v>
      </c>
      <c r="M63" s="189">
        <v>0</v>
      </c>
      <c r="N63" s="189">
        <v>0</v>
      </c>
      <c r="O63" s="189">
        <v>1</v>
      </c>
      <c r="P63" s="189">
        <v>0</v>
      </c>
      <c r="Q63" s="189">
        <v>0</v>
      </c>
      <c r="R63" s="189">
        <v>0</v>
      </c>
      <c r="S63" s="189">
        <v>0</v>
      </c>
      <c r="T63" s="189">
        <v>0</v>
      </c>
      <c r="U63" s="189">
        <v>0</v>
      </c>
      <c r="V63" s="189">
        <v>0</v>
      </c>
      <c r="W63" s="189">
        <v>0</v>
      </c>
      <c r="X63" s="189">
        <v>0</v>
      </c>
      <c r="Y63" s="189">
        <v>0</v>
      </c>
      <c r="Z63" s="312">
        <v>75</v>
      </c>
    </row>
    <row r="64" spans="1:26" ht="15" customHeight="1">
      <c r="A64" s="37"/>
      <c r="B64" s="181" t="s">
        <v>241</v>
      </c>
      <c r="C64" s="182">
        <v>5</v>
      </c>
      <c r="D64" s="182">
        <v>0</v>
      </c>
      <c r="E64" s="182">
        <v>0</v>
      </c>
      <c r="F64" s="182">
        <v>2</v>
      </c>
      <c r="G64" s="182">
        <v>0</v>
      </c>
      <c r="H64" s="182">
        <v>0</v>
      </c>
      <c r="I64" s="182">
        <v>0</v>
      </c>
      <c r="J64" s="182">
        <v>1</v>
      </c>
      <c r="K64" s="182">
        <v>0</v>
      </c>
      <c r="L64" s="182">
        <v>0</v>
      </c>
      <c r="M64" s="182">
        <v>0</v>
      </c>
      <c r="N64" s="182">
        <v>0</v>
      </c>
      <c r="O64" s="182">
        <v>1</v>
      </c>
      <c r="P64" s="182">
        <v>0</v>
      </c>
      <c r="Q64" s="182">
        <v>0</v>
      </c>
      <c r="R64" s="182">
        <v>0</v>
      </c>
      <c r="S64" s="182">
        <v>0</v>
      </c>
      <c r="T64" s="182">
        <v>0</v>
      </c>
      <c r="U64" s="182">
        <v>0</v>
      </c>
      <c r="V64" s="182">
        <v>2</v>
      </c>
      <c r="W64" s="182">
        <v>0</v>
      </c>
      <c r="X64" s="182">
        <v>0</v>
      </c>
      <c r="Y64" s="182">
        <v>0</v>
      </c>
      <c r="Z64" s="190">
        <v>11</v>
      </c>
    </row>
    <row r="65" spans="1:26" ht="15" customHeight="1">
      <c r="A65" s="36"/>
      <c r="B65" s="304" t="s">
        <v>39</v>
      </c>
      <c r="C65" s="185">
        <v>67</v>
      </c>
      <c r="D65" s="185">
        <v>0</v>
      </c>
      <c r="E65" s="185">
        <v>0</v>
      </c>
      <c r="F65" s="185">
        <v>5</v>
      </c>
      <c r="G65" s="185">
        <v>2</v>
      </c>
      <c r="H65" s="185">
        <v>3</v>
      </c>
      <c r="I65" s="185">
        <v>0</v>
      </c>
      <c r="J65" s="185">
        <v>4</v>
      </c>
      <c r="K65" s="185">
        <v>0</v>
      </c>
      <c r="L65" s="185">
        <v>1</v>
      </c>
      <c r="M65" s="185">
        <v>0</v>
      </c>
      <c r="N65" s="185">
        <v>0</v>
      </c>
      <c r="O65" s="185">
        <v>2</v>
      </c>
      <c r="P65" s="185">
        <v>0</v>
      </c>
      <c r="Q65" s="185">
        <v>0</v>
      </c>
      <c r="R65" s="185">
        <v>0</v>
      </c>
      <c r="S65" s="185">
        <v>0</v>
      </c>
      <c r="T65" s="185">
        <v>0</v>
      </c>
      <c r="U65" s="185">
        <v>0</v>
      </c>
      <c r="V65" s="185">
        <v>2</v>
      </c>
      <c r="W65" s="185">
        <v>0</v>
      </c>
      <c r="X65" s="185">
        <v>0</v>
      </c>
      <c r="Y65" s="185">
        <v>0</v>
      </c>
      <c r="Z65" s="191">
        <v>86</v>
      </c>
    </row>
    <row r="66" spans="1:26" ht="15" customHeight="1">
      <c r="A66" s="174" t="s">
        <v>11</v>
      </c>
      <c r="B66" s="197" t="s">
        <v>44</v>
      </c>
      <c r="C66" s="194">
        <v>67</v>
      </c>
      <c r="D66" s="194">
        <v>0</v>
      </c>
      <c r="E66" s="194">
        <v>0</v>
      </c>
      <c r="F66" s="194">
        <v>1</v>
      </c>
      <c r="G66" s="194">
        <v>0</v>
      </c>
      <c r="H66" s="194">
        <v>0</v>
      </c>
      <c r="I66" s="194">
        <v>1</v>
      </c>
      <c r="J66" s="194">
        <v>2</v>
      </c>
      <c r="K66" s="194">
        <v>0</v>
      </c>
      <c r="L66" s="194">
        <v>1</v>
      </c>
      <c r="M66" s="194">
        <v>0</v>
      </c>
      <c r="N66" s="194">
        <v>0</v>
      </c>
      <c r="O66" s="194">
        <v>0</v>
      </c>
      <c r="P66" s="194">
        <v>0</v>
      </c>
      <c r="Q66" s="194">
        <v>0</v>
      </c>
      <c r="R66" s="194">
        <v>0</v>
      </c>
      <c r="S66" s="194">
        <v>0</v>
      </c>
      <c r="T66" s="194">
        <v>0</v>
      </c>
      <c r="U66" s="194">
        <v>0</v>
      </c>
      <c r="V66" s="194">
        <v>0</v>
      </c>
      <c r="W66" s="194">
        <v>0</v>
      </c>
      <c r="X66" s="194">
        <v>0</v>
      </c>
      <c r="Y66" s="194">
        <v>0</v>
      </c>
      <c r="Z66" s="196">
        <v>72</v>
      </c>
    </row>
    <row r="67" spans="1:26" ht="15" customHeight="1">
      <c r="A67" s="89" t="s">
        <v>13</v>
      </c>
      <c r="B67" s="334" t="s">
        <v>54</v>
      </c>
      <c r="C67" s="189">
        <v>18</v>
      </c>
      <c r="D67" s="189">
        <v>0</v>
      </c>
      <c r="E67" s="189">
        <v>0</v>
      </c>
      <c r="F67" s="189">
        <v>3</v>
      </c>
      <c r="G67" s="189">
        <v>0</v>
      </c>
      <c r="H67" s="189">
        <v>0</v>
      </c>
      <c r="I67" s="189">
        <v>0</v>
      </c>
      <c r="J67" s="189">
        <v>1</v>
      </c>
      <c r="K67" s="189">
        <v>0</v>
      </c>
      <c r="L67" s="189">
        <v>0</v>
      </c>
      <c r="M67" s="189">
        <v>0</v>
      </c>
      <c r="N67" s="189">
        <v>0</v>
      </c>
      <c r="O67" s="189">
        <v>0</v>
      </c>
      <c r="P67" s="189">
        <v>0</v>
      </c>
      <c r="Q67" s="189">
        <v>0</v>
      </c>
      <c r="R67" s="189">
        <v>0</v>
      </c>
      <c r="S67" s="189">
        <v>0</v>
      </c>
      <c r="T67" s="189">
        <v>0</v>
      </c>
      <c r="U67" s="189">
        <v>0</v>
      </c>
      <c r="V67" s="189">
        <v>0</v>
      </c>
      <c r="W67" s="189">
        <v>0</v>
      </c>
      <c r="X67" s="189">
        <v>0</v>
      </c>
      <c r="Y67" s="189">
        <v>0</v>
      </c>
      <c r="Z67" s="312">
        <v>22</v>
      </c>
    </row>
    <row r="68" spans="1:26" ht="15" customHeight="1">
      <c r="A68" s="37"/>
      <c r="B68" s="181" t="s">
        <v>187</v>
      </c>
      <c r="C68" s="182">
        <v>0</v>
      </c>
      <c r="D68" s="182">
        <v>0</v>
      </c>
      <c r="E68" s="182">
        <v>0</v>
      </c>
      <c r="F68" s="182">
        <v>1</v>
      </c>
      <c r="G68" s="182">
        <v>0</v>
      </c>
      <c r="H68" s="182">
        <v>0</v>
      </c>
      <c r="I68" s="182">
        <v>0</v>
      </c>
      <c r="J68" s="182">
        <v>0</v>
      </c>
      <c r="K68" s="182">
        <v>0</v>
      </c>
      <c r="L68" s="182">
        <v>0</v>
      </c>
      <c r="M68" s="182">
        <v>0</v>
      </c>
      <c r="N68" s="182">
        <v>0</v>
      </c>
      <c r="O68" s="182">
        <v>0</v>
      </c>
      <c r="P68" s="182">
        <v>0</v>
      </c>
      <c r="Q68" s="182">
        <v>0</v>
      </c>
      <c r="R68" s="182">
        <v>0</v>
      </c>
      <c r="S68" s="182">
        <v>0</v>
      </c>
      <c r="T68" s="182">
        <v>0</v>
      </c>
      <c r="U68" s="182">
        <v>0</v>
      </c>
      <c r="V68" s="182">
        <v>0</v>
      </c>
      <c r="W68" s="182">
        <v>0</v>
      </c>
      <c r="X68" s="182">
        <v>0</v>
      </c>
      <c r="Y68" s="182">
        <v>0</v>
      </c>
      <c r="Z68" s="190">
        <v>1</v>
      </c>
    </row>
    <row r="69" spans="1:26" ht="15" customHeight="1">
      <c r="A69" s="43"/>
      <c r="B69" s="34" t="s">
        <v>39</v>
      </c>
      <c r="C69" s="185">
        <v>18</v>
      </c>
      <c r="D69" s="185">
        <v>0</v>
      </c>
      <c r="E69" s="185">
        <v>0</v>
      </c>
      <c r="F69" s="185">
        <v>4</v>
      </c>
      <c r="G69" s="185">
        <v>0</v>
      </c>
      <c r="H69" s="185">
        <v>0</v>
      </c>
      <c r="I69" s="185">
        <v>0</v>
      </c>
      <c r="J69" s="185">
        <v>1</v>
      </c>
      <c r="K69" s="185">
        <v>0</v>
      </c>
      <c r="L69" s="185">
        <v>0</v>
      </c>
      <c r="M69" s="185">
        <v>0</v>
      </c>
      <c r="N69" s="185">
        <v>0</v>
      </c>
      <c r="O69" s="185">
        <v>0</v>
      </c>
      <c r="P69" s="185">
        <v>0</v>
      </c>
      <c r="Q69" s="185">
        <v>0</v>
      </c>
      <c r="R69" s="185">
        <v>0</v>
      </c>
      <c r="S69" s="185">
        <v>0</v>
      </c>
      <c r="T69" s="185">
        <v>0</v>
      </c>
      <c r="U69" s="185">
        <v>0</v>
      </c>
      <c r="V69" s="185">
        <v>0</v>
      </c>
      <c r="W69" s="185">
        <v>0</v>
      </c>
      <c r="X69" s="185">
        <v>0</v>
      </c>
      <c r="Y69" s="185">
        <v>0</v>
      </c>
      <c r="Z69" s="191">
        <v>23</v>
      </c>
    </row>
    <row r="70" spans="1:26" ht="15" customHeight="1">
      <c r="A70" s="38" t="s">
        <v>14</v>
      </c>
      <c r="B70" s="39" t="s">
        <v>58</v>
      </c>
      <c r="C70" s="194">
        <v>1</v>
      </c>
      <c r="D70" s="194">
        <v>0</v>
      </c>
      <c r="E70" s="194">
        <v>0</v>
      </c>
      <c r="F70" s="194">
        <v>0</v>
      </c>
      <c r="G70" s="194">
        <v>0</v>
      </c>
      <c r="H70" s="194">
        <v>0</v>
      </c>
      <c r="I70" s="194">
        <v>0</v>
      </c>
      <c r="J70" s="194">
        <v>0</v>
      </c>
      <c r="K70" s="194">
        <v>0</v>
      </c>
      <c r="L70" s="194">
        <v>0</v>
      </c>
      <c r="M70" s="194">
        <v>0</v>
      </c>
      <c r="N70" s="194">
        <v>0</v>
      </c>
      <c r="O70" s="194">
        <v>0</v>
      </c>
      <c r="P70" s="194">
        <v>0</v>
      </c>
      <c r="Q70" s="194">
        <v>0</v>
      </c>
      <c r="R70" s="194">
        <v>0</v>
      </c>
      <c r="S70" s="194">
        <v>0</v>
      </c>
      <c r="T70" s="194">
        <v>0</v>
      </c>
      <c r="U70" s="194">
        <v>0</v>
      </c>
      <c r="V70" s="194">
        <v>0</v>
      </c>
      <c r="W70" s="194">
        <v>0</v>
      </c>
      <c r="X70" s="194">
        <v>0</v>
      </c>
      <c r="Y70" s="194">
        <v>0</v>
      </c>
      <c r="Z70" s="196">
        <v>1</v>
      </c>
    </row>
    <row r="71" spans="1:26" ht="15" customHeight="1">
      <c r="A71" s="38" t="s">
        <v>15</v>
      </c>
      <c r="B71" s="39" t="s">
        <v>15</v>
      </c>
      <c r="C71" s="194">
        <v>0</v>
      </c>
      <c r="D71" s="194">
        <v>0</v>
      </c>
      <c r="E71" s="194">
        <v>0</v>
      </c>
      <c r="F71" s="194">
        <v>0</v>
      </c>
      <c r="G71" s="194">
        <v>1</v>
      </c>
      <c r="H71" s="194">
        <v>0</v>
      </c>
      <c r="I71" s="194">
        <v>0</v>
      </c>
      <c r="J71" s="194">
        <v>0</v>
      </c>
      <c r="K71" s="194">
        <v>0</v>
      </c>
      <c r="L71" s="194">
        <v>0</v>
      </c>
      <c r="M71" s="194">
        <v>0</v>
      </c>
      <c r="N71" s="194">
        <v>0</v>
      </c>
      <c r="O71" s="194">
        <v>0</v>
      </c>
      <c r="P71" s="194">
        <v>0</v>
      </c>
      <c r="Q71" s="194">
        <v>0</v>
      </c>
      <c r="R71" s="194">
        <v>0</v>
      </c>
      <c r="S71" s="194">
        <v>0</v>
      </c>
      <c r="T71" s="194">
        <v>0</v>
      </c>
      <c r="U71" s="194">
        <v>0</v>
      </c>
      <c r="V71" s="194">
        <v>0</v>
      </c>
      <c r="W71" s="194">
        <v>0</v>
      </c>
      <c r="X71" s="194">
        <v>0</v>
      </c>
      <c r="Y71" s="194">
        <v>0</v>
      </c>
      <c r="Z71" s="196">
        <v>1</v>
      </c>
    </row>
    <row r="72" spans="1:26" ht="22.5" customHeight="1">
      <c r="A72" s="42" t="s">
        <v>19</v>
      </c>
      <c r="B72" s="260" t="s">
        <v>191</v>
      </c>
      <c r="C72" s="189">
        <v>2</v>
      </c>
      <c r="D72" s="189">
        <v>0</v>
      </c>
      <c r="E72" s="189">
        <v>0</v>
      </c>
      <c r="F72" s="189">
        <v>0</v>
      </c>
      <c r="G72" s="189">
        <v>0</v>
      </c>
      <c r="H72" s="189">
        <v>0</v>
      </c>
      <c r="I72" s="189">
        <v>0</v>
      </c>
      <c r="J72" s="189">
        <v>0</v>
      </c>
      <c r="K72" s="189">
        <v>0</v>
      </c>
      <c r="L72" s="189">
        <v>0</v>
      </c>
      <c r="M72" s="189">
        <v>0</v>
      </c>
      <c r="N72" s="189">
        <v>0</v>
      </c>
      <c r="O72" s="189">
        <v>0</v>
      </c>
      <c r="P72" s="189">
        <v>0</v>
      </c>
      <c r="Q72" s="189">
        <v>0</v>
      </c>
      <c r="R72" s="189">
        <v>0</v>
      </c>
      <c r="S72" s="189">
        <v>0</v>
      </c>
      <c r="T72" s="189">
        <v>0</v>
      </c>
      <c r="U72" s="189">
        <v>0</v>
      </c>
      <c r="V72" s="189">
        <v>0</v>
      </c>
      <c r="W72" s="189">
        <v>0</v>
      </c>
      <c r="X72" s="189">
        <v>0</v>
      </c>
      <c r="Y72" s="189">
        <v>0</v>
      </c>
      <c r="Z72" s="312">
        <v>2</v>
      </c>
    </row>
    <row r="73" spans="1:26" ht="15" customHeight="1">
      <c r="A73" s="37" t="s">
        <v>20</v>
      </c>
      <c r="B73" s="181" t="s">
        <v>93</v>
      </c>
      <c r="C73" s="182">
        <v>5</v>
      </c>
      <c r="D73" s="182">
        <v>0</v>
      </c>
      <c r="E73" s="182">
        <v>0</v>
      </c>
      <c r="F73" s="182">
        <v>0</v>
      </c>
      <c r="G73" s="182">
        <v>0</v>
      </c>
      <c r="H73" s="182">
        <v>0</v>
      </c>
      <c r="I73" s="182">
        <v>0</v>
      </c>
      <c r="J73" s="182">
        <v>1</v>
      </c>
      <c r="K73" s="182">
        <v>0</v>
      </c>
      <c r="L73" s="182">
        <v>0</v>
      </c>
      <c r="M73" s="182">
        <v>0</v>
      </c>
      <c r="N73" s="182">
        <v>0</v>
      </c>
      <c r="O73" s="182">
        <v>0</v>
      </c>
      <c r="P73" s="182">
        <v>0</v>
      </c>
      <c r="Q73" s="182">
        <v>0</v>
      </c>
      <c r="R73" s="182">
        <v>0</v>
      </c>
      <c r="S73" s="182">
        <v>0</v>
      </c>
      <c r="T73" s="182">
        <v>0</v>
      </c>
      <c r="U73" s="182">
        <v>0</v>
      </c>
      <c r="V73" s="182">
        <v>0</v>
      </c>
      <c r="W73" s="182">
        <v>0</v>
      </c>
      <c r="X73" s="182">
        <v>0</v>
      </c>
      <c r="Y73" s="182">
        <v>0</v>
      </c>
      <c r="Z73" s="190">
        <v>6</v>
      </c>
    </row>
    <row r="74" spans="1:26" ht="22.5" customHeight="1">
      <c r="A74" s="43" t="s">
        <v>23</v>
      </c>
      <c r="B74" s="34" t="s">
        <v>193</v>
      </c>
      <c r="C74" s="185">
        <v>1</v>
      </c>
      <c r="D74" s="185">
        <v>0</v>
      </c>
      <c r="E74" s="185">
        <v>0</v>
      </c>
      <c r="F74" s="185">
        <v>0</v>
      </c>
      <c r="G74" s="185">
        <v>0</v>
      </c>
      <c r="H74" s="185">
        <v>0</v>
      </c>
      <c r="I74" s="185">
        <v>0</v>
      </c>
      <c r="J74" s="185">
        <v>0</v>
      </c>
      <c r="K74" s="185">
        <v>0</v>
      </c>
      <c r="L74" s="185">
        <v>0</v>
      </c>
      <c r="M74" s="185">
        <v>0</v>
      </c>
      <c r="N74" s="185">
        <v>0</v>
      </c>
      <c r="O74" s="185">
        <v>0</v>
      </c>
      <c r="P74" s="185">
        <v>0</v>
      </c>
      <c r="Q74" s="185">
        <v>0</v>
      </c>
      <c r="R74" s="185">
        <v>0</v>
      </c>
      <c r="S74" s="185">
        <v>1</v>
      </c>
      <c r="T74" s="185">
        <v>0</v>
      </c>
      <c r="U74" s="185">
        <v>0</v>
      </c>
      <c r="V74" s="185">
        <v>0</v>
      </c>
      <c r="W74" s="185">
        <v>0</v>
      </c>
      <c r="X74" s="185">
        <v>0</v>
      </c>
      <c r="Y74" s="185">
        <v>0</v>
      </c>
      <c r="Z74" s="191">
        <v>2</v>
      </c>
    </row>
    <row r="75" spans="1:26" ht="15" customHeight="1">
      <c r="A75" s="248" t="s">
        <v>39</v>
      </c>
      <c r="B75" s="249"/>
      <c r="C75" s="194">
        <v>165</v>
      </c>
      <c r="D75" s="194">
        <v>0</v>
      </c>
      <c r="E75" s="194">
        <v>0</v>
      </c>
      <c r="F75" s="194">
        <v>10</v>
      </c>
      <c r="G75" s="194">
        <v>3</v>
      </c>
      <c r="H75" s="194">
        <v>3</v>
      </c>
      <c r="I75" s="194">
        <v>1</v>
      </c>
      <c r="J75" s="194">
        <v>8</v>
      </c>
      <c r="K75" s="194">
        <v>0</v>
      </c>
      <c r="L75" s="194">
        <v>2</v>
      </c>
      <c r="M75" s="194">
        <v>0</v>
      </c>
      <c r="N75" s="194">
        <v>0</v>
      </c>
      <c r="O75" s="194">
        <v>2</v>
      </c>
      <c r="P75" s="194">
        <v>0</v>
      </c>
      <c r="Q75" s="194">
        <v>0</v>
      </c>
      <c r="R75" s="194">
        <v>0</v>
      </c>
      <c r="S75" s="194">
        <v>1</v>
      </c>
      <c r="T75" s="194">
        <v>0</v>
      </c>
      <c r="U75" s="194">
        <v>0</v>
      </c>
      <c r="V75" s="194">
        <v>2</v>
      </c>
      <c r="W75" s="194">
        <v>0</v>
      </c>
      <c r="X75" s="194">
        <v>0</v>
      </c>
      <c r="Y75" s="194">
        <v>0</v>
      </c>
      <c r="Z75" s="196">
        <v>197</v>
      </c>
    </row>
    <row r="76" spans="1:26" ht="15" customHeight="1">
      <c r="A76" s="37"/>
      <c r="B76" s="181"/>
      <c r="C76" s="182"/>
      <c r="D76" s="182"/>
      <c r="E76" s="182"/>
      <c r="F76" s="182"/>
      <c r="G76" s="182"/>
      <c r="H76" s="182"/>
      <c r="I76" s="182"/>
      <c r="J76" s="182"/>
      <c r="K76" s="182"/>
      <c r="L76" s="182"/>
      <c r="M76" s="182"/>
      <c r="N76" s="182"/>
      <c r="O76" s="182"/>
      <c r="P76" s="182"/>
      <c r="Q76" s="182"/>
      <c r="R76" s="182"/>
      <c r="S76" s="182"/>
      <c r="T76" s="182"/>
      <c r="U76" s="182"/>
      <c r="V76" s="182"/>
      <c r="W76" s="182"/>
      <c r="X76" s="182"/>
      <c r="Y76" s="182"/>
      <c r="Z76" s="190"/>
    </row>
    <row r="77" spans="1:26" ht="15" customHeight="1">
      <c r="A77" s="239" t="s">
        <v>242</v>
      </c>
      <c r="B77" s="243"/>
      <c r="C77" s="185"/>
      <c r="D77" s="185"/>
      <c r="E77" s="185"/>
      <c r="F77" s="185"/>
      <c r="G77" s="185"/>
      <c r="H77" s="185"/>
      <c r="I77" s="185"/>
      <c r="J77" s="185"/>
      <c r="K77" s="185"/>
      <c r="L77" s="185"/>
      <c r="M77" s="185"/>
      <c r="N77" s="185"/>
      <c r="O77" s="185"/>
      <c r="P77" s="185"/>
      <c r="Q77" s="185"/>
      <c r="R77" s="185"/>
      <c r="S77" s="185"/>
      <c r="T77" s="185"/>
      <c r="U77" s="185"/>
      <c r="V77" s="185"/>
      <c r="W77" s="185"/>
      <c r="X77" s="185"/>
      <c r="Y77" s="185"/>
      <c r="Z77" s="191"/>
    </row>
    <row r="78" spans="1:26" ht="15" customHeight="1">
      <c r="A78" s="35" t="s">
        <v>11</v>
      </c>
      <c r="B78" s="11" t="s">
        <v>44</v>
      </c>
      <c r="C78" s="182">
        <v>263</v>
      </c>
      <c r="D78" s="182">
        <v>0</v>
      </c>
      <c r="E78" s="182">
        <v>0</v>
      </c>
      <c r="F78" s="182">
        <v>3</v>
      </c>
      <c r="G78" s="182">
        <v>1</v>
      </c>
      <c r="H78" s="182">
        <v>6</v>
      </c>
      <c r="I78" s="182">
        <v>2</v>
      </c>
      <c r="J78" s="182">
        <v>14</v>
      </c>
      <c r="K78" s="182">
        <v>0</v>
      </c>
      <c r="L78" s="182">
        <v>3</v>
      </c>
      <c r="M78" s="182">
        <v>1</v>
      </c>
      <c r="N78" s="182">
        <v>2</v>
      </c>
      <c r="O78" s="182">
        <v>2</v>
      </c>
      <c r="P78" s="182">
        <v>0</v>
      </c>
      <c r="Q78" s="182">
        <v>0</v>
      </c>
      <c r="R78" s="182">
        <v>0</v>
      </c>
      <c r="S78" s="182">
        <v>0</v>
      </c>
      <c r="T78" s="182">
        <v>1</v>
      </c>
      <c r="U78" s="182">
        <v>0</v>
      </c>
      <c r="V78" s="182">
        <v>0</v>
      </c>
      <c r="W78" s="182">
        <v>0</v>
      </c>
      <c r="X78" s="182">
        <v>0</v>
      </c>
      <c r="Y78" s="182">
        <v>0</v>
      </c>
      <c r="Z78" s="190">
        <v>298</v>
      </c>
    </row>
    <row r="79" spans="1:26" ht="15" customHeight="1">
      <c r="A79" s="35"/>
      <c r="B79" s="11" t="s">
        <v>47</v>
      </c>
      <c r="C79" s="182">
        <v>71</v>
      </c>
      <c r="D79" s="182">
        <v>0</v>
      </c>
      <c r="E79" s="182">
        <v>0</v>
      </c>
      <c r="F79" s="182">
        <v>0</v>
      </c>
      <c r="G79" s="182">
        <v>7</v>
      </c>
      <c r="H79" s="182">
        <v>19</v>
      </c>
      <c r="I79" s="182">
        <v>2</v>
      </c>
      <c r="J79" s="182">
        <v>7</v>
      </c>
      <c r="K79" s="182">
        <v>0</v>
      </c>
      <c r="L79" s="182">
        <v>0</v>
      </c>
      <c r="M79" s="182">
        <v>0</v>
      </c>
      <c r="N79" s="182">
        <v>0</v>
      </c>
      <c r="O79" s="182">
        <v>5</v>
      </c>
      <c r="P79" s="182">
        <v>0</v>
      </c>
      <c r="Q79" s="182">
        <v>0</v>
      </c>
      <c r="R79" s="182">
        <v>0</v>
      </c>
      <c r="S79" s="182">
        <v>0</v>
      </c>
      <c r="T79" s="182">
        <v>0</v>
      </c>
      <c r="U79" s="182">
        <v>0</v>
      </c>
      <c r="V79" s="182">
        <v>0</v>
      </c>
      <c r="W79" s="182">
        <v>0</v>
      </c>
      <c r="X79" s="182">
        <v>0</v>
      </c>
      <c r="Y79" s="182">
        <v>0</v>
      </c>
      <c r="Z79" s="190">
        <v>111</v>
      </c>
    </row>
    <row r="80" spans="1:26" ht="15" customHeight="1">
      <c r="A80" s="174" t="s">
        <v>39</v>
      </c>
      <c r="B80" s="197"/>
      <c r="C80" s="194">
        <v>334</v>
      </c>
      <c r="D80" s="194">
        <v>0</v>
      </c>
      <c r="E80" s="194">
        <v>0</v>
      </c>
      <c r="F80" s="194">
        <v>3</v>
      </c>
      <c r="G80" s="194">
        <v>8</v>
      </c>
      <c r="H80" s="194">
        <v>25</v>
      </c>
      <c r="I80" s="194">
        <v>4</v>
      </c>
      <c r="J80" s="194">
        <v>21</v>
      </c>
      <c r="K80" s="194">
        <v>0</v>
      </c>
      <c r="L80" s="194">
        <v>3</v>
      </c>
      <c r="M80" s="194">
        <v>1</v>
      </c>
      <c r="N80" s="194">
        <v>2</v>
      </c>
      <c r="O80" s="194">
        <v>7</v>
      </c>
      <c r="P80" s="194">
        <v>0</v>
      </c>
      <c r="Q80" s="194">
        <v>0</v>
      </c>
      <c r="R80" s="194">
        <v>0</v>
      </c>
      <c r="S80" s="194">
        <v>0</v>
      </c>
      <c r="T80" s="194">
        <v>1</v>
      </c>
      <c r="U80" s="194">
        <v>0</v>
      </c>
      <c r="V80" s="194">
        <v>0</v>
      </c>
      <c r="W80" s="194">
        <v>0</v>
      </c>
      <c r="X80" s="194">
        <v>0</v>
      </c>
      <c r="Y80" s="194">
        <v>0</v>
      </c>
      <c r="Z80" s="196">
        <v>409</v>
      </c>
    </row>
    <row r="81" spans="1:26" ht="15" customHeight="1"/>
    <row r="82" spans="1:26" ht="15" customHeight="1">
      <c r="A82" s="167" t="s">
        <v>338</v>
      </c>
      <c r="B82" s="49"/>
      <c r="C82" s="49"/>
      <c r="D82" s="49"/>
      <c r="E82" s="49"/>
      <c r="F82" s="49"/>
      <c r="G82" s="49"/>
      <c r="H82" s="49"/>
      <c r="I82" s="49"/>
      <c r="J82" s="49"/>
      <c r="K82" s="49"/>
      <c r="L82" s="49"/>
      <c r="M82" s="49"/>
      <c r="N82" s="49"/>
      <c r="O82" s="49"/>
      <c r="P82" s="49"/>
      <c r="Q82" s="49"/>
      <c r="R82" s="49"/>
      <c r="S82" s="49"/>
      <c r="T82" s="49"/>
      <c r="U82" s="49"/>
      <c r="V82" s="49"/>
      <c r="W82" s="49"/>
      <c r="X82" s="49"/>
      <c r="Y82" s="49"/>
      <c r="Z82" s="49"/>
    </row>
    <row r="83" spans="1:26" ht="15" customHeight="1">
      <c r="A83" s="252"/>
      <c r="B83" s="53"/>
      <c r="C83" s="495" t="s">
        <v>150</v>
      </c>
      <c r="D83" s="496"/>
      <c r="E83" s="496"/>
      <c r="F83" s="496"/>
      <c r="G83" s="496"/>
      <c r="H83" s="496"/>
      <c r="I83" s="496"/>
      <c r="J83" s="496"/>
      <c r="K83" s="496"/>
      <c r="L83" s="496"/>
      <c r="M83" s="496"/>
      <c r="N83" s="496"/>
      <c r="O83" s="496"/>
      <c r="P83" s="496"/>
      <c r="Q83" s="496"/>
      <c r="R83" s="496"/>
      <c r="S83" s="496"/>
      <c r="T83" s="496"/>
      <c r="U83" s="496"/>
      <c r="V83" s="496"/>
      <c r="W83" s="496"/>
      <c r="X83" s="496"/>
      <c r="Y83" s="496"/>
      <c r="Z83" s="497"/>
    </row>
    <row r="84" spans="1:26" ht="15" customHeight="1">
      <c r="A84" s="54"/>
      <c r="B84" s="55"/>
      <c r="C84" s="507" t="str">
        <f>'Table Of Contents'!$G$4</f>
        <v>July 2018 - June 2019</v>
      </c>
      <c r="D84" s="508"/>
      <c r="E84" s="508"/>
      <c r="F84" s="508"/>
      <c r="G84" s="508"/>
      <c r="H84" s="508"/>
      <c r="I84" s="508"/>
      <c r="J84" s="508"/>
      <c r="K84" s="508"/>
      <c r="L84" s="508"/>
      <c r="M84" s="508"/>
      <c r="N84" s="508"/>
      <c r="O84" s="508"/>
      <c r="P84" s="508"/>
      <c r="Q84" s="508"/>
      <c r="R84" s="508"/>
      <c r="S84" s="508"/>
      <c r="T84" s="508"/>
      <c r="U84" s="508"/>
      <c r="V84" s="508"/>
      <c r="W84" s="508"/>
      <c r="X84" s="508"/>
      <c r="Y84" s="508"/>
      <c r="Z84" s="509"/>
    </row>
    <row r="85" spans="1:26" ht="186" customHeight="1">
      <c r="A85" s="239" t="s">
        <v>253</v>
      </c>
      <c r="B85" s="253"/>
      <c r="C85" s="58" t="s">
        <v>151</v>
      </c>
      <c r="D85" s="59" t="s">
        <v>260</v>
      </c>
      <c r="E85" s="59" t="s">
        <v>199</v>
      </c>
      <c r="F85" s="59" t="s">
        <v>521</v>
      </c>
      <c r="G85" s="59" t="s">
        <v>454</v>
      </c>
      <c r="H85" s="59" t="s">
        <v>200</v>
      </c>
      <c r="I85" s="59" t="s">
        <v>201</v>
      </c>
      <c r="J85" s="59" t="s">
        <v>522</v>
      </c>
      <c r="K85" s="59" t="s">
        <v>455</v>
      </c>
      <c r="L85" s="59" t="s">
        <v>523</v>
      </c>
      <c r="M85" s="59" t="s">
        <v>261</v>
      </c>
      <c r="N85" s="59" t="s">
        <v>202</v>
      </c>
      <c r="O85" s="59" t="s">
        <v>203</v>
      </c>
      <c r="P85" s="59" t="s">
        <v>524</v>
      </c>
      <c r="Q85" s="59" t="s">
        <v>525</v>
      </c>
      <c r="R85" s="59" t="s">
        <v>26</v>
      </c>
      <c r="S85" s="59" t="s">
        <v>456</v>
      </c>
      <c r="T85" s="59" t="s">
        <v>526</v>
      </c>
      <c r="U85" s="59" t="s">
        <v>457</v>
      </c>
      <c r="V85" s="59" t="s">
        <v>527</v>
      </c>
      <c r="W85" s="59" t="s">
        <v>458</v>
      </c>
      <c r="X85" s="59" t="s">
        <v>204</v>
      </c>
      <c r="Y85" s="59" t="s">
        <v>536</v>
      </c>
      <c r="Z85" s="431" t="s">
        <v>39</v>
      </c>
    </row>
    <row r="86" spans="1:26" ht="15" customHeight="1">
      <c r="A86" s="239" t="s">
        <v>178</v>
      </c>
      <c r="B86" s="173"/>
      <c r="C86" s="59"/>
      <c r="D86" s="59"/>
      <c r="E86" s="59"/>
      <c r="F86" s="59"/>
      <c r="G86" s="59"/>
      <c r="H86" s="59"/>
      <c r="I86" s="59"/>
      <c r="J86" s="59"/>
      <c r="K86" s="59"/>
      <c r="L86" s="59"/>
      <c r="M86" s="59"/>
      <c r="N86" s="59"/>
      <c r="O86" s="59"/>
      <c r="P86" s="60"/>
      <c r="Q86" s="60"/>
      <c r="R86" s="60"/>
      <c r="S86" s="60"/>
      <c r="T86" s="60"/>
      <c r="U86" s="60"/>
      <c r="V86" s="60"/>
      <c r="W86" s="60"/>
      <c r="X86" s="60"/>
      <c r="Y86" s="59"/>
      <c r="Z86" s="280"/>
    </row>
    <row r="87" spans="1:26" ht="15" customHeight="1">
      <c r="A87" s="37" t="s">
        <v>9</v>
      </c>
      <c r="B87" s="181" t="s">
        <v>184</v>
      </c>
      <c r="C87" s="182">
        <v>0</v>
      </c>
      <c r="D87" s="182">
        <v>0</v>
      </c>
      <c r="E87" s="182">
        <v>0</v>
      </c>
      <c r="F87" s="182">
        <v>1</v>
      </c>
      <c r="G87" s="182">
        <v>0</v>
      </c>
      <c r="H87" s="182">
        <v>0</v>
      </c>
      <c r="I87" s="182">
        <v>0</v>
      </c>
      <c r="J87" s="182">
        <v>0</v>
      </c>
      <c r="K87" s="182">
        <v>0</v>
      </c>
      <c r="L87" s="182">
        <v>0</v>
      </c>
      <c r="M87" s="182">
        <v>0</v>
      </c>
      <c r="N87" s="182">
        <v>0</v>
      </c>
      <c r="O87" s="182">
        <v>0</v>
      </c>
      <c r="P87" s="182">
        <v>0</v>
      </c>
      <c r="Q87" s="182">
        <v>0</v>
      </c>
      <c r="R87" s="182">
        <v>0</v>
      </c>
      <c r="S87" s="182">
        <v>0</v>
      </c>
      <c r="T87" s="182">
        <v>0</v>
      </c>
      <c r="U87" s="182">
        <v>0</v>
      </c>
      <c r="V87" s="182">
        <v>0</v>
      </c>
      <c r="W87" s="182">
        <v>0</v>
      </c>
      <c r="X87" s="182">
        <v>0</v>
      </c>
      <c r="Y87" s="182">
        <v>0</v>
      </c>
      <c r="Z87" s="190">
        <v>1</v>
      </c>
    </row>
    <row r="88" spans="1:26" ht="15" customHeight="1">
      <c r="A88" s="37" t="s">
        <v>10</v>
      </c>
      <c r="B88" s="181" t="s">
        <v>40</v>
      </c>
      <c r="C88" s="182">
        <v>880</v>
      </c>
      <c r="D88" s="182">
        <v>1</v>
      </c>
      <c r="E88" s="182">
        <v>1</v>
      </c>
      <c r="F88" s="182">
        <v>420</v>
      </c>
      <c r="G88" s="182">
        <v>30</v>
      </c>
      <c r="H88" s="182">
        <v>69</v>
      </c>
      <c r="I88" s="182">
        <v>46</v>
      </c>
      <c r="J88" s="182">
        <v>1440</v>
      </c>
      <c r="K88" s="182">
        <v>86</v>
      </c>
      <c r="L88" s="182">
        <v>671</v>
      </c>
      <c r="M88" s="182">
        <v>0</v>
      </c>
      <c r="N88" s="182">
        <v>199</v>
      </c>
      <c r="O88" s="182">
        <v>506</v>
      </c>
      <c r="P88" s="182">
        <v>252</v>
      </c>
      <c r="Q88" s="182">
        <v>527</v>
      </c>
      <c r="R88" s="182">
        <v>482</v>
      </c>
      <c r="S88" s="182">
        <v>28</v>
      </c>
      <c r="T88" s="182">
        <v>163</v>
      </c>
      <c r="U88" s="182">
        <v>11</v>
      </c>
      <c r="V88" s="182">
        <v>1019</v>
      </c>
      <c r="W88" s="182">
        <v>338</v>
      </c>
      <c r="X88" s="182">
        <v>131</v>
      </c>
      <c r="Y88" s="182">
        <v>0</v>
      </c>
      <c r="Z88" s="190">
        <v>7300</v>
      </c>
    </row>
    <row r="89" spans="1:26" ht="15" customHeight="1">
      <c r="A89" s="37"/>
      <c r="B89" s="181" t="s">
        <v>241</v>
      </c>
      <c r="C89" s="182">
        <v>445</v>
      </c>
      <c r="D89" s="182">
        <v>0</v>
      </c>
      <c r="E89" s="182">
        <v>0</v>
      </c>
      <c r="F89" s="182">
        <v>210</v>
      </c>
      <c r="G89" s="182">
        <v>14</v>
      </c>
      <c r="H89" s="182">
        <v>34</v>
      </c>
      <c r="I89" s="182">
        <v>19</v>
      </c>
      <c r="J89" s="182">
        <v>932</v>
      </c>
      <c r="K89" s="182">
        <v>24</v>
      </c>
      <c r="L89" s="182">
        <v>373</v>
      </c>
      <c r="M89" s="182">
        <v>0</v>
      </c>
      <c r="N89" s="182">
        <v>136</v>
      </c>
      <c r="O89" s="182">
        <v>253</v>
      </c>
      <c r="P89" s="182">
        <v>133</v>
      </c>
      <c r="Q89" s="182">
        <v>253</v>
      </c>
      <c r="R89" s="182">
        <v>192</v>
      </c>
      <c r="S89" s="182">
        <v>17</v>
      </c>
      <c r="T89" s="182">
        <v>56</v>
      </c>
      <c r="U89" s="182">
        <v>8</v>
      </c>
      <c r="V89" s="182">
        <v>268</v>
      </c>
      <c r="W89" s="182">
        <v>82</v>
      </c>
      <c r="X89" s="182">
        <v>13</v>
      </c>
      <c r="Y89" s="182">
        <v>0</v>
      </c>
      <c r="Z89" s="190">
        <v>3462</v>
      </c>
    </row>
    <row r="90" spans="1:26" ht="15" customHeight="1">
      <c r="A90" s="43"/>
      <c r="B90" s="34" t="s">
        <v>39</v>
      </c>
      <c r="C90" s="185">
        <v>1325</v>
      </c>
      <c r="D90" s="185">
        <v>1</v>
      </c>
      <c r="E90" s="185">
        <v>1</v>
      </c>
      <c r="F90" s="185">
        <v>630</v>
      </c>
      <c r="G90" s="185">
        <v>44</v>
      </c>
      <c r="H90" s="185">
        <v>103</v>
      </c>
      <c r="I90" s="185">
        <v>65</v>
      </c>
      <c r="J90" s="185">
        <v>2372</v>
      </c>
      <c r="K90" s="185">
        <v>110</v>
      </c>
      <c r="L90" s="185">
        <v>1044</v>
      </c>
      <c r="M90" s="185">
        <v>0</v>
      </c>
      <c r="N90" s="185">
        <v>335</v>
      </c>
      <c r="O90" s="185">
        <v>759</v>
      </c>
      <c r="P90" s="185">
        <v>385</v>
      </c>
      <c r="Q90" s="185">
        <v>780</v>
      </c>
      <c r="R90" s="185">
        <v>674</v>
      </c>
      <c r="S90" s="185">
        <v>45</v>
      </c>
      <c r="T90" s="185">
        <v>219</v>
      </c>
      <c r="U90" s="185">
        <v>19</v>
      </c>
      <c r="V90" s="185">
        <v>1287</v>
      </c>
      <c r="W90" s="185">
        <v>420</v>
      </c>
      <c r="X90" s="185">
        <v>144</v>
      </c>
      <c r="Y90" s="185">
        <v>0</v>
      </c>
      <c r="Z90" s="191">
        <v>10762</v>
      </c>
    </row>
    <row r="91" spans="1:26" ht="15" customHeight="1">
      <c r="A91" s="35" t="s">
        <v>11</v>
      </c>
      <c r="B91" s="11" t="s">
        <v>44</v>
      </c>
      <c r="C91" s="182">
        <v>35</v>
      </c>
      <c r="D91" s="182">
        <v>0</v>
      </c>
      <c r="E91" s="182">
        <v>0</v>
      </c>
      <c r="F91" s="182">
        <v>5</v>
      </c>
      <c r="G91" s="182">
        <v>0</v>
      </c>
      <c r="H91" s="182">
        <v>2</v>
      </c>
      <c r="I91" s="182">
        <v>0</v>
      </c>
      <c r="J91" s="182">
        <v>6</v>
      </c>
      <c r="K91" s="182">
        <v>1</v>
      </c>
      <c r="L91" s="182">
        <v>3</v>
      </c>
      <c r="M91" s="182">
        <v>0</v>
      </c>
      <c r="N91" s="182">
        <v>1</v>
      </c>
      <c r="O91" s="182">
        <v>2</v>
      </c>
      <c r="P91" s="182">
        <v>0</v>
      </c>
      <c r="Q91" s="182">
        <v>2</v>
      </c>
      <c r="R91" s="182">
        <v>0</v>
      </c>
      <c r="S91" s="182">
        <v>1</v>
      </c>
      <c r="T91" s="182">
        <v>1</v>
      </c>
      <c r="U91" s="182">
        <v>0</v>
      </c>
      <c r="V91" s="182">
        <v>0</v>
      </c>
      <c r="W91" s="182">
        <v>0</v>
      </c>
      <c r="X91" s="182">
        <v>0</v>
      </c>
      <c r="Y91" s="182">
        <v>0</v>
      </c>
      <c r="Z91" s="190">
        <v>59</v>
      </c>
    </row>
    <row r="92" spans="1:26" ht="15" customHeight="1">
      <c r="A92" s="35"/>
      <c r="B92" s="11" t="s">
        <v>47</v>
      </c>
      <c r="C92" s="182">
        <v>6</v>
      </c>
      <c r="D92" s="182">
        <v>0</v>
      </c>
      <c r="E92" s="182">
        <v>0</v>
      </c>
      <c r="F92" s="182">
        <v>12</v>
      </c>
      <c r="G92" s="182">
        <v>1</v>
      </c>
      <c r="H92" s="182">
        <v>2</v>
      </c>
      <c r="I92" s="182">
        <v>2</v>
      </c>
      <c r="J92" s="182">
        <v>24</v>
      </c>
      <c r="K92" s="182">
        <v>1</v>
      </c>
      <c r="L92" s="182">
        <v>7</v>
      </c>
      <c r="M92" s="182">
        <v>0</v>
      </c>
      <c r="N92" s="182">
        <v>0</v>
      </c>
      <c r="O92" s="182">
        <v>4</v>
      </c>
      <c r="P92" s="182">
        <v>0</v>
      </c>
      <c r="Q92" s="182">
        <v>4</v>
      </c>
      <c r="R92" s="182">
        <v>2</v>
      </c>
      <c r="S92" s="182">
        <v>0</v>
      </c>
      <c r="T92" s="182">
        <v>0</v>
      </c>
      <c r="U92" s="182">
        <v>0</v>
      </c>
      <c r="V92" s="182">
        <v>4</v>
      </c>
      <c r="W92" s="182">
        <v>2</v>
      </c>
      <c r="X92" s="182">
        <v>0</v>
      </c>
      <c r="Y92" s="182">
        <v>0</v>
      </c>
      <c r="Z92" s="190">
        <v>71</v>
      </c>
    </row>
    <row r="93" spans="1:26" ht="15" customHeight="1">
      <c r="A93" s="35"/>
      <c r="B93" s="11" t="s">
        <v>39</v>
      </c>
      <c r="C93" s="182">
        <v>41</v>
      </c>
      <c r="D93" s="182">
        <v>0</v>
      </c>
      <c r="E93" s="182">
        <v>0</v>
      </c>
      <c r="F93" s="182">
        <v>17</v>
      </c>
      <c r="G93" s="182">
        <v>1</v>
      </c>
      <c r="H93" s="182">
        <v>4</v>
      </c>
      <c r="I93" s="182">
        <v>2</v>
      </c>
      <c r="J93" s="182">
        <v>30</v>
      </c>
      <c r="K93" s="182">
        <v>2</v>
      </c>
      <c r="L93" s="182">
        <v>10</v>
      </c>
      <c r="M93" s="182">
        <v>0</v>
      </c>
      <c r="N93" s="182">
        <v>1</v>
      </c>
      <c r="O93" s="182">
        <v>6</v>
      </c>
      <c r="P93" s="182">
        <v>0</v>
      </c>
      <c r="Q93" s="182">
        <v>6</v>
      </c>
      <c r="R93" s="182">
        <v>2</v>
      </c>
      <c r="S93" s="182">
        <v>1</v>
      </c>
      <c r="T93" s="182">
        <v>1</v>
      </c>
      <c r="U93" s="182">
        <v>0</v>
      </c>
      <c r="V93" s="182">
        <v>4</v>
      </c>
      <c r="W93" s="182">
        <v>2</v>
      </c>
      <c r="X93" s="182">
        <v>0</v>
      </c>
      <c r="Y93" s="182">
        <v>0</v>
      </c>
      <c r="Z93" s="190">
        <v>130</v>
      </c>
    </row>
    <row r="94" spans="1:26" ht="15" customHeight="1">
      <c r="A94" s="38" t="s">
        <v>12</v>
      </c>
      <c r="B94" s="39" t="s">
        <v>185</v>
      </c>
      <c r="C94" s="194">
        <v>0</v>
      </c>
      <c r="D94" s="194">
        <v>0</v>
      </c>
      <c r="E94" s="194">
        <v>0</v>
      </c>
      <c r="F94" s="194">
        <v>0</v>
      </c>
      <c r="G94" s="194">
        <v>0</v>
      </c>
      <c r="H94" s="194">
        <v>0</v>
      </c>
      <c r="I94" s="194">
        <v>0</v>
      </c>
      <c r="J94" s="194">
        <v>1</v>
      </c>
      <c r="K94" s="194">
        <v>0</v>
      </c>
      <c r="L94" s="194">
        <v>0</v>
      </c>
      <c r="M94" s="194">
        <v>0</v>
      </c>
      <c r="N94" s="194">
        <v>0</v>
      </c>
      <c r="O94" s="194">
        <v>0</v>
      </c>
      <c r="P94" s="194">
        <v>0</v>
      </c>
      <c r="Q94" s="194">
        <v>0</v>
      </c>
      <c r="R94" s="194">
        <v>0</v>
      </c>
      <c r="S94" s="194">
        <v>0</v>
      </c>
      <c r="T94" s="194">
        <v>0</v>
      </c>
      <c r="U94" s="194">
        <v>0</v>
      </c>
      <c r="V94" s="194">
        <v>0</v>
      </c>
      <c r="W94" s="194">
        <v>0</v>
      </c>
      <c r="X94" s="194">
        <v>0</v>
      </c>
      <c r="Y94" s="194">
        <v>0</v>
      </c>
      <c r="Z94" s="196">
        <v>1</v>
      </c>
    </row>
    <row r="95" spans="1:26" ht="15" customHeight="1">
      <c r="A95" s="37"/>
      <c r="B95" s="181" t="s">
        <v>186</v>
      </c>
      <c r="C95" s="182">
        <v>0</v>
      </c>
      <c r="D95" s="182">
        <v>0</v>
      </c>
      <c r="E95" s="182">
        <v>0</v>
      </c>
      <c r="F95" s="182">
        <v>0</v>
      </c>
      <c r="G95" s="182">
        <v>0</v>
      </c>
      <c r="H95" s="182">
        <v>0</v>
      </c>
      <c r="I95" s="182">
        <v>0</v>
      </c>
      <c r="J95" s="182">
        <v>0</v>
      </c>
      <c r="K95" s="182">
        <v>0</v>
      </c>
      <c r="L95" s="182">
        <v>1</v>
      </c>
      <c r="M95" s="182">
        <v>0</v>
      </c>
      <c r="N95" s="182">
        <v>0</v>
      </c>
      <c r="O95" s="182">
        <v>0</v>
      </c>
      <c r="P95" s="182">
        <v>0</v>
      </c>
      <c r="Q95" s="182">
        <v>0</v>
      </c>
      <c r="R95" s="182">
        <v>0</v>
      </c>
      <c r="S95" s="182">
        <v>0</v>
      </c>
      <c r="T95" s="182">
        <v>0</v>
      </c>
      <c r="U95" s="182">
        <v>0</v>
      </c>
      <c r="V95" s="182">
        <v>0</v>
      </c>
      <c r="W95" s="182">
        <v>0</v>
      </c>
      <c r="X95" s="182">
        <v>0</v>
      </c>
      <c r="Y95" s="182">
        <v>0</v>
      </c>
      <c r="Z95" s="190">
        <v>1</v>
      </c>
    </row>
    <row r="96" spans="1:26" ht="15" customHeight="1">
      <c r="A96" s="35"/>
      <c r="B96" s="11" t="s">
        <v>39</v>
      </c>
      <c r="C96" s="182">
        <v>0</v>
      </c>
      <c r="D96" s="182">
        <v>0</v>
      </c>
      <c r="E96" s="182">
        <v>0</v>
      </c>
      <c r="F96" s="182">
        <v>0</v>
      </c>
      <c r="G96" s="182">
        <v>0</v>
      </c>
      <c r="H96" s="182">
        <v>0</v>
      </c>
      <c r="I96" s="182">
        <v>0</v>
      </c>
      <c r="J96" s="182">
        <v>1</v>
      </c>
      <c r="K96" s="182">
        <v>0</v>
      </c>
      <c r="L96" s="182">
        <v>1</v>
      </c>
      <c r="M96" s="182">
        <v>0</v>
      </c>
      <c r="N96" s="182">
        <v>0</v>
      </c>
      <c r="O96" s="182">
        <v>0</v>
      </c>
      <c r="P96" s="182">
        <v>0</v>
      </c>
      <c r="Q96" s="182">
        <v>0</v>
      </c>
      <c r="R96" s="182">
        <v>0</v>
      </c>
      <c r="S96" s="182">
        <v>0</v>
      </c>
      <c r="T96" s="182">
        <v>0</v>
      </c>
      <c r="U96" s="182">
        <v>0</v>
      </c>
      <c r="V96" s="182">
        <v>0</v>
      </c>
      <c r="W96" s="182">
        <v>0</v>
      </c>
      <c r="X96" s="182">
        <v>0</v>
      </c>
      <c r="Y96" s="182">
        <v>0</v>
      </c>
      <c r="Z96" s="190">
        <v>2</v>
      </c>
    </row>
    <row r="97" spans="1:26" ht="15" customHeight="1">
      <c r="A97" s="35" t="s">
        <v>13</v>
      </c>
      <c r="B97" s="11" t="s">
        <v>187</v>
      </c>
      <c r="C97" s="182">
        <v>0</v>
      </c>
      <c r="D97" s="182">
        <v>0</v>
      </c>
      <c r="E97" s="182">
        <v>0</v>
      </c>
      <c r="F97" s="182">
        <v>1</v>
      </c>
      <c r="G97" s="182">
        <v>0</v>
      </c>
      <c r="H97" s="182">
        <v>0</v>
      </c>
      <c r="I97" s="182">
        <v>0</v>
      </c>
      <c r="J97" s="182">
        <v>2</v>
      </c>
      <c r="K97" s="182">
        <v>1</v>
      </c>
      <c r="L97" s="182">
        <v>2</v>
      </c>
      <c r="M97" s="182">
        <v>0</v>
      </c>
      <c r="N97" s="182">
        <v>0</v>
      </c>
      <c r="O97" s="182">
        <v>0</v>
      </c>
      <c r="P97" s="182">
        <v>0</v>
      </c>
      <c r="Q97" s="182">
        <v>0</v>
      </c>
      <c r="R97" s="182">
        <v>0</v>
      </c>
      <c r="S97" s="182">
        <v>0</v>
      </c>
      <c r="T97" s="182">
        <v>0</v>
      </c>
      <c r="U97" s="182">
        <v>0</v>
      </c>
      <c r="V97" s="182">
        <v>0</v>
      </c>
      <c r="W97" s="182">
        <v>0</v>
      </c>
      <c r="X97" s="182">
        <v>0</v>
      </c>
      <c r="Y97" s="182">
        <v>0</v>
      </c>
      <c r="Z97" s="190">
        <v>6</v>
      </c>
    </row>
    <row r="98" spans="1:26" ht="15" customHeight="1">
      <c r="A98" s="35" t="s">
        <v>15</v>
      </c>
      <c r="B98" s="11" t="s">
        <v>15</v>
      </c>
      <c r="C98" s="182">
        <v>1</v>
      </c>
      <c r="D98" s="182">
        <v>0</v>
      </c>
      <c r="E98" s="182">
        <v>0</v>
      </c>
      <c r="F98" s="182">
        <v>0</v>
      </c>
      <c r="G98" s="182">
        <v>0</v>
      </c>
      <c r="H98" s="182">
        <v>0</v>
      </c>
      <c r="I98" s="182">
        <v>0</v>
      </c>
      <c r="J98" s="182">
        <v>0</v>
      </c>
      <c r="K98" s="182">
        <v>0</v>
      </c>
      <c r="L98" s="182">
        <v>0</v>
      </c>
      <c r="M98" s="182">
        <v>0</v>
      </c>
      <c r="N98" s="182">
        <v>1</v>
      </c>
      <c r="O98" s="182">
        <v>0</v>
      </c>
      <c r="P98" s="182">
        <v>0</v>
      </c>
      <c r="Q98" s="182">
        <v>1</v>
      </c>
      <c r="R98" s="182">
        <v>0</v>
      </c>
      <c r="S98" s="182">
        <v>0</v>
      </c>
      <c r="T98" s="182">
        <v>0</v>
      </c>
      <c r="U98" s="182">
        <v>0</v>
      </c>
      <c r="V98" s="182">
        <v>0</v>
      </c>
      <c r="W98" s="182">
        <v>0</v>
      </c>
      <c r="X98" s="182">
        <v>0</v>
      </c>
      <c r="Y98" s="182">
        <v>0</v>
      </c>
      <c r="Z98" s="190">
        <v>3</v>
      </c>
    </row>
    <row r="99" spans="1:26" ht="15" customHeight="1">
      <c r="A99" s="35" t="s">
        <v>16</v>
      </c>
      <c r="B99" s="11" t="s">
        <v>64</v>
      </c>
      <c r="C99" s="182">
        <v>0</v>
      </c>
      <c r="D99" s="182">
        <v>0</v>
      </c>
      <c r="E99" s="182">
        <v>0</v>
      </c>
      <c r="F99" s="182">
        <v>0</v>
      </c>
      <c r="G99" s="182">
        <v>0</v>
      </c>
      <c r="H99" s="182">
        <v>0</v>
      </c>
      <c r="I99" s="182">
        <v>0</v>
      </c>
      <c r="J99" s="182">
        <v>0</v>
      </c>
      <c r="K99" s="182">
        <v>0</v>
      </c>
      <c r="L99" s="182">
        <v>0</v>
      </c>
      <c r="M99" s="182">
        <v>0</v>
      </c>
      <c r="N99" s="182">
        <v>0</v>
      </c>
      <c r="O99" s="182">
        <v>0</v>
      </c>
      <c r="P99" s="182">
        <v>0</v>
      </c>
      <c r="Q99" s="182">
        <v>0</v>
      </c>
      <c r="R99" s="182">
        <v>1</v>
      </c>
      <c r="S99" s="182">
        <v>0</v>
      </c>
      <c r="T99" s="182">
        <v>0</v>
      </c>
      <c r="U99" s="182">
        <v>0</v>
      </c>
      <c r="V99" s="182">
        <v>0</v>
      </c>
      <c r="W99" s="182">
        <v>0</v>
      </c>
      <c r="X99" s="182">
        <v>0</v>
      </c>
      <c r="Y99" s="182">
        <v>0</v>
      </c>
      <c r="Z99" s="190">
        <v>1</v>
      </c>
    </row>
    <row r="100" spans="1:26" ht="15" customHeight="1">
      <c r="A100" s="38" t="s">
        <v>19</v>
      </c>
      <c r="B100" s="39" t="s">
        <v>191</v>
      </c>
      <c r="C100" s="194">
        <v>1</v>
      </c>
      <c r="D100" s="194">
        <v>0</v>
      </c>
      <c r="E100" s="194">
        <v>0</v>
      </c>
      <c r="F100" s="194">
        <v>0</v>
      </c>
      <c r="G100" s="194">
        <v>0</v>
      </c>
      <c r="H100" s="194">
        <v>0</v>
      </c>
      <c r="I100" s="194">
        <v>0</v>
      </c>
      <c r="J100" s="194">
        <v>1</v>
      </c>
      <c r="K100" s="194">
        <v>0</v>
      </c>
      <c r="L100" s="194">
        <v>0</v>
      </c>
      <c r="M100" s="194">
        <v>0</v>
      </c>
      <c r="N100" s="194">
        <v>0</v>
      </c>
      <c r="O100" s="194">
        <v>1</v>
      </c>
      <c r="P100" s="194">
        <v>0</v>
      </c>
      <c r="Q100" s="194">
        <v>0</v>
      </c>
      <c r="R100" s="194">
        <v>0</v>
      </c>
      <c r="S100" s="194">
        <v>0</v>
      </c>
      <c r="T100" s="194">
        <v>0</v>
      </c>
      <c r="U100" s="194">
        <v>0</v>
      </c>
      <c r="V100" s="194">
        <v>0</v>
      </c>
      <c r="W100" s="194">
        <v>0</v>
      </c>
      <c r="X100" s="194">
        <v>0</v>
      </c>
      <c r="Y100" s="194">
        <v>0</v>
      </c>
      <c r="Z100" s="196">
        <v>3</v>
      </c>
    </row>
    <row r="101" spans="1:26" ht="15" customHeight="1">
      <c r="A101" s="38" t="s">
        <v>20</v>
      </c>
      <c r="B101" s="39" t="s">
        <v>93</v>
      </c>
      <c r="C101" s="194">
        <v>47</v>
      </c>
      <c r="D101" s="194">
        <v>0</v>
      </c>
      <c r="E101" s="194">
        <v>0</v>
      </c>
      <c r="F101" s="194">
        <v>15</v>
      </c>
      <c r="G101" s="194">
        <v>0</v>
      </c>
      <c r="H101" s="194">
        <v>6</v>
      </c>
      <c r="I101" s="194">
        <v>1</v>
      </c>
      <c r="J101" s="194">
        <v>183</v>
      </c>
      <c r="K101" s="194">
        <v>8</v>
      </c>
      <c r="L101" s="194">
        <v>96</v>
      </c>
      <c r="M101" s="194">
        <v>0</v>
      </c>
      <c r="N101" s="194">
        <v>31</v>
      </c>
      <c r="O101" s="194">
        <v>72</v>
      </c>
      <c r="P101" s="194">
        <v>53</v>
      </c>
      <c r="Q101" s="194">
        <v>129</v>
      </c>
      <c r="R101" s="194">
        <v>345</v>
      </c>
      <c r="S101" s="194">
        <v>34</v>
      </c>
      <c r="T101" s="194">
        <v>38</v>
      </c>
      <c r="U101" s="194">
        <v>0</v>
      </c>
      <c r="V101" s="194">
        <v>265</v>
      </c>
      <c r="W101" s="194">
        <v>81</v>
      </c>
      <c r="X101" s="194">
        <v>57</v>
      </c>
      <c r="Y101" s="194">
        <v>0</v>
      </c>
      <c r="Z101" s="196">
        <v>1461</v>
      </c>
    </row>
    <row r="102" spans="1:26" ht="15" customHeight="1">
      <c r="A102" s="38" t="s">
        <v>21</v>
      </c>
      <c r="B102" s="39" t="s">
        <v>101</v>
      </c>
      <c r="C102" s="194">
        <v>2</v>
      </c>
      <c r="D102" s="194">
        <v>0</v>
      </c>
      <c r="E102" s="194">
        <v>0</v>
      </c>
      <c r="F102" s="194">
        <v>0</v>
      </c>
      <c r="G102" s="194">
        <v>0</v>
      </c>
      <c r="H102" s="194">
        <v>0</v>
      </c>
      <c r="I102" s="194">
        <v>1</v>
      </c>
      <c r="J102" s="194">
        <v>1</v>
      </c>
      <c r="K102" s="194">
        <v>0</v>
      </c>
      <c r="L102" s="194">
        <v>0</v>
      </c>
      <c r="M102" s="194">
        <v>0</v>
      </c>
      <c r="N102" s="194">
        <v>0</v>
      </c>
      <c r="O102" s="194">
        <v>0</v>
      </c>
      <c r="P102" s="194">
        <v>0</v>
      </c>
      <c r="Q102" s="194">
        <v>0</v>
      </c>
      <c r="R102" s="194">
        <v>0</v>
      </c>
      <c r="S102" s="194">
        <v>0</v>
      </c>
      <c r="T102" s="194">
        <v>0</v>
      </c>
      <c r="U102" s="194">
        <v>0</v>
      </c>
      <c r="V102" s="194">
        <v>0</v>
      </c>
      <c r="W102" s="194">
        <v>0</v>
      </c>
      <c r="X102" s="194">
        <v>0</v>
      </c>
      <c r="Y102" s="194">
        <v>0</v>
      </c>
      <c r="Z102" s="196">
        <v>4</v>
      </c>
    </row>
    <row r="103" spans="1:26" ht="15" customHeight="1">
      <c r="A103" s="38" t="s">
        <v>23</v>
      </c>
      <c r="B103" s="39" t="s">
        <v>125</v>
      </c>
      <c r="C103" s="194">
        <v>0</v>
      </c>
      <c r="D103" s="194">
        <v>0</v>
      </c>
      <c r="E103" s="194">
        <v>0</v>
      </c>
      <c r="F103" s="194">
        <v>0</v>
      </c>
      <c r="G103" s="194">
        <v>0</v>
      </c>
      <c r="H103" s="194">
        <v>0</v>
      </c>
      <c r="I103" s="194">
        <v>0</v>
      </c>
      <c r="J103" s="194">
        <v>0</v>
      </c>
      <c r="K103" s="194">
        <v>0</v>
      </c>
      <c r="L103" s="194">
        <v>0</v>
      </c>
      <c r="M103" s="194">
        <v>0</v>
      </c>
      <c r="N103" s="194">
        <v>1</v>
      </c>
      <c r="O103" s="194">
        <v>0</v>
      </c>
      <c r="P103" s="194">
        <v>0</v>
      </c>
      <c r="Q103" s="194">
        <v>0</v>
      </c>
      <c r="R103" s="194">
        <v>0</v>
      </c>
      <c r="S103" s="194">
        <v>0</v>
      </c>
      <c r="T103" s="194">
        <v>0</v>
      </c>
      <c r="U103" s="194">
        <v>0</v>
      </c>
      <c r="V103" s="194">
        <v>0</v>
      </c>
      <c r="W103" s="194">
        <v>0</v>
      </c>
      <c r="X103" s="194">
        <v>0</v>
      </c>
      <c r="Y103" s="194">
        <v>0</v>
      </c>
      <c r="Z103" s="196">
        <v>1</v>
      </c>
    </row>
    <row r="104" spans="1:26" ht="15" customHeight="1">
      <c r="A104" s="35"/>
      <c r="B104" s="11" t="s">
        <v>193</v>
      </c>
      <c r="C104" s="182">
        <v>584</v>
      </c>
      <c r="D104" s="182">
        <v>0</v>
      </c>
      <c r="E104" s="182">
        <v>0</v>
      </c>
      <c r="F104" s="182">
        <v>212</v>
      </c>
      <c r="G104" s="182">
        <v>4</v>
      </c>
      <c r="H104" s="182">
        <v>35</v>
      </c>
      <c r="I104" s="182">
        <v>26</v>
      </c>
      <c r="J104" s="182">
        <v>857</v>
      </c>
      <c r="K104" s="182">
        <v>34</v>
      </c>
      <c r="L104" s="182">
        <v>331</v>
      </c>
      <c r="M104" s="182">
        <v>0</v>
      </c>
      <c r="N104" s="182">
        <v>133</v>
      </c>
      <c r="O104" s="182">
        <v>221</v>
      </c>
      <c r="P104" s="182">
        <v>134</v>
      </c>
      <c r="Q104" s="182">
        <v>240</v>
      </c>
      <c r="R104" s="182">
        <v>521</v>
      </c>
      <c r="S104" s="182">
        <v>271</v>
      </c>
      <c r="T104" s="182">
        <v>40</v>
      </c>
      <c r="U104" s="182">
        <v>2</v>
      </c>
      <c r="V104" s="182">
        <v>232</v>
      </c>
      <c r="W104" s="182">
        <v>68</v>
      </c>
      <c r="X104" s="182">
        <v>103</v>
      </c>
      <c r="Y104" s="182">
        <v>0</v>
      </c>
      <c r="Z104" s="190">
        <v>4048</v>
      </c>
    </row>
    <row r="105" spans="1:26" ht="15" customHeight="1">
      <c r="A105" s="35"/>
      <c r="B105" s="11" t="s">
        <v>181</v>
      </c>
      <c r="C105" s="182">
        <v>2</v>
      </c>
      <c r="D105" s="182">
        <v>0</v>
      </c>
      <c r="E105" s="182">
        <v>0</v>
      </c>
      <c r="F105" s="182">
        <v>0</v>
      </c>
      <c r="G105" s="182">
        <v>0</v>
      </c>
      <c r="H105" s="182">
        <v>0</v>
      </c>
      <c r="I105" s="182">
        <v>0</v>
      </c>
      <c r="J105" s="182">
        <v>2</v>
      </c>
      <c r="K105" s="182">
        <v>1</v>
      </c>
      <c r="L105" s="182">
        <v>1</v>
      </c>
      <c r="M105" s="182">
        <v>0</v>
      </c>
      <c r="N105" s="182">
        <v>0</v>
      </c>
      <c r="O105" s="182">
        <v>1</v>
      </c>
      <c r="P105" s="182">
        <v>1</v>
      </c>
      <c r="Q105" s="182">
        <v>0</v>
      </c>
      <c r="R105" s="182">
        <v>2</v>
      </c>
      <c r="S105" s="182">
        <v>0</v>
      </c>
      <c r="T105" s="182">
        <v>0</v>
      </c>
      <c r="U105" s="182">
        <v>0</v>
      </c>
      <c r="V105" s="182">
        <v>1</v>
      </c>
      <c r="W105" s="182">
        <v>0</v>
      </c>
      <c r="X105" s="182">
        <v>0</v>
      </c>
      <c r="Y105" s="182">
        <v>0</v>
      </c>
      <c r="Z105" s="190">
        <v>11</v>
      </c>
    </row>
    <row r="106" spans="1:26" ht="15" customHeight="1">
      <c r="A106" s="43"/>
      <c r="B106" s="34" t="s">
        <v>39</v>
      </c>
      <c r="C106" s="185">
        <v>586</v>
      </c>
      <c r="D106" s="185">
        <v>0</v>
      </c>
      <c r="E106" s="185">
        <v>0</v>
      </c>
      <c r="F106" s="185">
        <v>212</v>
      </c>
      <c r="G106" s="185">
        <v>4</v>
      </c>
      <c r="H106" s="185">
        <v>35</v>
      </c>
      <c r="I106" s="185">
        <v>26</v>
      </c>
      <c r="J106" s="185">
        <v>859</v>
      </c>
      <c r="K106" s="185">
        <v>35</v>
      </c>
      <c r="L106" s="185">
        <v>332</v>
      </c>
      <c r="M106" s="185">
        <v>0</v>
      </c>
      <c r="N106" s="185">
        <v>134</v>
      </c>
      <c r="O106" s="185">
        <v>222</v>
      </c>
      <c r="P106" s="185">
        <v>135</v>
      </c>
      <c r="Q106" s="185">
        <v>240</v>
      </c>
      <c r="R106" s="185">
        <v>523</v>
      </c>
      <c r="S106" s="185">
        <v>271</v>
      </c>
      <c r="T106" s="185">
        <v>40</v>
      </c>
      <c r="U106" s="185">
        <v>2</v>
      </c>
      <c r="V106" s="185">
        <v>233</v>
      </c>
      <c r="W106" s="185">
        <v>68</v>
      </c>
      <c r="X106" s="185">
        <v>103</v>
      </c>
      <c r="Y106" s="185">
        <v>0</v>
      </c>
      <c r="Z106" s="191">
        <v>4060</v>
      </c>
    </row>
    <row r="107" spans="1:26" ht="15" customHeight="1">
      <c r="A107" s="248" t="s">
        <v>39</v>
      </c>
      <c r="B107" s="249"/>
      <c r="C107" s="194">
        <v>2003</v>
      </c>
      <c r="D107" s="194">
        <v>1</v>
      </c>
      <c r="E107" s="194">
        <v>1</v>
      </c>
      <c r="F107" s="194">
        <v>876</v>
      </c>
      <c r="G107" s="194">
        <v>49</v>
      </c>
      <c r="H107" s="194">
        <v>148</v>
      </c>
      <c r="I107" s="194">
        <v>95</v>
      </c>
      <c r="J107" s="194">
        <v>3449</v>
      </c>
      <c r="K107" s="194">
        <v>156</v>
      </c>
      <c r="L107" s="194">
        <v>1485</v>
      </c>
      <c r="M107" s="194">
        <v>0</v>
      </c>
      <c r="N107" s="194">
        <v>502</v>
      </c>
      <c r="O107" s="194">
        <v>1060</v>
      </c>
      <c r="P107" s="194">
        <v>573</v>
      </c>
      <c r="Q107" s="194">
        <v>1156</v>
      </c>
      <c r="R107" s="194">
        <v>1545</v>
      </c>
      <c r="S107" s="194">
        <v>351</v>
      </c>
      <c r="T107" s="194">
        <v>298</v>
      </c>
      <c r="U107" s="194">
        <v>21</v>
      </c>
      <c r="V107" s="194">
        <v>1789</v>
      </c>
      <c r="W107" s="194">
        <v>571</v>
      </c>
      <c r="X107" s="194">
        <v>304</v>
      </c>
      <c r="Y107" s="194">
        <v>0</v>
      </c>
      <c r="Z107" s="196">
        <v>16433</v>
      </c>
    </row>
    <row r="108" spans="1:26" ht="15" customHeight="1">
      <c r="A108" s="37"/>
      <c r="B108" s="181"/>
      <c r="C108" s="182"/>
      <c r="D108" s="182"/>
      <c r="E108" s="182"/>
      <c r="F108" s="182"/>
      <c r="G108" s="182"/>
      <c r="H108" s="182"/>
      <c r="I108" s="182"/>
      <c r="J108" s="182"/>
      <c r="K108" s="182"/>
      <c r="L108" s="182"/>
      <c r="M108" s="182"/>
      <c r="N108" s="182"/>
      <c r="O108" s="182"/>
      <c r="P108" s="182"/>
      <c r="Q108" s="182"/>
      <c r="R108" s="182"/>
      <c r="S108" s="182"/>
      <c r="T108" s="182"/>
      <c r="U108" s="182"/>
      <c r="V108" s="182"/>
      <c r="W108" s="182"/>
      <c r="X108" s="182"/>
      <c r="Y108" s="182"/>
      <c r="Z108" s="190"/>
    </row>
    <row r="109" spans="1:26" ht="15" customHeight="1">
      <c r="A109" s="239" t="s">
        <v>242</v>
      </c>
      <c r="B109" s="243"/>
      <c r="C109" s="185"/>
      <c r="D109" s="185"/>
      <c r="E109" s="185"/>
      <c r="F109" s="185"/>
      <c r="G109" s="185"/>
      <c r="H109" s="185"/>
      <c r="I109" s="185"/>
      <c r="J109" s="185"/>
      <c r="K109" s="185"/>
      <c r="L109" s="185"/>
      <c r="M109" s="185"/>
      <c r="N109" s="185"/>
      <c r="O109" s="185"/>
      <c r="P109" s="185"/>
      <c r="Q109" s="185"/>
      <c r="R109" s="185"/>
      <c r="S109" s="185"/>
      <c r="T109" s="185"/>
      <c r="U109" s="185"/>
      <c r="V109" s="185"/>
      <c r="W109" s="185"/>
      <c r="X109" s="185"/>
      <c r="Y109" s="185"/>
      <c r="Z109" s="191"/>
    </row>
    <row r="110" spans="1:26" ht="15" customHeight="1">
      <c r="A110" s="35" t="s">
        <v>11</v>
      </c>
      <c r="B110" s="11" t="s">
        <v>44</v>
      </c>
      <c r="C110" s="182">
        <v>74</v>
      </c>
      <c r="D110" s="182">
        <v>0</v>
      </c>
      <c r="E110" s="182">
        <v>0</v>
      </c>
      <c r="F110" s="182">
        <v>3</v>
      </c>
      <c r="G110" s="182">
        <v>0</v>
      </c>
      <c r="H110" s="182">
        <v>6</v>
      </c>
      <c r="I110" s="182">
        <v>2</v>
      </c>
      <c r="J110" s="182">
        <v>28</v>
      </c>
      <c r="K110" s="182">
        <v>0</v>
      </c>
      <c r="L110" s="182">
        <v>2</v>
      </c>
      <c r="M110" s="182">
        <v>0</v>
      </c>
      <c r="N110" s="182">
        <v>5</v>
      </c>
      <c r="O110" s="182">
        <v>0</v>
      </c>
      <c r="P110" s="182">
        <v>0</v>
      </c>
      <c r="Q110" s="182">
        <v>2</v>
      </c>
      <c r="R110" s="182">
        <v>0</v>
      </c>
      <c r="S110" s="182">
        <v>0</v>
      </c>
      <c r="T110" s="182">
        <v>0</v>
      </c>
      <c r="U110" s="182">
        <v>0</v>
      </c>
      <c r="V110" s="182">
        <v>2</v>
      </c>
      <c r="W110" s="182">
        <v>0</v>
      </c>
      <c r="X110" s="182">
        <v>0</v>
      </c>
      <c r="Y110" s="182">
        <v>0</v>
      </c>
      <c r="Z110" s="190">
        <v>124</v>
      </c>
    </row>
    <row r="111" spans="1:26" ht="15" customHeight="1">
      <c r="A111" s="35"/>
      <c r="B111" s="11" t="s">
        <v>47</v>
      </c>
      <c r="C111" s="182">
        <v>52</v>
      </c>
      <c r="D111" s="182">
        <v>0</v>
      </c>
      <c r="E111" s="182">
        <v>0</v>
      </c>
      <c r="F111" s="182">
        <v>12</v>
      </c>
      <c r="G111" s="182">
        <v>2</v>
      </c>
      <c r="H111" s="182">
        <v>8</v>
      </c>
      <c r="I111" s="182">
        <v>5</v>
      </c>
      <c r="J111" s="182">
        <v>15</v>
      </c>
      <c r="K111" s="182">
        <v>0</v>
      </c>
      <c r="L111" s="182">
        <v>4</v>
      </c>
      <c r="M111" s="182">
        <v>0</v>
      </c>
      <c r="N111" s="182">
        <v>2</v>
      </c>
      <c r="O111" s="182">
        <v>2</v>
      </c>
      <c r="P111" s="182">
        <v>0</v>
      </c>
      <c r="Q111" s="182">
        <v>1</v>
      </c>
      <c r="R111" s="182">
        <v>2</v>
      </c>
      <c r="S111" s="182">
        <v>0</v>
      </c>
      <c r="T111" s="182">
        <v>0</v>
      </c>
      <c r="U111" s="182">
        <v>0</v>
      </c>
      <c r="V111" s="182">
        <v>1</v>
      </c>
      <c r="W111" s="182">
        <v>1</v>
      </c>
      <c r="X111" s="182">
        <v>0</v>
      </c>
      <c r="Y111" s="182">
        <v>0</v>
      </c>
      <c r="Z111" s="190">
        <v>107</v>
      </c>
    </row>
    <row r="112" spans="1:26" ht="15" customHeight="1">
      <c r="A112" s="174" t="s">
        <v>39</v>
      </c>
      <c r="B112" s="197"/>
      <c r="C112" s="194">
        <v>126</v>
      </c>
      <c r="D112" s="194">
        <v>0</v>
      </c>
      <c r="E112" s="194">
        <v>0</v>
      </c>
      <c r="F112" s="194">
        <v>15</v>
      </c>
      <c r="G112" s="194">
        <v>2</v>
      </c>
      <c r="H112" s="194">
        <v>14</v>
      </c>
      <c r="I112" s="194">
        <v>7</v>
      </c>
      <c r="J112" s="194">
        <v>43</v>
      </c>
      <c r="K112" s="194">
        <v>0</v>
      </c>
      <c r="L112" s="194">
        <v>6</v>
      </c>
      <c r="M112" s="194">
        <v>0</v>
      </c>
      <c r="N112" s="194">
        <v>7</v>
      </c>
      <c r="O112" s="194">
        <v>2</v>
      </c>
      <c r="P112" s="194">
        <v>0</v>
      </c>
      <c r="Q112" s="194">
        <v>3</v>
      </c>
      <c r="R112" s="194">
        <v>2</v>
      </c>
      <c r="S112" s="194">
        <v>0</v>
      </c>
      <c r="T112" s="194">
        <v>0</v>
      </c>
      <c r="U112" s="194">
        <v>0</v>
      </c>
      <c r="V112" s="194">
        <v>3</v>
      </c>
      <c r="W112" s="194">
        <v>1</v>
      </c>
      <c r="X112" s="194">
        <v>0</v>
      </c>
      <c r="Y112" s="194">
        <v>0</v>
      </c>
      <c r="Z112" s="196">
        <v>231</v>
      </c>
    </row>
    <row r="113" spans="1:26" ht="15" customHeight="1"/>
    <row r="114" spans="1:26" ht="15" customHeight="1">
      <c r="A114" s="167" t="s">
        <v>340</v>
      </c>
      <c r="B114" s="49"/>
      <c r="C114" s="49"/>
      <c r="D114" s="49"/>
      <c r="E114" s="49"/>
      <c r="F114" s="49"/>
      <c r="G114" s="49"/>
      <c r="H114" s="49"/>
      <c r="I114" s="49"/>
      <c r="J114" s="49"/>
      <c r="K114" s="49"/>
      <c r="L114" s="49"/>
      <c r="M114" s="49"/>
      <c r="N114" s="49"/>
      <c r="O114" s="49"/>
      <c r="P114" s="49"/>
      <c r="Q114" s="49"/>
      <c r="R114" s="49"/>
      <c r="S114" s="49"/>
      <c r="T114" s="49"/>
      <c r="U114" s="49"/>
      <c r="V114" s="49"/>
      <c r="W114" s="49"/>
      <c r="X114" s="49"/>
      <c r="Y114" s="49"/>
      <c r="Z114" s="49"/>
    </row>
    <row r="115" spans="1:26" ht="15" customHeight="1">
      <c r="A115" s="252"/>
      <c r="B115" s="53"/>
      <c r="C115" s="495" t="s">
        <v>150</v>
      </c>
      <c r="D115" s="496"/>
      <c r="E115" s="496"/>
      <c r="F115" s="496"/>
      <c r="G115" s="496"/>
      <c r="H115" s="496"/>
      <c r="I115" s="496"/>
      <c r="J115" s="496"/>
      <c r="K115" s="496"/>
      <c r="L115" s="496"/>
      <c r="M115" s="496"/>
      <c r="N115" s="496"/>
      <c r="O115" s="496"/>
      <c r="P115" s="496"/>
      <c r="Q115" s="496"/>
      <c r="R115" s="496"/>
      <c r="S115" s="496"/>
      <c r="T115" s="496"/>
      <c r="U115" s="496"/>
      <c r="V115" s="496"/>
      <c r="W115" s="496"/>
      <c r="X115" s="496"/>
      <c r="Y115" s="496"/>
      <c r="Z115" s="497"/>
    </row>
    <row r="116" spans="1:26" ht="15" customHeight="1">
      <c r="A116" s="54"/>
      <c r="B116" s="55"/>
      <c r="C116" s="507" t="str">
        <f>'Table Of Contents'!$G$4</f>
        <v>July 2018 - June 2019</v>
      </c>
      <c r="D116" s="508"/>
      <c r="E116" s="508"/>
      <c r="F116" s="508"/>
      <c r="G116" s="508"/>
      <c r="H116" s="508"/>
      <c r="I116" s="508"/>
      <c r="J116" s="508"/>
      <c r="K116" s="508"/>
      <c r="L116" s="508"/>
      <c r="M116" s="508"/>
      <c r="N116" s="508"/>
      <c r="O116" s="508"/>
      <c r="P116" s="508"/>
      <c r="Q116" s="508"/>
      <c r="R116" s="508"/>
      <c r="S116" s="508"/>
      <c r="T116" s="508"/>
      <c r="U116" s="508"/>
      <c r="V116" s="508"/>
      <c r="W116" s="508"/>
      <c r="X116" s="508"/>
      <c r="Y116" s="508"/>
      <c r="Z116" s="509"/>
    </row>
    <row r="117" spans="1:26" ht="186" customHeight="1">
      <c r="A117" s="239" t="s">
        <v>253</v>
      </c>
      <c r="B117" s="253"/>
      <c r="C117" s="58" t="s">
        <v>151</v>
      </c>
      <c r="D117" s="59" t="s">
        <v>260</v>
      </c>
      <c r="E117" s="59" t="s">
        <v>199</v>
      </c>
      <c r="F117" s="59" t="s">
        <v>521</v>
      </c>
      <c r="G117" s="59" t="s">
        <v>454</v>
      </c>
      <c r="H117" s="59" t="s">
        <v>200</v>
      </c>
      <c r="I117" s="59" t="s">
        <v>201</v>
      </c>
      <c r="J117" s="59" t="s">
        <v>522</v>
      </c>
      <c r="K117" s="59" t="s">
        <v>455</v>
      </c>
      <c r="L117" s="59" t="s">
        <v>523</v>
      </c>
      <c r="M117" s="59" t="s">
        <v>261</v>
      </c>
      <c r="N117" s="59" t="s">
        <v>202</v>
      </c>
      <c r="O117" s="59" t="s">
        <v>203</v>
      </c>
      <c r="P117" s="59" t="s">
        <v>524</v>
      </c>
      <c r="Q117" s="59" t="s">
        <v>525</v>
      </c>
      <c r="R117" s="59" t="s">
        <v>26</v>
      </c>
      <c r="S117" s="59" t="s">
        <v>456</v>
      </c>
      <c r="T117" s="59" t="s">
        <v>526</v>
      </c>
      <c r="U117" s="59" t="s">
        <v>457</v>
      </c>
      <c r="V117" s="59" t="s">
        <v>527</v>
      </c>
      <c r="W117" s="59" t="s">
        <v>458</v>
      </c>
      <c r="X117" s="59" t="s">
        <v>204</v>
      </c>
      <c r="Y117" s="59" t="s">
        <v>536</v>
      </c>
      <c r="Z117" s="431" t="s">
        <v>39</v>
      </c>
    </row>
    <row r="118" spans="1:26" ht="15" customHeight="1">
      <c r="A118" s="239" t="s">
        <v>178</v>
      </c>
      <c r="B118" s="173"/>
      <c r="C118" s="59"/>
      <c r="D118" s="59"/>
      <c r="E118" s="59"/>
      <c r="F118" s="59"/>
      <c r="G118" s="59"/>
      <c r="H118" s="59"/>
      <c r="I118" s="59"/>
      <c r="J118" s="59"/>
      <c r="K118" s="59"/>
      <c r="L118" s="59"/>
      <c r="M118" s="59"/>
      <c r="N118" s="59"/>
      <c r="O118" s="59"/>
      <c r="P118" s="60"/>
      <c r="Q118" s="60"/>
      <c r="R118" s="60"/>
      <c r="S118" s="60"/>
      <c r="T118" s="60"/>
      <c r="U118" s="60"/>
      <c r="V118" s="60"/>
      <c r="W118" s="60"/>
      <c r="X118" s="60"/>
      <c r="Y118" s="59"/>
      <c r="Z118" s="280"/>
    </row>
    <row r="119" spans="1:26" ht="15" customHeight="1">
      <c r="A119" s="37" t="s">
        <v>10</v>
      </c>
      <c r="B119" s="181" t="s">
        <v>40</v>
      </c>
      <c r="C119" s="182">
        <v>0</v>
      </c>
      <c r="D119" s="182">
        <v>8</v>
      </c>
      <c r="E119" s="182">
        <v>0</v>
      </c>
      <c r="F119" s="182">
        <v>0</v>
      </c>
      <c r="G119" s="182">
        <v>0</v>
      </c>
      <c r="H119" s="182">
        <v>4</v>
      </c>
      <c r="I119" s="182">
        <v>0</v>
      </c>
      <c r="J119" s="182">
        <v>0</v>
      </c>
      <c r="K119" s="182">
        <v>7</v>
      </c>
      <c r="L119" s="182">
        <v>0</v>
      </c>
      <c r="M119" s="182">
        <v>41</v>
      </c>
      <c r="N119" s="182">
        <v>43</v>
      </c>
      <c r="O119" s="182">
        <v>34</v>
      </c>
      <c r="P119" s="182">
        <v>0</v>
      </c>
      <c r="Q119" s="182">
        <v>0</v>
      </c>
      <c r="R119" s="182">
        <v>3</v>
      </c>
      <c r="S119" s="182">
        <v>0</v>
      </c>
      <c r="T119" s="182">
        <v>0</v>
      </c>
      <c r="U119" s="182">
        <v>13</v>
      </c>
      <c r="V119" s="182">
        <v>0</v>
      </c>
      <c r="W119" s="182">
        <v>36</v>
      </c>
      <c r="X119" s="182">
        <v>0</v>
      </c>
      <c r="Y119" s="182">
        <v>96</v>
      </c>
      <c r="Z119" s="190">
        <v>285</v>
      </c>
    </row>
    <row r="120" spans="1:26" ht="15" customHeight="1">
      <c r="A120" s="37"/>
      <c r="B120" s="181" t="s">
        <v>241</v>
      </c>
      <c r="C120" s="182">
        <v>0</v>
      </c>
      <c r="D120" s="182">
        <v>6</v>
      </c>
      <c r="E120" s="182">
        <v>0</v>
      </c>
      <c r="F120" s="182">
        <v>0</v>
      </c>
      <c r="G120" s="182">
        <v>0</v>
      </c>
      <c r="H120" s="182">
        <v>3</v>
      </c>
      <c r="I120" s="182">
        <v>0</v>
      </c>
      <c r="J120" s="182">
        <v>0</v>
      </c>
      <c r="K120" s="182">
        <v>5</v>
      </c>
      <c r="L120" s="182">
        <v>0</v>
      </c>
      <c r="M120" s="182">
        <v>28</v>
      </c>
      <c r="N120" s="182">
        <v>64</v>
      </c>
      <c r="O120" s="182">
        <v>34</v>
      </c>
      <c r="P120" s="182">
        <v>0</v>
      </c>
      <c r="Q120" s="182">
        <v>0</v>
      </c>
      <c r="R120" s="182">
        <v>0</v>
      </c>
      <c r="S120" s="182">
        <v>0</v>
      </c>
      <c r="T120" s="182">
        <v>0</v>
      </c>
      <c r="U120" s="182">
        <v>13</v>
      </c>
      <c r="V120" s="182">
        <v>0</v>
      </c>
      <c r="W120" s="182">
        <v>28</v>
      </c>
      <c r="X120" s="182">
        <v>0</v>
      </c>
      <c r="Y120" s="182">
        <v>38</v>
      </c>
      <c r="Z120" s="190">
        <v>219</v>
      </c>
    </row>
    <row r="121" spans="1:26" ht="15" customHeight="1">
      <c r="A121" s="43"/>
      <c r="B121" s="34" t="s">
        <v>39</v>
      </c>
      <c r="C121" s="185">
        <v>0</v>
      </c>
      <c r="D121" s="185">
        <v>14</v>
      </c>
      <c r="E121" s="185">
        <v>0</v>
      </c>
      <c r="F121" s="185">
        <v>0</v>
      </c>
      <c r="G121" s="185">
        <v>0</v>
      </c>
      <c r="H121" s="185">
        <v>7</v>
      </c>
      <c r="I121" s="185">
        <v>0</v>
      </c>
      <c r="J121" s="185">
        <v>0</v>
      </c>
      <c r="K121" s="185">
        <v>12</v>
      </c>
      <c r="L121" s="185">
        <v>0</v>
      </c>
      <c r="M121" s="185">
        <v>69</v>
      </c>
      <c r="N121" s="185">
        <v>107</v>
      </c>
      <c r="O121" s="185">
        <v>68</v>
      </c>
      <c r="P121" s="185">
        <v>0</v>
      </c>
      <c r="Q121" s="185">
        <v>0</v>
      </c>
      <c r="R121" s="185">
        <v>3</v>
      </c>
      <c r="S121" s="185">
        <v>0</v>
      </c>
      <c r="T121" s="185">
        <v>0</v>
      </c>
      <c r="U121" s="185">
        <v>26</v>
      </c>
      <c r="V121" s="185">
        <v>0</v>
      </c>
      <c r="W121" s="185">
        <v>64</v>
      </c>
      <c r="X121" s="185">
        <v>0</v>
      </c>
      <c r="Y121" s="185">
        <v>134</v>
      </c>
      <c r="Z121" s="191">
        <v>504</v>
      </c>
    </row>
    <row r="122" spans="1:26" ht="15" customHeight="1">
      <c r="A122" s="174" t="s">
        <v>11</v>
      </c>
      <c r="B122" s="197" t="s">
        <v>44</v>
      </c>
      <c r="C122" s="194">
        <v>0</v>
      </c>
      <c r="D122" s="194">
        <v>0</v>
      </c>
      <c r="E122" s="194">
        <v>0</v>
      </c>
      <c r="F122" s="194">
        <v>0</v>
      </c>
      <c r="G122" s="194">
        <v>0</v>
      </c>
      <c r="H122" s="194">
        <v>4</v>
      </c>
      <c r="I122" s="194">
        <v>0</v>
      </c>
      <c r="J122" s="194">
        <v>0</v>
      </c>
      <c r="K122" s="194">
        <v>0</v>
      </c>
      <c r="L122" s="194">
        <v>0</v>
      </c>
      <c r="M122" s="194">
        <v>8</v>
      </c>
      <c r="N122" s="194">
        <v>3</v>
      </c>
      <c r="O122" s="194">
        <v>1</v>
      </c>
      <c r="P122" s="194">
        <v>0</v>
      </c>
      <c r="Q122" s="194">
        <v>0</v>
      </c>
      <c r="R122" s="194">
        <v>0</v>
      </c>
      <c r="S122" s="194">
        <v>0</v>
      </c>
      <c r="T122" s="194">
        <v>0</v>
      </c>
      <c r="U122" s="194">
        <v>0</v>
      </c>
      <c r="V122" s="194">
        <v>0</v>
      </c>
      <c r="W122" s="194">
        <v>1</v>
      </c>
      <c r="X122" s="194">
        <v>0</v>
      </c>
      <c r="Y122" s="194">
        <v>0</v>
      </c>
      <c r="Z122" s="196">
        <v>17</v>
      </c>
    </row>
    <row r="123" spans="1:26" ht="15" customHeight="1">
      <c r="A123" s="35" t="s">
        <v>20</v>
      </c>
      <c r="B123" s="11" t="s">
        <v>93</v>
      </c>
      <c r="C123" s="182">
        <v>0</v>
      </c>
      <c r="D123" s="182">
        <v>3</v>
      </c>
      <c r="E123" s="182">
        <v>0</v>
      </c>
      <c r="F123" s="182">
        <v>0</v>
      </c>
      <c r="G123" s="182">
        <v>0</v>
      </c>
      <c r="H123" s="182">
        <v>0</v>
      </c>
      <c r="I123" s="182">
        <v>1</v>
      </c>
      <c r="J123" s="182">
        <v>0</v>
      </c>
      <c r="K123" s="182">
        <v>1</v>
      </c>
      <c r="L123" s="182">
        <v>0</v>
      </c>
      <c r="M123" s="182">
        <v>5</v>
      </c>
      <c r="N123" s="182">
        <v>15</v>
      </c>
      <c r="O123" s="182">
        <v>10</v>
      </c>
      <c r="P123" s="182">
        <v>0</v>
      </c>
      <c r="Q123" s="182">
        <v>0</v>
      </c>
      <c r="R123" s="182">
        <v>1</v>
      </c>
      <c r="S123" s="182">
        <v>0</v>
      </c>
      <c r="T123" s="182">
        <v>0</v>
      </c>
      <c r="U123" s="182">
        <v>1</v>
      </c>
      <c r="V123" s="182">
        <v>0</v>
      </c>
      <c r="W123" s="182">
        <v>12</v>
      </c>
      <c r="X123" s="182">
        <v>0</v>
      </c>
      <c r="Y123" s="182">
        <v>52</v>
      </c>
      <c r="Z123" s="190">
        <v>101</v>
      </c>
    </row>
    <row r="124" spans="1:26" ht="15" customHeight="1">
      <c r="A124" s="42" t="s">
        <v>23</v>
      </c>
      <c r="B124" s="260" t="s">
        <v>193</v>
      </c>
      <c r="C124" s="189">
        <v>0</v>
      </c>
      <c r="D124" s="189">
        <v>3</v>
      </c>
      <c r="E124" s="189">
        <v>0</v>
      </c>
      <c r="F124" s="189">
        <v>0</v>
      </c>
      <c r="G124" s="189">
        <v>0</v>
      </c>
      <c r="H124" s="189">
        <v>1</v>
      </c>
      <c r="I124" s="189">
        <v>1</v>
      </c>
      <c r="J124" s="189">
        <v>0</v>
      </c>
      <c r="K124" s="189">
        <v>1</v>
      </c>
      <c r="L124" s="189">
        <v>0</v>
      </c>
      <c r="M124" s="189">
        <v>25</v>
      </c>
      <c r="N124" s="189">
        <v>32</v>
      </c>
      <c r="O124" s="189">
        <v>22</v>
      </c>
      <c r="P124" s="189">
        <v>0</v>
      </c>
      <c r="Q124" s="189">
        <v>0</v>
      </c>
      <c r="R124" s="189">
        <v>3</v>
      </c>
      <c r="S124" s="189">
        <v>1</v>
      </c>
      <c r="T124" s="189">
        <v>0</v>
      </c>
      <c r="U124" s="189">
        <v>7</v>
      </c>
      <c r="V124" s="189">
        <v>0</v>
      </c>
      <c r="W124" s="189">
        <v>24</v>
      </c>
      <c r="X124" s="189">
        <v>0</v>
      </c>
      <c r="Y124" s="189">
        <v>46</v>
      </c>
      <c r="Z124" s="312">
        <v>166</v>
      </c>
    </row>
    <row r="125" spans="1:26" ht="15" customHeight="1">
      <c r="A125" s="248" t="s">
        <v>39</v>
      </c>
      <c r="B125" s="249"/>
      <c r="C125" s="194">
        <v>0</v>
      </c>
      <c r="D125" s="194">
        <v>20</v>
      </c>
      <c r="E125" s="194">
        <v>0</v>
      </c>
      <c r="F125" s="194">
        <v>0</v>
      </c>
      <c r="G125" s="194">
        <v>0</v>
      </c>
      <c r="H125" s="194">
        <v>12</v>
      </c>
      <c r="I125" s="194">
        <v>2</v>
      </c>
      <c r="J125" s="194">
        <v>0</v>
      </c>
      <c r="K125" s="194">
        <v>14</v>
      </c>
      <c r="L125" s="194">
        <v>0</v>
      </c>
      <c r="M125" s="194">
        <v>107</v>
      </c>
      <c r="N125" s="194">
        <v>157</v>
      </c>
      <c r="O125" s="194">
        <v>101</v>
      </c>
      <c r="P125" s="194">
        <v>0</v>
      </c>
      <c r="Q125" s="194">
        <v>0</v>
      </c>
      <c r="R125" s="194">
        <v>7</v>
      </c>
      <c r="S125" s="194">
        <v>1</v>
      </c>
      <c r="T125" s="194">
        <v>0</v>
      </c>
      <c r="U125" s="194">
        <v>34</v>
      </c>
      <c r="V125" s="194">
        <v>0</v>
      </c>
      <c r="W125" s="194">
        <v>101</v>
      </c>
      <c r="X125" s="194">
        <v>0</v>
      </c>
      <c r="Y125" s="194">
        <v>232</v>
      </c>
      <c r="Z125" s="196">
        <v>788</v>
      </c>
    </row>
    <row r="126" spans="1:26" ht="15" customHeight="1">
      <c r="A126" s="37"/>
      <c r="B126" s="181"/>
      <c r="C126" s="182"/>
      <c r="D126" s="182"/>
      <c r="E126" s="182"/>
      <c r="F126" s="182"/>
      <c r="G126" s="182"/>
      <c r="H126" s="182"/>
      <c r="I126" s="182"/>
      <c r="J126" s="182"/>
      <c r="K126" s="182"/>
      <c r="L126" s="182"/>
      <c r="M126" s="182"/>
      <c r="N126" s="182"/>
      <c r="O126" s="182"/>
      <c r="P126" s="182"/>
      <c r="Q126" s="182"/>
      <c r="R126" s="182"/>
      <c r="S126" s="182"/>
      <c r="T126" s="182"/>
      <c r="U126" s="182"/>
      <c r="V126" s="182"/>
      <c r="W126" s="182"/>
      <c r="X126" s="182"/>
      <c r="Y126" s="182"/>
      <c r="Z126" s="190"/>
    </row>
    <row r="127" spans="1:26" ht="15" customHeight="1">
      <c r="A127" s="239" t="s">
        <v>242</v>
      </c>
      <c r="B127" s="243"/>
      <c r="C127" s="185"/>
      <c r="D127" s="185"/>
      <c r="E127" s="185"/>
      <c r="F127" s="185"/>
      <c r="G127" s="185"/>
      <c r="H127" s="185"/>
      <c r="I127" s="185"/>
      <c r="J127" s="185"/>
      <c r="K127" s="185"/>
      <c r="L127" s="185"/>
      <c r="M127" s="185"/>
      <c r="N127" s="185"/>
      <c r="O127" s="185"/>
      <c r="P127" s="185"/>
      <c r="Q127" s="185"/>
      <c r="R127" s="185"/>
      <c r="S127" s="185"/>
      <c r="T127" s="185"/>
      <c r="U127" s="185"/>
      <c r="V127" s="185"/>
      <c r="W127" s="185"/>
      <c r="X127" s="185"/>
      <c r="Y127" s="185"/>
      <c r="Z127" s="191"/>
    </row>
    <row r="128" spans="1:26" ht="15" customHeight="1">
      <c r="A128" s="35" t="s">
        <v>11</v>
      </c>
      <c r="B128" s="11" t="s">
        <v>44</v>
      </c>
      <c r="C128" s="182">
        <v>0</v>
      </c>
      <c r="D128" s="182">
        <v>7</v>
      </c>
      <c r="E128" s="182">
        <v>0</v>
      </c>
      <c r="F128" s="182">
        <v>0</v>
      </c>
      <c r="G128" s="182">
        <v>0</v>
      </c>
      <c r="H128" s="182">
        <v>6</v>
      </c>
      <c r="I128" s="182">
        <v>1</v>
      </c>
      <c r="J128" s="182">
        <v>0</v>
      </c>
      <c r="K128" s="182">
        <v>1</v>
      </c>
      <c r="L128" s="182">
        <v>0</v>
      </c>
      <c r="M128" s="182">
        <v>22</v>
      </c>
      <c r="N128" s="182">
        <v>7</v>
      </c>
      <c r="O128" s="182">
        <v>3</v>
      </c>
      <c r="P128" s="182">
        <v>0</v>
      </c>
      <c r="Q128" s="182">
        <v>0</v>
      </c>
      <c r="R128" s="182">
        <v>0</v>
      </c>
      <c r="S128" s="182">
        <v>0</v>
      </c>
      <c r="T128" s="182">
        <v>0</v>
      </c>
      <c r="U128" s="182">
        <v>4</v>
      </c>
      <c r="V128" s="182">
        <v>0</v>
      </c>
      <c r="W128" s="182">
        <v>5</v>
      </c>
      <c r="X128" s="182">
        <v>0</v>
      </c>
      <c r="Y128" s="182">
        <v>0</v>
      </c>
      <c r="Z128" s="190">
        <v>56</v>
      </c>
    </row>
    <row r="129" spans="1:26" ht="15" customHeight="1">
      <c r="A129" s="35"/>
      <c r="B129" s="11" t="s">
        <v>47</v>
      </c>
      <c r="C129" s="182">
        <v>0</v>
      </c>
      <c r="D129" s="182">
        <v>0</v>
      </c>
      <c r="E129" s="182">
        <v>0</v>
      </c>
      <c r="F129" s="182">
        <v>0</v>
      </c>
      <c r="G129" s="182">
        <v>0</v>
      </c>
      <c r="H129" s="182">
        <v>1</v>
      </c>
      <c r="I129" s="182">
        <v>0</v>
      </c>
      <c r="J129" s="182">
        <v>0</v>
      </c>
      <c r="K129" s="182">
        <v>1</v>
      </c>
      <c r="L129" s="182">
        <v>0</v>
      </c>
      <c r="M129" s="182">
        <v>4</v>
      </c>
      <c r="N129" s="182">
        <v>1</v>
      </c>
      <c r="O129" s="182">
        <v>1</v>
      </c>
      <c r="P129" s="182">
        <v>0</v>
      </c>
      <c r="Q129" s="182">
        <v>0</v>
      </c>
      <c r="R129" s="182">
        <v>0</v>
      </c>
      <c r="S129" s="182">
        <v>0</v>
      </c>
      <c r="T129" s="182">
        <v>0</v>
      </c>
      <c r="U129" s="182">
        <v>0</v>
      </c>
      <c r="V129" s="182">
        <v>0</v>
      </c>
      <c r="W129" s="182">
        <v>0</v>
      </c>
      <c r="X129" s="182">
        <v>0</v>
      </c>
      <c r="Y129" s="182">
        <v>0</v>
      </c>
      <c r="Z129" s="190">
        <v>8</v>
      </c>
    </row>
    <row r="130" spans="1:26" ht="15" customHeight="1">
      <c r="A130" s="174" t="s">
        <v>39</v>
      </c>
      <c r="B130" s="197"/>
      <c r="C130" s="194">
        <v>0</v>
      </c>
      <c r="D130" s="194">
        <v>7</v>
      </c>
      <c r="E130" s="194">
        <v>0</v>
      </c>
      <c r="F130" s="194">
        <v>0</v>
      </c>
      <c r="G130" s="194">
        <v>0</v>
      </c>
      <c r="H130" s="194">
        <v>7</v>
      </c>
      <c r="I130" s="194">
        <v>1</v>
      </c>
      <c r="J130" s="194">
        <v>0</v>
      </c>
      <c r="K130" s="194">
        <v>2</v>
      </c>
      <c r="L130" s="194">
        <v>0</v>
      </c>
      <c r="M130" s="194">
        <v>26</v>
      </c>
      <c r="N130" s="194">
        <v>8</v>
      </c>
      <c r="O130" s="194">
        <v>4</v>
      </c>
      <c r="P130" s="194">
        <v>0</v>
      </c>
      <c r="Q130" s="194">
        <v>0</v>
      </c>
      <c r="R130" s="194">
        <v>0</v>
      </c>
      <c r="S130" s="194">
        <v>0</v>
      </c>
      <c r="T130" s="194">
        <v>0</v>
      </c>
      <c r="U130" s="194">
        <v>4</v>
      </c>
      <c r="V130" s="194">
        <v>0</v>
      </c>
      <c r="W130" s="194">
        <v>5</v>
      </c>
      <c r="X130" s="194">
        <v>0</v>
      </c>
      <c r="Y130" s="194">
        <v>0</v>
      </c>
      <c r="Z130" s="196">
        <v>64</v>
      </c>
    </row>
    <row r="131" spans="1:26" ht="15" customHeight="1"/>
    <row r="132" spans="1:26" ht="15" customHeight="1">
      <c r="A132" s="46" t="s">
        <v>619</v>
      </c>
    </row>
    <row r="133" spans="1:26" ht="15" customHeight="1">
      <c r="A133" s="181" t="s">
        <v>692</v>
      </c>
    </row>
    <row r="134" spans="1:26" ht="15" customHeight="1">
      <c r="A134" s="181" t="s">
        <v>533</v>
      </c>
    </row>
    <row r="135" spans="1:26" ht="15" customHeight="1">
      <c r="A135" s="181" t="s">
        <v>695</v>
      </c>
    </row>
    <row r="136" spans="1:26" ht="15" customHeight="1">
      <c r="A136" s="359" t="s">
        <v>658</v>
      </c>
    </row>
    <row r="137" spans="1:26" ht="15" customHeight="1">
      <c r="A137" s="344"/>
    </row>
    <row r="138" spans="1:26" ht="15" customHeight="1">
      <c r="A138" s="342" t="s">
        <v>389</v>
      </c>
    </row>
    <row r="139" spans="1:26" ht="15" customHeight="1">
      <c r="A139" s="341" t="s">
        <v>625</v>
      </c>
    </row>
    <row r="140" spans="1:26" ht="15" customHeight="1">
      <c r="A140" s="349" t="s">
        <v>0</v>
      </c>
    </row>
    <row r="141" spans="1:26" ht="15" customHeight="1">
      <c r="A141" s="349" t="s">
        <v>412</v>
      </c>
    </row>
    <row r="142" spans="1:26" ht="15" customHeight="1">
      <c r="A142" s="349" t="s">
        <v>30</v>
      </c>
    </row>
    <row r="143" spans="1:26" ht="15" customHeight="1">
      <c r="A143" s="349" t="s">
        <v>413</v>
      </c>
    </row>
  </sheetData>
  <mergeCells count="10">
    <mergeCell ref="C57:Z57"/>
    <mergeCell ref="C83:Z83"/>
    <mergeCell ref="C84:Z84"/>
    <mergeCell ref="C115:Z115"/>
    <mergeCell ref="C116:Z116"/>
    <mergeCell ref="C7:Z7"/>
    <mergeCell ref="C8:Z8"/>
    <mergeCell ref="C47:Z47"/>
    <mergeCell ref="C48:Z48"/>
    <mergeCell ref="C56:Z56"/>
  </mergeCells>
  <conditionalFormatting sqref="A78:B80 A74:B74 A104:B106 A71:B72 A13:B33 A35:B44 A95:B95 A97:B99 A119:B123">
    <cfRule type="cellIs" dxfId="75" priority="29" operator="equal">
      <formula>"Total"</formula>
    </cfRule>
  </conditionalFormatting>
  <conditionalFormatting sqref="A34:B34">
    <cfRule type="cellIs" dxfId="74" priority="28" operator="equal">
      <formula>"Total"</formula>
    </cfRule>
  </conditionalFormatting>
  <conditionalFormatting sqref="A51:B51 A54:B54">
    <cfRule type="cellIs" dxfId="73" priority="26" operator="equal">
      <formula>"Total"</formula>
    </cfRule>
  </conditionalFormatting>
  <conditionalFormatting sqref="A62:B67">
    <cfRule type="cellIs" dxfId="72" priority="24" operator="equal">
      <formula>"Total"</formula>
    </cfRule>
  </conditionalFormatting>
  <conditionalFormatting sqref="A52:B53">
    <cfRule type="cellIs" dxfId="71" priority="25" operator="equal">
      <formula>"Total"</formula>
    </cfRule>
  </conditionalFormatting>
  <conditionalFormatting sqref="A69:B69">
    <cfRule type="cellIs" dxfId="70" priority="23" operator="equal">
      <formula>"Total"</formula>
    </cfRule>
  </conditionalFormatting>
  <conditionalFormatting sqref="A70:B70">
    <cfRule type="cellIs" dxfId="69" priority="22" operator="equal">
      <formula>"Total"</formula>
    </cfRule>
  </conditionalFormatting>
  <conditionalFormatting sqref="A73:B73">
    <cfRule type="cellIs" dxfId="68" priority="21" operator="equal">
      <formula>"Total"</formula>
    </cfRule>
  </conditionalFormatting>
  <conditionalFormatting sqref="A68:B68">
    <cfRule type="cellIs" dxfId="67" priority="20" operator="equal">
      <formula>"Total"</formula>
    </cfRule>
  </conditionalFormatting>
  <conditionalFormatting sqref="A100:B100">
    <cfRule type="cellIs" dxfId="66" priority="14" operator="equal">
      <formula>"Total"</formula>
    </cfRule>
  </conditionalFormatting>
  <conditionalFormatting sqref="A110:B112">
    <cfRule type="cellIs" dxfId="65" priority="19" operator="equal">
      <formula>"Total"</formula>
    </cfRule>
  </conditionalFormatting>
  <conditionalFormatting sqref="A88:B93 A96:B96">
    <cfRule type="cellIs" dxfId="64" priority="18" operator="equal">
      <formula>"Total"</formula>
    </cfRule>
  </conditionalFormatting>
  <conditionalFormatting sqref="A101:B101">
    <cfRule type="cellIs" dxfId="63" priority="17" operator="equal">
      <formula>"Total"</formula>
    </cfRule>
  </conditionalFormatting>
  <conditionalFormatting sqref="A102:B102">
    <cfRule type="cellIs" dxfId="62" priority="16" operator="equal">
      <formula>"Total"</formula>
    </cfRule>
  </conditionalFormatting>
  <conditionalFormatting sqref="A103:B103">
    <cfRule type="cellIs" dxfId="61" priority="15" operator="equal">
      <formula>"Total"</formula>
    </cfRule>
  </conditionalFormatting>
  <conditionalFormatting sqref="A128:B130">
    <cfRule type="cellIs" dxfId="60" priority="13" operator="equal">
      <formula>"Total"</formula>
    </cfRule>
  </conditionalFormatting>
  <conditionalFormatting sqref="A124:B124">
    <cfRule type="cellIs" dxfId="59" priority="10" operator="equal">
      <formula>"Total"</formula>
    </cfRule>
  </conditionalFormatting>
  <conditionalFormatting sqref="A75:B77">
    <cfRule type="cellIs" dxfId="58" priority="7" operator="equal">
      <formula>"Total"</formula>
    </cfRule>
  </conditionalFormatting>
  <conditionalFormatting sqref="A107:B109">
    <cfRule type="cellIs" dxfId="57" priority="6" operator="equal">
      <formula>"Total"</formula>
    </cfRule>
  </conditionalFormatting>
  <conditionalFormatting sqref="A125:B127">
    <cfRule type="cellIs" dxfId="56" priority="5" operator="equal">
      <formula>"Total"</formula>
    </cfRule>
  </conditionalFormatting>
  <conditionalFormatting sqref="A60:B60">
    <cfRule type="cellIs" dxfId="55" priority="4" operator="equal">
      <formula>"Total"</formula>
    </cfRule>
  </conditionalFormatting>
  <conditionalFormatting sqref="A61:B61">
    <cfRule type="cellIs" dxfId="54" priority="3" operator="equal">
      <formula>"Total"</formula>
    </cfRule>
  </conditionalFormatting>
  <conditionalFormatting sqref="A87:B87">
    <cfRule type="cellIs" dxfId="53" priority="2" operator="equal">
      <formula>"Total"</formula>
    </cfRule>
  </conditionalFormatting>
  <conditionalFormatting sqref="A94:B94">
    <cfRule type="cellIs" dxfId="52" priority="1" operator="equal">
      <formula>"Total"</formula>
    </cfRule>
  </conditionalFormatting>
  <hyperlinks>
    <hyperlink ref="A1" location="'Table Of Contents'!C6" display="return to table of contents"/>
  </hyperlinks>
  <pageMargins left="0.39370078740157483" right="0.39370078740157483" top="0.59055118110236227" bottom="0.59055118110236227" header="0.39370078740157483" footer="0.39370078740157483"/>
  <pageSetup paperSize="9" scale="53" fitToHeight="0" orientation="landscape" horizontalDpi="300" verticalDpi="300" r:id="rId1"/>
  <headerFooter>
    <oddHeader>&amp;C&amp;F     &amp;A</oddHeader>
    <oddFooter>Page &amp;P of &amp;N</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pageSetUpPr fitToPage="1"/>
  </sheetPr>
  <dimension ref="A1:J376"/>
  <sheetViews>
    <sheetView zoomScaleNormal="100" workbookViewId="0">
      <pane ySplit="6" topLeftCell="A7" activePane="bottomLeft" state="frozen"/>
      <selection pane="bottomLeft"/>
    </sheetView>
  </sheetViews>
  <sheetFormatPr defaultColWidth="11.42578125" defaultRowHeight="9.9499999999999993" customHeight="1"/>
  <cols>
    <col min="1" max="1" width="73.140625" style="2" bestFit="1" customWidth="1"/>
    <col min="2" max="6" width="19.28515625" style="2" bestFit="1" customWidth="1"/>
    <col min="7" max="7" width="11.42578125" style="120"/>
    <col min="8" max="8" width="21.7109375" style="120" customWidth="1"/>
    <col min="9" max="9" width="11.42578125" style="120"/>
    <col min="10" max="10" width="15.28515625" style="120" customWidth="1"/>
    <col min="11" max="16384" width="11.42578125" style="2"/>
  </cols>
  <sheetData>
    <row r="1" spans="1:10" ht="13.5">
      <c r="A1" s="203" t="s">
        <v>231</v>
      </c>
      <c r="D1" s="219"/>
    </row>
    <row r="2" spans="1:10" ht="15" customHeight="1">
      <c r="A2" s="256" t="s">
        <v>273</v>
      </c>
      <c r="D2" s="219"/>
    </row>
    <row r="3" spans="1:10" ht="15" customHeight="1">
      <c r="A3" s="256" t="str">
        <f>"NSW Higher, Local and Children's Criminal Courts " &amp;'Table Of Contents'!H4</f>
        <v>NSW Higher, Local and Children's Criminal Courts July 2014 - June 2019</v>
      </c>
      <c r="C3" s="1"/>
      <c r="D3" s="220"/>
      <c r="E3" s="1"/>
      <c r="F3" s="1"/>
    </row>
    <row r="4" spans="1:10" ht="15" customHeight="1">
      <c r="A4" s="6" t="s">
        <v>291</v>
      </c>
      <c r="C4" s="1"/>
      <c r="D4" s="1"/>
      <c r="E4" s="1"/>
      <c r="F4" s="1"/>
    </row>
    <row r="5" spans="1:10" ht="15" customHeight="1">
      <c r="A5" s="6"/>
      <c r="C5" s="1"/>
      <c r="D5" s="1"/>
      <c r="E5" s="1"/>
      <c r="F5" s="1"/>
    </row>
    <row r="6" spans="1:10" ht="64.5">
      <c r="A6" s="336"/>
      <c r="B6" s="123" t="str">
        <f>'Table Of Contents'!$C$4</f>
        <v>July 2014 - June 2015</v>
      </c>
      <c r="C6" s="123" t="str">
        <f>'Table Of Contents'!$D$4</f>
        <v>July 2015 - June 2016</v>
      </c>
      <c r="D6" s="123" t="str">
        <f>'Table Of Contents'!$E$4</f>
        <v>July 2016 - June 2017</v>
      </c>
      <c r="E6" s="123" t="str">
        <f>'Table Of Contents'!$F$4</f>
        <v>July 2017 - June 2018</v>
      </c>
      <c r="F6" s="123" t="str">
        <f>'Table Of Contents'!$G$4</f>
        <v>July 2018 - June 2019</v>
      </c>
      <c r="G6" s="429" t="s">
        <v>468</v>
      </c>
      <c r="H6" s="429" t="s">
        <v>469</v>
      </c>
      <c r="I6" s="429" t="s">
        <v>470</v>
      </c>
      <c r="J6" s="429" t="s">
        <v>471</v>
      </c>
    </row>
    <row r="7" spans="1:10" ht="15" customHeight="1">
      <c r="A7" s="216" t="s">
        <v>1</v>
      </c>
      <c r="B7" s="168"/>
      <c r="C7" s="168"/>
      <c r="D7" s="168"/>
      <c r="E7" s="168"/>
      <c r="F7" s="168"/>
    </row>
    <row r="8" spans="1:10" ht="15" customHeight="1">
      <c r="A8" s="216"/>
      <c r="B8" s="217"/>
      <c r="C8" s="217"/>
      <c r="D8" s="217"/>
      <c r="E8" s="217"/>
      <c r="F8" s="217"/>
    </row>
    <row r="9" spans="1:10" ht="15" customHeight="1">
      <c r="A9" s="125" t="s">
        <v>292</v>
      </c>
      <c r="B9" s="127">
        <v>25624</v>
      </c>
      <c r="C9" s="127">
        <v>28413</v>
      </c>
      <c r="D9" s="127">
        <v>29031</v>
      </c>
      <c r="E9" s="127">
        <v>28878</v>
      </c>
      <c r="F9" s="127">
        <v>29052</v>
      </c>
      <c r="G9" s="449">
        <v>174</v>
      </c>
      <c r="H9" s="370" t="s">
        <v>472</v>
      </c>
      <c r="I9" s="449">
        <v>3428</v>
      </c>
      <c r="J9" s="370" t="s">
        <v>481</v>
      </c>
    </row>
    <row r="10" spans="1:10" ht="15" customHeight="1">
      <c r="A10" s="125"/>
      <c r="B10" s="168"/>
      <c r="C10" s="168"/>
      <c r="D10" s="168"/>
      <c r="E10" s="168"/>
      <c r="F10" s="168"/>
      <c r="G10" s="449"/>
      <c r="H10" s="370"/>
      <c r="I10" s="449"/>
      <c r="J10" s="370"/>
    </row>
    <row r="11" spans="1:10" ht="15" customHeight="1">
      <c r="A11" s="125" t="s">
        <v>279</v>
      </c>
      <c r="B11" s="120"/>
      <c r="C11" s="120"/>
      <c r="D11" s="120"/>
      <c r="E11" s="120"/>
      <c r="F11" s="120"/>
      <c r="G11" s="449"/>
      <c r="H11" s="370"/>
      <c r="I11" s="449"/>
      <c r="J11" s="370"/>
    </row>
    <row r="12" spans="1:10" ht="15" customHeight="1">
      <c r="A12" s="200" t="s">
        <v>232</v>
      </c>
      <c r="B12" s="218">
        <v>19601</v>
      </c>
      <c r="C12" s="218">
        <v>21605</v>
      </c>
      <c r="D12" s="218">
        <v>21778</v>
      </c>
      <c r="E12" s="218">
        <v>21565</v>
      </c>
      <c r="F12" s="218">
        <v>21682</v>
      </c>
      <c r="G12" s="449">
        <v>117</v>
      </c>
      <c r="H12" s="370" t="s">
        <v>472</v>
      </c>
      <c r="I12" s="449">
        <v>2081</v>
      </c>
      <c r="J12" s="370" t="s">
        <v>474</v>
      </c>
    </row>
    <row r="13" spans="1:10" ht="15" customHeight="1">
      <c r="A13" s="200" t="s">
        <v>233</v>
      </c>
      <c r="B13" s="218">
        <v>6022</v>
      </c>
      <c r="C13" s="218">
        <v>6807</v>
      </c>
      <c r="D13" s="218">
        <v>7252</v>
      </c>
      <c r="E13" s="218">
        <v>7311</v>
      </c>
      <c r="F13" s="218">
        <v>7365</v>
      </c>
      <c r="G13" s="449">
        <v>54</v>
      </c>
      <c r="H13" s="370" t="s">
        <v>472</v>
      </c>
      <c r="I13" s="449">
        <v>1343</v>
      </c>
      <c r="J13" s="370" t="s">
        <v>496</v>
      </c>
    </row>
    <row r="14" spans="1:10" ht="15" customHeight="1">
      <c r="A14" s="200" t="s">
        <v>298</v>
      </c>
      <c r="B14" s="218">
        <v>1</v>
      </c>
      <c r="C14" s="218">
        <v>1</v>
      </c>
      <c r="D14" s="218">
        <v>1</v>
      </c>
      <c r="E14" s="218">
        <v>2</v>
      </c>
      <c r="F14" s="218">
        <v>5</v>
      </c>
      <c r="G14" s="449">
        <v>3</v>
      </c>
      <c r="H14" s="370" t="s">
        <v>485</v>
      </c>
      <c r="I14" s="449">
        <v>4</v>
      </c>
      <c r="J14" s="370" t="s">
        <v>485</v>
      </c>
    </row>
    <row r="15" spans="1:10" ht="15" customHeight="1">
      <c r="A15" s="125"/>
      <c r="B15" s="127"/>
      <c r="C15" s="127"/>
      <c r="D15" s="127"/>
      <c r="E15" s="127"/>
      <c r="F15" s="127"/>
      <c r="G15" s="449"/>
      <c r="H15" s="370"/>
      <c r="I15" s="449"/>
      <c r="J15" s="370"/>
    </row>
    <row r="16" spans="1:10" ht="15" customHeight="1">
      <c r="A16" s="125" t="s">
        <v>278</v>
      </c>
      <c r="B16" s="218"/>
      <c r="C16" s="218"/>
      <c r="D16" s="218"/>
      <c r="E16" s="218"/>
      <c r="F16" s="218"/>
      <c r="G16" s="449"/>
      <c r="H16" s="370"/>
      <c r="I16" s="449"/>
      <c r="J16" s="370"/>
    </row>
    <row r="17" spans="1:10" ht="15" customHeight="1">
      <c r="A17" s="200" t="s">
        <v>235</v>
      </c>
      <c r="B17" s="218">
        <v>2906</v>
      </c>
      <c r="C17" s="218">
        <v>2824</v>
      </c>
      <c r="D17" s="218">
        <v>2619</v>
      </c>
      <c r="E17" s="218">
        <v>2677</v>
      </c>
      <c r="F17" s="218">
        <v>2416</v>
      </c>
      <c r="G17" s="449">
        <v>-261</v>
      </c>
      <c r="H17" s="370" t="s">
        <v>734</v>
      </c>
      <c r="I17" s="449">
        <v>-490</v>
      </c>
      <c r="J17" s="370" t="s">
        <v>735</v>
      </c>
    </row>
    <row r="18" spans="1:10" ht="15" customHeight="1">
      <c r="A18" s="200" t="s">
        <v>236</v>
      </c>
      <c r="B18" s="218">
        <v>22687</v>
      </c>
      <c r="C18" s="218">
        <v>25574</v>
      </c>
      <c r="D18" s="218">
        <v>26380</v>
      </c>
      <c r="E18" s="218">
        <v>26175</v>
      </c>
      <c r="F18" s="218">
        <v>26600</v>
      </c>
      <c r="G18" s="449">
        <v>425</v>
      </c>
      <c r="H18" s="370" t="s">
        <v>472</v>
      </c>
      <c r="I18" s="449">
        <v>3913</v>
      </c>
      <c r="J18" s="370" t="s">
        <v>563</v>
      </c>
    </row>
    <row r="19" spans="1:10" ht="15" customHeight="1">
      <c r="A19" s="200" t="s">
        <v>2</v>
      </c>
      <c r="B19" s="218">
        <v>31</v>
      </c>
      <c r="C19" s="218">
        <v>15</v>
      </c>
      <c r="D19" s="218">
        <v>32</v>
      </c>
      <c r="E19" s="218">
        <v>26</v>
      </c>
      <c r="F19" s="218">
        <v>36</v>
      </c>
      <c r="G19" s="449">
        <v>10</v>
      </c>
      <c r="H19" s="370" t="s">
        <v>472</v>
      </c>
      <c r="I19" s="449">
        <v>5</v>
      </c>
      <c r="J19" s="370" t="s">
        <v>485</v>
      </c>
    </row>
    <row r="20" spans="1:10" s="350" customFormat="1" ht="15" customHeight="1">
      <c r="A20" s="128" t="s">
        <v>477</v>
      </c>
      <c r="B20" s="337">
        <v>29.9</v>
      </c>
      <c r="C20" s="337">
        <v>30.4</v>
      </c>
      <c r="D20" s="337">
        <v>30.8</v>
      </c>
      <c r="E20" s="337">
        <v>31.1</v>
      </c>
      <c r="F20" s="337">
        <v>31.6</v>
      </c>
      <c r="G20" s="451">
        <v>0.5</v>
      </c>
      <c r="H20" s="370" t="s">
        <v>553</v>
      </c>
      <c r="I20" s="451">
        <v>1.7</v>
      </c>
      <c r="J20" s="370" t="s">
        <v>660</v>
      </c>
    </row>
    <row r="21" spans="1:10" ht="15" customHeight="1">
      <c r="A21" s="125"/>
      <c r="B21" s="127"/>
      <c r="C21" s="127"/>
      <c r="D21" s="127"/>
      <c r="E21" s="127"/>
      <c r="F21" s="127"/>
      <c r="G21" s="449"/>
      <c r="H21" s="370"/>
      <c r="I21" s="449"/>
      <c r="J21" s="370"/>
    </row>
    <row r="22" spans="1:10" ht="15" customHeight="1">
      <c r="A22" s="125" t="s">
        <v>237</v>
      </c>
      <c r="B22" s="127"/>
      <c r="C22" s="127"/>
      <c r="D22" s="127"/>
      <c r="E22" s="127"/>
      <c r="F22" s="127"/>
      <c r="G22" s="449"/>
      <c r="H22" s="370"/>
      <c r="I22" s="449"/>
      <c r="J22" s="370"/>
    </row>
    <row r="23" spans="1:10" ht="15" customHeight="1">
      <c r="A23" s="128" t="s">
        <v>289</v>
      </c>
      <c r="B23" s="129">
        <v>22725</v>
      </c>
      <c r="C23" s="129">
        <v>25417</v>
      </c>
      <c r="D23" s="129">
        <v>25925</v>
      </c>
      <c r="E23" s="129">
        <v>25722</v>
      </c>
      <c r="F23" s="129">
        <v>25866</v>
      </c>
      <c r="G23" s="449">
        <v>144</v>
      </c>
      <c r="H23" s="370" t="s">
        <v>472</v>
      </c>
      <c r="I23" s="449">
        <v>3141</v>
      </c>
      <c r="J23" s="370" t="s">
        <v>627</v>
      </c>
    </row>
    <row r="24" spans="1:10" ht="15" customHeight="1">
      <c r="A24" s="128" t="s">
        <v>290</v>
      </c>
      <c r="B24" s="130">
        <v>88.7</v>
      </c>
      <c r="C24" s="130">
        <v>89.5</v>
      </c>
      <c r="D24" s="130">
        <v>89.3</v>
      </c>
      <c r="E24" s="130">
        <v>89.1</v>
      </c>
      <c r="F24" s="130">
        <v>89</v>
      </c>
      <c r="G24" s="450">
        <v>0</v>
      </c>
      <c r="H24" s="445" t="s">
        <v>472</v>
      </c>
      <c r="I24" s="450">
        <v>0.3</v>
      </c>
      <c r="J24" s="445" t="s">
        <v>472</v>
      </c>
    </row>
    <row r="25" spans="1:10" ht="15" customHeight="1">
      <c r="A25" s="199"/>
      <c r="B25" s="127"/>
      <c r="C25" s="127"/>
      <c r="D25" s="127"/>
      <c r="E25" s="127"/>
      <c r="F25" s="127"/>
      <c r="G25" s="449"/>
      <c r="H25" s="370"/>
      <c r="I25" s="449"/>
      <c r="J25" s="370"/>
    </row>
    <row r="26" spans="1:10" ht="15" customHeight="1">
      <c r="A26" s="125" t="s">
        <v>422</v>
      </c>
      <c r="B26" s="127"/>
      <c r="C26" s="127"/>
      <c r="D26" s="127"/>
      <c r="E26" s="127"/>
      <c r="F26" s="127"/>
      <c r="G26" s="449"/>
      <c r="H26" s="370"/>
      <c r="I26" s="449"/>
      <c r="J26" s="370"/>
    </row>
    <row r="27" spans="1:10" ht="15" customHeight="1">
      <c r="A27" s="126" t="s">
        <v>6</v>
      </c>
      <c r="B27" s="127">
        <v>1899</v>
      </c>
      <c r="C27" s="127">
        <v>2367</v>
      </c>
      <c r="D27" s="127">
        <v>2516</v>
      </c>
      <c r="E27" s="127">
        <v>2608</v>
      </c>
      <c r="F27" s="127">
        <v>2691</v>
      </c>
      <c r="G27" s="449">
        <v>83</v>
      </c>
      <c r="H27" s="370" t="s">
        <v>472</v>
      </c>
      <c r="I27" s="449">
        <v>792</v>
      </c>
      <c r="J27" s="370" t="s">
        <v>550</v>
      </c>
    </row>
    <row r="28" spans="1:10" ht="15" customHeight="1">
      <c r="A28" s="126" t="s">
        <v>427</v>
      </c>
      <c r="B28" s="127">
        <v>3132</v>
      </c>
      <c r="C28" s="127">
        <v>4004</v>
      </c>
      <c r="D28" s="127">
        <v>4005</v>
      </c>
      <c r="E28" s="127">
        <v>4125</v>
      </c>
      <c r="F28" s="127">
        <v>4160</v>
      </c>
      <c r="G28" s="449">
        <v>35</v>
      </c>
      <c r="H28" s="370" t="s">
        <v>472</v>
      </c>
      <c r="I28" s="449">
        <v>1028</v>
      </c>
      <c r="J28" s="370" t="s">
        <v>676</v>
      </c>
    </row>
    <row r="29" spans="1:10" ht="15" customHeight="1">
      <c r="A29" s="126" t="s">
        <v>409</v>
      </c>
      <c r="B29" s="127">
        <v>734</v>
      </c>
      <c r="C29" s="127">
        <v>834</v>
      </c>
      <c r="D29" s="127">
        <v>905</v>
      </c>
      <c r="E29" s="127">
        <v>784</v>
      </c>
      <c r="F29" s="127">
        <v>732</v>
      </c>
      <c r="G29" s="449">
        <v>-52</v>
      </c>
      <c r="H29" s="370" t="s">
        <v>472</v>
      </c>
      <c r="I29" s="449">
        <v>-2</v>
      </c>
      <c r="J29" s="370" t="s">
        <v>472</v>
      </c>
    </row>
    <row r="30" spans="1:10" ht="15" customHeight="1">
      <c r="A30" s="200" t="s">
        <v>7</v>
      </c>
      <c r="B30" s="127">
        <v>7249</v>
      </c>
      <c r="C30" s="127">
        <v>7399</v>
      </c>
      <c r="D30" s="127">
        <v>7884</v>
      </c>
      <c r="E30" s="127">
        <v>7795</v>
      </c>
      <c r="F30" s="127">
        <v>8302</v>
      </c>
      <c r="G30" s="449">
        <v>507</v>
      </c>
      <c r="H30" s="370" t="s">
        <v>472</v>
      </c>
      <c r="I30" s="449">
        <v>1053</v>
      </c>
      <c r="J30" s="370" t="s">
        <v>562</v>
      </c>
    </row>
    <row r="31" spans="1:10" ht="15" customHeight="1">
      <c r="A31" s="126" t="s">
        <v>8</v>
      </c>
      <c r="B31" s="127">
        <v>12610</v>
      </c>
      <c r="C31" s="127">
        <v>13809</v>
      </c>
      <c r="D31" s="127">
        <v>13721</v>
      </c>
      <c r="E31" s="127">
        <v>13566</v>
      </c>
      <c r="F31" s="127">
        <v>13167</v>
      </c>
      <c r="G31" s="449">
        <v>-399</v>
      </c>
      <c r="H31" s="370" t="s">
        <v>472</v>
      </c>
      <c r="I31" s="449">
        <v>557</v>
      </c>
      <c r="J31" s="370" t="s">
        <v>472</v>
      </c>
    </row>
    <row r="32" spans="1:10" ht="15" customHeight="1">
      <c r="A32" s="199" t="s">
        <v>39</v>
      </c>
      <c r="B32" s="127">
        <v>25624</v>
      </c>
      <c r="C32" s="127">
        <v>28413</v>
      </c>
      <c r="D32" s="127">
        <v>29031</v>
      </c>
      <c r="E32" s="127">
        <v>28878</v>
      </c>
      <c r="F32" s="127">
        <v>29052</v>
      </c>
      <c r="G32" s="449">
        <v>174</v>
      </c>
      <c r="H32" s="370" t="s">
        <v>472</v>
      </c>
      <c r="I32" s="449">
        <v>3428</v>
      </c>
      <c r="J32" s="370" t="s">
        <v>481</v>
      </c>
    </row>
    <row r="33" spans="1:10" ht="15" customHeight="1">
      <c r="A33" s="128" t="s">
        <v>460</v>
      </c>
      <c r="B33" s="130">
        <v>12.2</v>
      </c>
      <c r="C33" s="130">
        <v>14.1</v>
      </c>
      <c r="D33" s="130">
        <v>13.8</v>
      </c>
      <c r="E33" s="130">
        <v>14.3</v>
      </c>
      <c r="F33" s="130">
        <v>14.3</v>
      </c>
      <c r="G33" s="451">
        <v>0</v>
      </c>
      <c r="H33" s="370" t="s">
        <v>472</v>
      </c>
      <c r="I33" s="451">
        <v>2.1</v>
      </c>
      <c r="J33" s="370" t="s">
        <v>488</v>
      </c>
    </row>
    <row r="34" spans="1:10" ht="15" customHeight="1">
      <c r="A34" s="124"/>
      <c r="B34" s="131"/>
      <c r="C34" s="131"/>
      <c r="D34" s="131"/>
      <c r="E34" s="131"/>
      <c r="F34" s="131"/>
      <c r="G34" s="449"/>
      <c r="H34" s="370"/>
      <c r="I34" s="449"/>
      <c r="J34" s="370"/>
    </row>
    <row r="35" spans="1:10" ht="15" customHeight="1">
      <c r="A35" s="125" t="s">
        <v>287</v>
      </c>
      <c r="B35" s="132"/>
      <c r="C35" s="132"/>
      <c r="D35" s="132"/>
      <c r="E35" s="132"/>
      <c r="F35" s="132"/>
      <c r="G35" s="449"/>
      <c r="H35" s="370"/>
      <c r="I35" s="449"/>
      <c r="J35" s="370"/>
    </row>
    <row r="36" spans="1:10" ht="15" customHeight="1">
      <c r="A36" s="126" t="s">
        <v>9</v>
      </c>
      <c r="B36" s="127">
        <v>26</v>
      </c>
      <c r="C36" s="127">
        <v>13</v>
      </c>
      <c r="D36" s="127">
        <v>15</v>
      </c>
      <c r="E36" s="127">
        <v>18</v>
      </c>
      <c r="F36" s="127">
        <v>14</v>
      </c>
      <c r="G36" s="449">
        <v>-4</v>
      </c>
      <c r="H36" s="370" t="s">
        <v>485</v>
      </c>
      <c r="I36" s="449">
        <v>-12</v>
      </c>
      <c r="J36" s="370" t="s">
        <v>485</v>
      </c>
    </row>
    <row r="37" spans="1:10" ht="15" customHeight="1">
      <c r="A37" s="126" t="s">
        <v>10</v>
      </c>
      <c r="B37" s="127">
        <v>4426</v>
      </c>
      <c r="C37" s="127">
        <v>4625</v>
      </c>
      <c r="D37" s="127">
        <v>4847</v>
      </c>
      <c r="E37" s="127">
        <v>4792</v>
      </c>
      <c r="F37" s="127">
        <v>5008</v>
      </c>
      <c r="G37" s="449">
        <v>216</v>
      </c>
      <c r="H37" s="370" t="s">
        <v>472</v>
      </c>
      <c r="I37" s="449">
        <v>582</v>
      </c>
      <c r="J37" s="370" t="s">
        <v>473</v>
      </c>
    </row>
    <row r="38" spans="1:10" ht="15" customHeight="1">
      <c r="A38" s="126" t="s">
        <v>11</v>
      </c>
      <c r="B38" s="127">
        <v>93</v>
      </c>
      <c r="C38" s="127">
        <v>156</v>
      </c>
      <c r="D38" s="127">
        <v>153</v>
      </c>
      <c r="E38" s="127">
        <v>175</v>
      </c>
      <c r="F38" s="127">
        <v>193</v>
      </c>
      <c r="G38" s="449">
        <v>18</v>
      </c>
      <c r="H38" s="370" t="s">
        <v>472</v>
      </c>
      <c r="I38" s="449">
        <v>100</v>
      </c>
      <c r="J38" s="370" t="s">
        <v>661</v>
      </c>
    </row>
    <row r="39" spans="1:10" ht="15" customHeight="1">
      <c r="A39" s="126" t="s">
        <v>12</v>
      </c>
      <c r="B39" s="127">
        <v>374</v>
      </c>
      <c r="C39" s="127">
        <v>438</v>
      </c>
      <c r="D39" s="127">
        <v>457</v>
      </c>
      <c r="E39" s="127">
        <v>443</v>
      </c>
      <c r="F39" s="127">
        <v>451</v>
      </c>
      <c r="G39" s="449">
        <v>8</v>
      </c>
      <c r="H39" s="370" t="s">
        <v>472</v>
      </c>
      <c r="I39" s="449">
        <v>77</v>
      </c>
      <c r="J39" s="370" t="s">
        <v>700</v>
      </c>
    </row>
    <row r="40" spans="1:10" ht="15" customHeight="1">
      <c r="A40" s="126" t="s">
        <v>13</v>
      </c>
      <c r="B40" s="127">
        <v>234</v>
      </c>
      <c r="C40" s="127">
        <v>263</v>
      </c>
      <c r="D40" s="127">
        <v>260</v>
      </c>
      <c r="E40" s="127">
        <v>239</v>
      </c>
      <c r="F40" s="127">
        <v>220</v>
      </c>
      <c r="G40" s="449">
        <v>-19</v>
      </c>
      <c r="H40" s="370" t="s">
        <v>472</v>
      </c>
      <c r="I40" s="449">
        <v>-14</v>
      </c>
      <c r="J40" s="370" t="s">
        <v>472</v>
      </c>
    </row>
    <row r="41" spans="1:10" ht="15" customHeight="1">
      <c r="A41" s="126" t="s">
        <v>14</v>
      </c>
      <c r="B41" s="127">
        <v>278</v>
      </c>
      <c r="C41" s="127">
        <v>328</v>
      </c>
      <c r="D41" s="127">
        <v>274</v>
      </c>
      <c r="E41" s="127">
        <v>279</v>
      </c>
      <c r="F41" s="127">
        <v>261</v>
      </c>
      <c r="G41" s="449">
        <v>-18</v>
      </c>
      <c r="H41" s="370" t="s">
        <v>472</v>
      </c>
      <c r="I41" s="449">
        <v>-17</v>
      </c>
      <c r="J41" s="370" t="s">
        <v>472</v>
      </c>
    </row>
    <row r="42" spans="1:10" ht="15" customHeight="1">
      <c r="A42" s="126" t="s">
        <v>15</v>
      </c>
      <c r="B42" s="127">
        <v>956</v>
      </c>
      <c r="C42" s="127">
        <v>1073</v>
      </c>
      <c r="D42" s="127">
        <v>1084</v>
      </c>
      <c r="E42" s="127">
        <v>1038</v>
      </c>
      <c r="F42" s="127">
        <v>1006</v>
      </c>
      <c r="G42" s="451">
        <v>-32</v>
      </c>
      <c r="H42" s="370" t="s">
        <v>472</v>
      </c>
      <c r="I42" s="451">
        <v>50</v>
      </c>
      <c r="J42" s="370" t="s">
        <v>472</v>
      </c>
    </row>
    <row r="43" spans="1:10" ht="15" customHeight="1">
      <c r="A43" s="126" t="s">
        <v>16</v>
      </c>
      <c r="B43" s="127">
        <v>2246</v>
      </c>
      <c r="C43" s="127">
        <v>2582</v>
      </c>
      <c r="D43" s="127">
        <v>2693</v>
      </c>
      <c r="E43" s="127">
        <v>2521</v>
      </c>
      <c r="F43" s="127">
        <v>2728</v>
      </c>
      <c r="G43" s="449">
        <v>207</v>
      </c>
      <c r="H43" s="370" t="s">
        <v>472</v>
      </c>
      <c r="I43" s="449">
        <v>482</v>
      </c>
      <c r="J43" s="370" t="s">
        <v>498</v>
      </c>
    </row>
    <row r="44" spans="1:10" ht="15" customHeight="1">
      <c r="A44" s="126" t="s">
        <v>17</v>
      </c>
      <c r="B44" s="127">
        <v>461</v>
      </c>
      <c r="C44" s="127">
        <v>499</v>
      </c>
      <c r="D44" s="127">
        <v>554</v>
      </c>
      <c r="E44" s="127">
        <v>614</v>
      </c>
      <c r="F44" s="127">
        <v>578</v>
      </c>
      <c r="G44" s="449">
        <v>-36</v>
      </c>
      <c r="H44" s="370" t="s">
        <v>472</v>
      </c>
      <c r="I44" s="449">
        <v>117</v>
      </c>
      <c r="J44" s="370" t="s">
        <v>664</v>
      </c>
    </row>
    <row r="45" spans="1:10" ht="15" customHeight="1">
      <c r="A45" s="126" t="s">
        <v>18</v>
      </c>
      <c r="B45" s="127">
        <v>1987</v>
      </c>
      <c r="C45" s="127">
        <v>2256</v>
      </c>
      <c r="D45" s="127">
        <v>2217</v>
      </c>
      <c r="E45" s="127">
        <v>2227</v>
      </c>
      <c r="F45" s="127">
        <v>2302</v>
      </c>
      <c r="G45" s="449">
        <v>75</v>
      </c>
      <c r="H45" s="370" t="s">
        <v>472</v>
      </c>
      <c r="I45" s="449">
        <v>315</v>
      </c>
      <c r="J45" s="370" t="s">
        <v>494</v>
      </c>
    </row>
    <row r="46" spans="1:10" ht="15" customHeight="1">
      <c r="A46" s="126" t="s">
        <v>19</v>
      </c>
      <c r="B46" s="127">
        <v>463</v>
      </c>
      <c r="C46" s="127">
        <v>496</v>
      </c>
      <c r="D46" s="127">
        <v>562</v>
      </c>
      <c r="E46" s="127">
        <v>634</v>
      </c>
      <c r="F46" s="127">
        <v>666</v>
      </c>
      <c r="G46" s="449">
        <v>32</v>
      </c>
      <c r="H46" s="370" t="s">
        <v>472</v>
      </c>
      <c r="I46" s="449">
        <v>203</v>
      </c>
      <c r="J46" s="370" t="s">
        <v>545</v>
      </c>
    </row>
    <row r="47" spans="1:10" ht="15" customHeight="1">
      <c r="A47" s="126" t="s">
        <v>20</v>
      </c>
      <c r="B47" s="127">
        <v>1039</v>
      </c>
      <c r="C47" s="127">
        <v>1106</v>
      </c>
      <c r="D47" s="127">
        <v>1070</v>
      </c>
      <c r="E47" s="127">
        <v>1012</v>
      </c>
      <c r="F47" s="127">
        <v>1069</v>
      </c>
      <c r="G47" s="449">
        <v>57</v>
      </c>
      <c r="H47" s="370" t="s">
        <v>472</v>
      </c>
      <c r="I47" s="449">
        <v>30</v>
      </c>
      <c r="J47" s="370" t="s">
        <v>472</v>
      </c>
    </row>
    <row r="48" spans="1:10" ht="15" customHeight="1">
      <c r="A48" s="126" t="s">
        <v>21</v>
      </c>
      <c r="B48" s="127">
        <v>1333</v>
      </c>
      <c r="C48" s="127">
        <v>1293</v>
      </c>
      <c r="D48" s="127">
        <v>1369</v>
      </c>
      <c r="E48" s="127">
        <v>1371</v>
      </c>
      <c r="F48" s="127">
        <v>1374</v>
      </c>
      <c r="G48" s="449">
        <v>3</v>
      </c>
      <c r="H48" s="370" t="s">
        <v>472</v>
      </c>
      <c r="I48" s="449">
        <v>41</v>
      </c>
      <c r="J48" s="370" t="s">
        <v>472</v>
      </c>
    </row>
    <row r="49" spans="1:10" ht="15" customHeight="1">
      <c r="A49" s="126" t="s">
        <v>22</v>
      </c>
      <c r="B49" s="127">
        <v>4199</v>
      </c>
      <c r="C49" s="127">
        <v>5412</v>
      </c>
      <c r="D49" s="127">
        <v>5294</v>
      </c>
      <c r="E49" s="127">
        <v>5190</v>
      </c>
      <c r="F49" s="127">
        <v>4659</v>
      </c>
      <c r="G49" s="449">
        <v>-531</v>
      </c>
      <c r="H49" s="370" t="s">
        <v>632</v>
      </c>
      <c r="I49" s="449">
        <v>460</v>
      </c>
      <c r="J49" s="370" t="s">
        <v>472</v>
      </c>
    </row>
    <row r="50" spans="1:10" ht="15" customHeight="1">
      <c r="A50" s="126" t="s">
        <v>23</v>
      </c>
      <c r="B50" s="127">
        <v>4424</v>
      </c>
      <c r="C50" s="127">
        <v>4700</v>
      </c>
      <c r="D50" s="127">
        <v>4921</v>
      </c>
      <c r="E50" s="127">
        <v>5015</v>
      </c>
      <c r="F50" s="127">
        <v>5178</v>
      </c>
      <c r="G50" s="449">
        <v>163</v>
      </c>
      <c r="H50" s="370" t="s">
        <v>472</v>
      </c>
      <c r="I50" s="449">
        <v>754</v>
      </c>
      <c r="J50" s="370" t="s">
        <v>488</v>
      </c>
    </row>
    <row r="51" spans="1:10" ht="15" customHeight="1">
      <c r="A51" s="126" t="s">
        <v>24</v>
      </c>
      <c r="B51" s="127">
        <v>186</v>
      </c>
      <c r="C51" s="127">
        <v>177</v>
      </c>
      <c r="D51" s="127">
        <v>155</v>
      </c>
      <c r="E51" s="127">
        <v>154</v>
      </c>
      <c r="F51" s="127">
        <v>159</v>
      </c>
      <c r="G51" s="449">
        <v>5</v>
      </c>
      <c r="H51" s="370" t="s">
        <v>472</v>
      </c>
      <c r="I51" s="449">
        <v>-27</v>
      </c>
      <c r="J51" s="370" t="s">
        <v>472</v>
      </c>
    </row>
    <row r="52" spans="1:10" ht="15" customHeight="1">
      <c r="A52" s="199" t="s">
        <v>283</v>
      </c>
      <c r="B52" s="127">
        <v>22725</v>
      </c>
      <c r="C52" s="127">
        <v>25417</v>
      </c>
      <c r="D52" s="127">
        <v>25925</v>
      </c>
      <c r="E52" s="127">
        <v>25722</v>
      </c>
      <c r="F52" s="127">
        <v>25866</v>
      </c>
      <c r="G52" s="449">
        <v>144</v>
      </c>
      <c r="H52" s="370" t="s">
        <v>472</v>
      </c>
      <c r="I52" s="449">
        <v>3141</v>
      </c>
      <c r="J52" s="370" t="s">
        <v>627</v>
      </c>
    </row>
    <row r="53" spans="1:10" ht="15" customHeight="1">
      <c r="A53" s="124"/>
      <c r="B53" s="120"/>
      <c r="C53" s="120"/>
      <c r="D53" s="120"/>
      <c r="E53" s="120"/>
      <c r="F53" s="120"/>
      <c r="G53" s="449"/>
      <c r="H53" s="370"/>
      <c r="I53" s="449"/>
      <c r="J53" s="370"/>
    </row>
    <row r="54" spans="1:10" ht="15" customHeight="1">
      <c r="A54" s="125" t="s">
        <v>285</v>
      </c>
      <c r="B54" s="132"/>
      <c r="C54" s="132"/>
      <c r="D54" s="132"/>
      <c r="E54" s="132"/>
      <c r="F54" s="132"/>
      <c r="G54" s="449"/>
      <c r="H54" s="370"/>
      <c r="I54" s="449"/>
      <c r="J54" s="370"/>
    </row>
    <row r="55" spans="1:10" s="350" customFormat="1" ht="15" customHeight="1">
      <c r="A55" s="200" t="s">
        <v>151</v>
      </c>
      <c r="B55" s="127">
        <v>4010</v>
      </c>
      <c r="C55" s="127">
        <v>4814</v>
      </c>
      <c r="D55" s="127">
        <v>4998</v>
      </c>
      <c r="E55" s="127">
        <v>5062</v>
      </c>
      <c r="F55" s="127">
        <v>4695</v>
      </c>
      <c r="G55" s="449">
        <v>-367</v>
      </c>
      <c r="H55" s="200" t="s">
        <v>472</v>
      </c>
      <c r="I55" s="449">
        <v>685</v>
      </c>
      <c r="J55" s="200" t="s">
        <v>488</v>
      </c>
    </row>
    <row r="56" spans="1:10" ht="15" customHeight="1">
      <c r="A56" s="133" t="s">
        <v>25</v>
      </c>
      <c r="B56" s="338">
        <v>8.6999999999999993</v>
      </c>
      <c r="C56" s="338">
        <v>8.1</v>
      </c>
      <c r="D56" s="338">
        <v>8.4</v>
      </c>
      <c r="E56" s="338">
        <v>8.3000000000000007</v>
      </c>
      <c r="F56" s="338">
        <v>8.6</v>
      </c>
      <c r="G56" s="452">
        <v>0.3</v>
      </c>
      <c r="H56" s="133" t="s">
        <v>472</v>
      </c>
      <c r="I56" s="452">
        <v>-0.1</v>
      </c>
      <c r="J56" s="133" t="s">
        <v>472</v>
      </c>
    </row>
    <row r="57" spans="1:10" s="350" customFormat="1" ht="15" customHeight="1">
      <c r="A57" s="425" t="s">
        <v>461</v>
      </c>
      <c r="B57" s="426">
        <v>17.600000000000001</v>
      </c>
      <c r="C57" s="426">
        <v>18.899999999999999</v>
      </c>
      <c r="D57" s="426">
        <v>19.3</v>
      </c>
      <c r="E57" s="426">
        <v>19.7</v>
      </c>
      <c r="F57" s="426">
        <v>18.2</v>
      </c>
      <c r="G57" s="453">
        <v>-1.5</v>
      </c>
      <c r="H57" s="425" t="s">
        <v>472</v>
      </c>
      <c r="I57" s="453">
        <v>0.5</v>
      </c>
      <c r="J57" s="425" t="s">
        <v>472</v>
      </c>
    </row>
    <row r="58" spans="1:10" ht="15" customHeight="1">
      <c r="A58" s="200" t="s">
        <v>260</v>
      </c>
      <c r="B58" s="127">
        <v>389</v>
      </c>
      <c r="C58" s="127">
        <v>385</v>
      </c>
      <c r="D58" s="127">
        <v>348</v>
      </c>
      <c r="E58" s="127">
        <v>330</v>
      </c>
      <c r="F58" s="127">
        <v>266</v>
      </c>
      <c r="G58" s="449">
        <v>-64</v>
      </c>
      <c r="H58" s="200" t="s">
        <v>472</v>
      </c>
      <c r="I58" s="449">
        <v>-123</v>
      </c>
      <c r="J58" s="200" t="s">
        <v>648</v>
      </c>
    </row>
    <row r="59" spans="1:10" ht="15" customHeight="1">
      <c r="A59" s="133" t="s">
        <v>25</v>
      </c>
      <c r="B59" s="338">
        <v>4.5999999999999996</v>
      </c>
      <c r="C59" s="338">
        <v>4.5999999999999996</v>
      </c>
      <c r="D59" s="338">
        <v>4.7</v>
      </c>
      <c r="E59" s="338">
        <v>4.5999999999999996</v>
      </c>
      <c r="F59" s="338">
        <v>4.4000000000000004</v>
      </c>
      <c r="G59" s="452">
        <v>-0.2</v>
      </c>
      <c r="H59" s="133" t="s">
        <v>472</v>
      </c>
      <c r="I59" s="452">
        <v>-0.2</v>
      </c>
      <c r="J59" s="133" t="s">
        <v>472</v>
      </c>
    </row>
    <row r="60" spans="1:10" ht="15" customHeight="1">
      <c r="A60" s="425" t="s">
        <v>462</v>
      </c>
      <c r="B60" s="426">
        <v>1.7</v>
      </c>
      <c r="C60" s="426">
        <v>1.5</v>
      </c>
      <c r="D60" s="426">
        <v>1.3</v>
      </c>
      <c r="E60" s="426">
        <v>1.3</v>
      </c>
      <c r="F60" s="426">
        <v>1</v>
      </c>
      <c r="G60" s="453">
        <v>-0.3</v>
      </c>
      <c r="H60" s="425" t="s">
        <v>472</v>
      </c>
      <c r="I60" s="453">
        <v>-0.7</v>
      </c>
      <c r="J60" s="425" t="s">
        <v>663</v>
      </c>
    </row>
    <row r="61" spans="1:10" ht="15" customHeight="1">
      <c r="A61" s="181" t="s">
        <v>463</v>
      </c>
      <c r="B61" s="127">
        <v>1782</v>
      </c>
      <c r="C61" s="127">
        <v>1981</v>
      </c>
      <c r="D61" s="127">
        <v>2273</v>
      </c>
      <c r="E61" s="127">
        <v>2033</v>
      </c>
      <c r="F61" s="127">
        <v>2221</v>
      </c>
      <c r="G61" s="449">
        <v>188</v>
      </c>
      <c r="H61" s="200" t="s">
        <v>472</v>
      </c>
      <c r="I61" s="449">
        <v>439</v>
      </c>
      <c r="J61" s="200" t="s">
        <v>542</v>
      </c>
    </row>
    <row r="62" spans="1:10" ht="15" customHeight="1">
      <c r="A62" s="181" t="s">
        <v>464</v>
      </c>
      <c r="B62" s="127">
        <v>6696</v>
      </c>
      <c r="C62" s="127">
        <v>6993</v>
      </c>
      <c r="D62" s="127">
        <v>7124</v>
      </c>
      <c r="E62" s="127">
        <v>7375</v>
      </c>
      <c r="F62" s="127">
        <v>8409</v>
      </c>
      <c r="G62" s="449">
        <v>1034</v>
      </c>
      <c r="H62" s="200" t="s">
        <v>551</v>
      </c>
      <c r="I62" s="449">
        <v>1713</v>
      </c>
      <c r="J62" s="200" t="s">
        <v>491</v>
      </c>
    </row>
    <row r="63" spans="1:10" ht="15" customHeight="1">
      <c r="A63" s="181" t="s">
        <v>465</v>
      </c>
      <c r="B63" s="127">
        <v>6291</v>
      </c>
      <c r="C63" s="127">
        <v>7341</v>
      </c>
      <c r="D63" s="127">
        <v>7079</v>
      </c>
      <c r="E63" s="127">
        <v>6838</v>
      </c>
      <c r="F63" s="127">
        <v>6323</v>
      </c>
      <c r="G63" s="449">
        <v>-515</v>
      </c>
      <c r="H63" s="200" t="s">
        <v>472</v>
      </c>
      <c r="I63" s="449">
        <v>32</v>
      </c>
      <c r="J63" s="200" t="s">
        <v>472</v>
      </c>
    </row>
    <row r="64" spans="1:10" ht="15" customHeight="1">
      <c r="A64" s="181" t="s">
        <v>456</v>
      </c>
      <c r="B64" s="127">
        <v>602</v>
      </c>
      <c r="C64" s="127">
        <v>766</v>
      </c>
      <c r="D64" s="127">
        <v>849</v>
      </c>
      <c r="E64" s="127">
        <v>909</v>
      </c>
      <c r="F64" s="127">
        <v>993</v>
      </c>
      <c r="G64" s="449">
        <v>84</v>
      </c>
      <c r="H64" s="200" t="s">
        <v>472</v>
      </c>
      <c r="I64" s="449">
        <v>391</v>
      </c>
      <c r="J64" s="200" t="s">
        <v>708</v>
      </c>
    </row>
    <row r="65" spans="1:10" ht="15" customHeight="1">
      <c r="A65" s="181" t="s">
        <v>466</v>
      </c>
      <c r="B65" s="127">
        <v>1138</v>
      </c>
      <c r="C65" s="127">
        <v>1400</v>
      </c>
      <c r="D65" s="127">
        <v>1398</v>
      </c>
      <c r="E65" s="127">
        <v>1355</v>
      </c>
      <c r="F65" s="127">
        <v>1323</v>
      </c>
      <c r="G65" s="449">
        <v>-32</v>
      </c>
      <c r="H65" s="200" t="s">
        <v>472</v>
      </c>
      <c r="I65" s="449">
        <v>185</v>
      </c>
      <c r="J65" s="200" t="s">
        <v>564</v>
      </c>
    </row>
    <row r="66" spans="1:10" ht="15" customHeight="1">
      <c r="A66" s="181" t="s">
        <v>204</v>
      </c>
      <c r="B66" s="127">
        <v>309</v>
      </c>
      <c r="C66" s="127">
        <v>307</v>
      </c>
      <c r="D66" s="127">
        <v>337</v>
      </c>
      <c r="E66" s="127">
        <v>322</v>
      </c>
      <c r="F66" s="127">
        <v>309</v>
      </c>
      <c r="G66" s="449">
        <v>-13</v>
      </c>
      <c r="H66" s="200" t="s">
        <v>472</v>
      </c>
      <c r="I66" s="449">
        <v>0</v>
      </c>
      <c r="J66" s="200" t="s">
        <v>472</v>
      </c>
    </row>
    <row r="67" spans="1:10" ht="15" customHeight="1">
      <c r="A67" s="181" t="s">
        <v>459</v>
      </c>
      <c r="B67" s="127">
        <v>1508</v>
      </c>
      <c r="C67" s="127">
        <v>1430</v>
      </c>
      <c r="D67" s="127">
        <v>1519</v>
      </c>
      <c r="E67" s="127">
        <v>1498</v>
      </c>
      <c r="F67" s="127">
        <v>1327</v>
      </c>
      <c r="G67" s="449">
        <v>-171</v>
      </c>
      <c r="H67" s="200" t="s">
        <v>736</v>
      </c>
      <c r="I67" s="449">
        <v>-181</v>
      </c>
      <c r="J67" s="200" t="s">
        <v>472</v>
      </c>
    </row>
    <row r="68" spans="1:10" ht="15" customHeight="1">
      <c r="A68" s="199" t="s">
        <v>283</v>
      </c>
      <c r="B68" s="127">
        <v>22725</v>
      </c>
      <c r="C68" s="127">
        <v>25417</v>
      </c>
      <c r="D68" s="127">
        <v>25925</v>
      </c>
      <c r="E68" s="127">
        <v>25722</v>
      </c>
      <c r="F68" s="127">
        <v>25866</v>
      </c>
      <c r="G68" s="449">
        <v>144</v>
      </c>
      <c r="H68" s="370" t="s">
        <v>472</v>
      </c>
      <c r="I68" s="449">
        <v>3141</v>
      </c>
      <c r="J68" s="370" t="s">
        <v>627</v>
      </c>
    </row>
    <row r="69" spans="1:10" ht="15" customHeight="1">
      <c r="A69" s="427" t="s">
        <v>763</v>
      </c>
      <c r="B69" s="428">
        <v>4823</v>
      </c>
      <c r="C69" s="428">
        <v>5169</v>
      </c>
      <c r="D69" s="428">
        <v>5325</v>
      </c>
      <c r="E69" s="428">
        <v>5379</v>
      </c>
      <c r="F69" s="428">
        <v>7219</v>
      </c>
      <c r="G69" s="454">
        <v>1840</v>
      </c>
      <c r="H69" s="446" t="s">
        <v>775</v>
      </c>
      <c r="I69" s="454">
        <v>2396</v>
      </c>
      <c r="J69" s="446" t="s">
        <v>776</v>
      </c>
    </row>
    <row r="70" spans="1:10" ht="15" customHeight="1">
      <c r="A70" s="425" t="s">
        <v>766</v>
      </c>
      <c r="B70" s="426">
        <v>21.2</v>
      </c>
      <c r="C70" s="426">
        <v>20.3</v>
      </c>
      <c r="D70" s="426">
        <v>20.5</v>
      </c>
      <c r="E70" s="426">
        <v>20.9</v>
      </c>
      <c r="F70" s="426">
        <v>27.9</v>
      </c>
      <c r="G70" s="453">
        <v>7</v>
      </c>
      <c r="H70" s="425" t="s">
        <v>777</v>
      </c>
      <c r="I70" s="453">
        <v>6.7</v>
      </c>
      <c r="J70" s="425" t="s">
        <v>567</v>
      </c>
    </row>
    <row r="71" spans="1:10" ht="22.5" customHeight="1">
      <c r="A71" s="124"/>
      <c r="B71" s="120"/>
      <c r="C71" s="120"/>
      <c r="D71" s="120"/>
      <c r="E71" s="120"/>
      <c r="F71" s="120"/>
      <c r="G71" s="449"/>
      <c r="H71" s="370"/>
      <c r="I71" s="449"/>
      <c r="J71" s="370"/>
    </row>
    <row r="72" spans="1:10" ht="15" customHeight="1">
      <c r="A72" s="122" t="s">
        <v>333</v>
      </c>
      <c r="B72" s="296" t="str">
        <f>'Table Of Contents'!$C$4</f>
        <v>July 2014 - June 2015</v>
      </c>
      <c r="C72" s="296" t="str">
        <f>'Table Of Contents'!$D$4</f>
        <v>July 2015 - June 2016</v>
      </c>
      <c r="D72" s="296" t="str">
        <f>'Table Of Contents'!$E$4</f>
        <v>July 2016 - June 2017</v>
      </c>
      <c r="E72" s="296" t="str">
        <f>'Table Of Contents'!$F$4</f>
        <v>July 2017 - June 2018</v>
      </c>
      <c r="F72" s="296" t="str">
        <f>'Table Of Contents'!$G$4</f>
        <v>July 2018 - June 2019</v>
      </c>
      <c r="G72" s="455"/>
      <c r="H72" s="447"/>
      <c r="I72" s="455"/>
      <c r="J72" s="447"/>
    </row>
    <row r="73" spans="1:10" ht="15" customHeight="1">
      <c r="A73" s="167"/>
      <c r="B73" s="169"/>
      <c r="C73" s="169"/>
      <c r="D73" s="169"/>
      <c r="E73" s="169"/>
      <c r="F73" s="169"/>
      <c r="G73" s="449"/>
      <c r="H73" s="370"/>
      <c r="I73" s="449"/>
      <c r="J73" s="370"/>
    </row>
    <row r="74" spans="1:10" ht="15" customHeight="1">
      <c r="A74" s="125" t="s">
        <v>292</v>
      </c>
      <c r="B74" s="127">
        <v>29</v>
      </c>
      <c r="C74" s="127">
        <v>16</v>
      </c>
      <c r="D74" s="127">
        <v>10</v>
      </c>
      <c r="E74" s="127">
        <v>20</v>
      </c>
      <c r="F74" s="127">
        <v>19</v>
      </c>
      <c r="G74" s="449">
        <v>-1</v>
      </c>
      <c r="H74" s="370" t="s">
        <v>485</v>
      </c>
      <c r="I74" s="449">
        <v>-10</v>
      </c>
      <c r="J74" s="370" t="s">
        <v>485</v>
      </c>
    </row>
    <row r="75" spans="1:10" ht="15" customHeight="1">
      <c r="A75" s="125"/>
      <c r="B75" s="127"/>
      <c r="C75" s="127"/>
      <c r="D75" s="127"/>
      <c r="E75" s="127"/>
      <c r="F75" s="127"/>
      <c r="G75" s="449"/>
      <c r="H75" s="370"/>
      <c r="I75" s="449"/>
      <c r="J75" s="370"/>
    </row>
    <row r="76" spans="1:10" ht="15" customHeight="1">
      <c r="A76" s="125" t="s">
        <v>299</v>
      </c>
      <c r="B76" s="120"/>
      <c r="C76" s="120"/>
      <c r="D76" s="120"/>
      <c r="E76" s="120"/>
      <c r="F76" s="120"/>
      <c r="G76" s="449"/>
      <c r="H76" s="370"/>
      <c r="I76" s="449"/>
      <c r="J76" s="370"/>
    </row>
    <row r="77" spans="1:10" ht="15" customHeight="1">
      <c r="A77" s="200" t="s">
        <v>300</v>
      </c>
      <c r="B77" s="127">
        <v>27</v>
      </c>
      <c r="C77" s="127">
        <v>14</v>
      </c>
      <c r="D77" s="127">
        <v>10</v>
      </c>
      <c r="E77" s="127">
        <v>20</v>
      </c>
      <c r="F77" s="127">
        <v>15</v>
      </c>
      <c r="G77" s="449">
        <v>-5</v>
      </c>
      <c r="H77" s="370" t="s">
        <v>485</v>
      </c>
      <c r="I77" s="449">
        <v>-12</v>
      </c>
      <c r="J77" s="370" t="s">
        <v>485</v>
      </c>
    </row>
    <row r="78" spans="1:10" ht="15" customHeight="1">
      <c r="A78" s="200" t="s">
        <v>301</v>
      </c>
      <c r="B78" s="127">
        <v>2</v>
      </c>
      <c r="C78" s="127">
        <v>2</v>
      </c>
      <c r="D78" s="127">
        <v>0</v>
      </c>
      <c r="E78" s="127">
        <v>0</v>
      </c>
      <c r="F78" s="127">
        <v>4</v>
      </c>
      <c r="G78" s="449">
        <v>4</v>
      </c>
      <c r="H78" s="370" t="s">
        <v>485</v>
      </c>
      <c r="I78" s="449">
        <v>2</v>
      </c>
      <c r="J78" s="370" t="s">
        <v>485</v>
      </c>
    </row>
    <row r="79" spans="1:10" ht="15" customHeight="1">
      <c r="A79" s="125"/>
      <c r="B79" s="127"/>
      <c r="C79" s="127"/>
      <c r="D79" s="127"/>
      <c r="E79" s="127"/>
      <c r="F79" s="127"/>
      <c r="G79" s="449"/>
      <c r="H79" s="370"/>
      <c r="I79" s="449"/>
      <c r="J79" s="370"/>
    </row>
    <row r="80" spans="1:10" ht="15" customHeight="1">
      <c r="A80" s="125" t="s">
        <v>279</v>
      </c>
      <c r="B80" s="120"/>
      <c r="C80" s="120"/>
      <c r="D80" s="120"/>
      <c r="E80" s="120"/>
      <c r="F80" s="120"/>
      <c r="G80" s="449"/>
      <c r="H80" s="370"/>
      <c r="I80" s="449"/>
      <c r="J80" s="370"/>
    </row>
    <row r="81" spans="1:10" ht="15" customHeight="1">
      <c r="A81" s="200" t="s">
        <v>232</v>
      </c>
      <c r="B81" s="127">
        <v>24</v>
      </c>
      <c r="C81" s="127">
        <v>13</v>
      </c>
      <c r="D81" s="127">
        <v>9</v>
      </c>
      <c r="E81" s="127">
        <v>18</v>
      </c>
      <c r="F81" s="127">
        <v>15</v>
      </c>
      <c r="G81" s="449">
        <v>-3</v>
      </c>
      <c r="H81" s="370" t="s">
        <v>485</v>
      </c>
      <c r="I81" s="449">
        <v>-9</v>
      </c>
      <c r="J81" s="370" t="s">
        <v>485</v>
      </c>
    </row>
    <row r="82" spans="1:10" ht="15" customHeight="1">
      <c r="A82" s="200" t="s">
        <v>233</v>
      </c>
      <c r="B82" s="127">
        <v>5</v>
      </c>
      <c r="C82" s="127">
        <v>3</v>
      </c>
      <c r="D82" s="127">
        <v>1</v>
      </c>
      <c r="E82" s="127">
        <v>2</v>
      </c>
      <c r="F82" s="127">
        <v>4</v>
      </c>
      <c r="G82" s="449">
        <v>2</v>
      </c>
      <c r="H82" s="370" t="s">
        <v>485</v>
      </c>
      <c r="I82" s="449">
        <v>-1</v>
      </c>
      <c r="J82" s="370" t="s">
        <v>485</v>
      </c>
    </row>
    <row r="83" spans="1:10" s="350" customFormat="1" ht="15" customHeight="1">
      <c r="A83" s="125"/>
      <c r="B83" s="127"/>
      <c r="C83" s="127"/>
      <c r="D83" s="127"/>
      <c r="E83" s="127"/>
      <c r="F83" s="127"/>
      <c r="G83" s="449"/>
      <c r="H83" s="370"/>
      <c r="I83" s="449"/>
      <c r="J83" s="370"/>
    </row>
    <row r="84" spans="1:10" ht="15" customHeight="1">
      <c r="A84" s="125" t="s">
        <v>278</v>
      </c>
      <c r="B84" s="127"/>
      <c r="C84" s="127"/>
      <c r="D84" s="127"/>
      <c r="E84" s="127"/>
      <c r="F84" s="127"/>
      <c r="G84" s="449"/>
      <c r="H84" s="370"/>
      <c r="I84" s="449"/>
      <c r="J84" s="370"/>
    </row>
    <row r="85" spans="1:10" ht="15" customHeight="1">
      <c r="A85" s="200" t="s">
        <v>236</v>
      </c>
      <c r="B85" s="127">
        <v>29</v>
      </c>
      <c r="C85" s="127">
        <v>16</v>
      </c>
      <c r="D85" s="127">
        <v>10</v>
      </c>
      <c r="E85" s="127">
        <v>20</v>
      </c>
      <c r="F85" s="127">
        <v>19</v>
      </c>
      <c r="G85" s="449">
        <v>-1</v>
      </c>
      <c r="H85" s="370" t="s">
        <v>485</v>
      </c>
      <c r="I85" s="449">
        <v>-10</v>
      </c>
      <c r="J85" s="370" t="s">
        <v>485</v>
      </c>
    </row>
    <row r="86" spans="1:10" ht="15" customHeight="1">
      <c r="A86" s="128" t="s">
        <v>477</v>
      </c>
      <c r="B86" s="337">
        <v>36.6</v>
      </c>
      <c r="C86" s="337">
        <v>38.200000000000003</v>
      </c>
      <c r="D86" s="337">
        <v>35.6</v>
      </c>
      <c r="E86" s="337">
        <v>39.799999999999997</v>
      </c>
      <c r="F86" s="337">
        <v>42.5</v>
      </c>
      <c r="G86" s="450">
        <v>2.7</v>
      </c>
      <c r="H86" s="445" t="s">
        <v>472</v>
      </c>
      <c r="I86" s="450">
        <v>5.9</v>
      </c>
      <c r="J86" s="445" t="s">
        <v>472</v>
      </c>
    </row>
    <row r="87" spans="1:10" ht="15" customHeight="1">
      <c r="A87" s="200"/>
      <c r="B87" s="127"/>
      <c r="C87" s="127"/>
      <c r="D87" s="127"/>
      <c r="E87" s="127"/>
      <c r="F87" s="127"/>
      <c r="G87" s="449"/>
      <c r="H87" s="370"/>
      <c r="I87" s="449"/>
      <c r="J87" s="370"/>
    </row>
    <row r="88" spans="1:10" ht="15" customHeight="1">
      <c r="A88" s="125" t="s">
        <v>237</v>
      </c>
      <c r="B88" s="127"/>
      <c r="C88" s="127"/>
      <c r="D88" s="127"/>
      <c r="E88" s="127"/>
      <c r="F88" s="127"/>
      <c r="G88" s="449"/>
      <c r="H88" s="370"/>
      <c r="I88" s="449"/>
      <c r="J88" s="370"/>
    </row>
    <row r="89" spans="1:10" ht="15" customHeight="1">
      <c r="A89" s="128" t="s">
        <v>289</v>
      </c>
      <c r="B89" s="129">
        <v>23</v>
      </c>
      <c r="C89" s="129">
        <v>9</v>
      </c>
      <c r="D89" s="129">
        <v>9</v>
      </c>
      <c r="E89" s="129">
        <v>13</v>
      </c>
      <c r="F89" s="129">
        <v>12</v>
      </c>
      <c r="G89" s="449">
        <v>-1</v>
      </c>
      <c r="H89" s="370" t="s">
        <v>485</v>
      </c>
      <c r="I89" s="449">
        <v>-11</v>
      </c>
      <c r="J89" s="370" t="s">
        <v>485</v>
      </c>
    </row>
    <row r="90" spans="1:10" ht="15" customHeight="1">
      <c r="A90" s="128" t="s">
        <v>290</v>
      </c>
      <c r="B90" s="130">
        <v>79.3</v>
      </c>
      <c r="C90" s="130">
        <v>56.3</v>
      </c>
      <c r="D90" s="130">
        <v>90</v>
      </c>
      <c r="E90" s="130">
        <v>65</v>
      </c>
      <c r="F90" s="130">
        <v>63.2</v>
      </c>
      <c r="G90" s="450">
        <v>-1.8</v>
      </c>
      <c r="H90" s="445" t="s">
        <v>472</v>
      </c>
      <c r="I90" s="450">
        <v>-16.2</v>
      </c>
      <c r="J90" s="445" t="s">
        <v>472</v>
      </c>
    </row>
    <row r="91" spans="1:10" ht="15" customHeight="1">
      <c r="A91" s="200"/>
      <c r="B91" s="127"/>
      <c r="C91" s="127"/>
      <c r="D91" s="127"/>
      <c r="E91" s="127"/>
      <c r="F91" s="127"/>
      <c r="G91" s="449"/>
      <c r="H91" s="370"/>
      <c r="I91" s="449"/>
      <c r="J91" s="370"/>
    </row>
    <row r="92" spans="1:10" ht="15" customHeight="1">
      <c r="A92" s="125" t="s">
        <v>422</v>
      </c>
      <c r="B92" s="127"/>
      <c r="C92" s="127"/>
      <c r="D92" s="127"/>
      <c r="E92" s="127"/>
      <c r="F92" s="127"/>
      <c r="G92" s="449"/>
      <c r="H92" s="370"/>
      <c r="I92" s="449"/>
      <c r="J92" s="370"/>
    </row>
    <row r="93" spans="1:10" ht="15" customHeight="1">
      <c r="A93" s="200" t="s">
        <v>6</v>
      </c>
      <c r="B93" s="127">
        <v>5</v>
      </c>
      <c r="C93" s="127">
        <v>3</v>
      </c>
      <c r="D93" s="127">
        <v>4</v>
      </c>
      <c r="E93" s="127">
        <v>5</v>
      </c>
      <c r="F93" s="127">
        <v>4</v>
      </c>
      <c r="G93" s="449">
        <v>-1</v>
      </c>
      <c r="H93" s="370" t="s">
        <v>485</v>
      </c>
      <c r="I93" s="449">
        <v>-1</v>
      </c>
      <c r="J93" s="370" t="s">
        <v>485</v>
      </c>
    </row>
    <row r="94" spans="1:10" ht="15" customHeight="1">
      <c r="A94" s="200" t="s">
        <v>427</v>
      </c>
      <c r="B94" s="127">
        <v>18</v>
      </c>
      <c r="C94" s="127">
        <v>10</v>
      </c>
      <c r="D94" s="127">
        <v>4</v>
      </c>
      <c r="E94" s="127">
        <v>8</v>
      </c>
      <c r="F94" s="127">
        <v>13</v>
      </c>
      <c r="G94" s="449">
        <v>5</v>
      </c>
      <c r="H94" s="370" t="s">
        <v>485</v>
      </c>
      <c r="I94" s="449">
        <v>-5</v>
      </c>
      <c r="J94" s="370" t="s">
        <v>485</v>
      </c>
    </row>
    <row r="95" spans="1:10" ht="15" customHeight="1">
      <c r="A95" s="200" t="s">
        <v>7</v>
      </c>
      <c r="B95" s="127">
        <v>6</v>
      </c>
      <c r="C95" s="127">
        <v>3</v>
      </c>
      <c r="D95" s="127">
        <v>1</v>
      </c>
      <c r="E95" s="127">
        <v>6</v>
      </c>
      <c r="F95" s="127">
        <v>2</v>
      </c>
      <c r="G95" s="449">
        <v>-4</v>
      </c>
      <c r="H95" s="370" t="s">
        <v>485</v>
      </c>
      <c r="I95" s="449">
        <v>-4</v>
      </c>
      <c r="J95" s="370" t="s">
        <v>485</v>
      </c>
    </row>
    <row r="96" spans="1:10" ht="15" customHeight="1">
      <c r="A96" s="200" t="s">
        <v>8</v>
      </c>
      <c r="B96" s="127">
        <v>0</v>
      </c>
      <c r="C96" s="127">
        <v>0</v>
      </c>
      <c r="D96" s="127">
        <v>1</v>
      </c>
      <c r="E96" s="127">
        <v>1</v>
      </c>
      <c r="F96" s="127">
        <v>0</v>
      </c>
      <c r="G96" s="456">
        <v>-1</v>
      </c>
      <c r="H96" s="370" t="s">
        <v>485</v>
      </c>
      <c r="I96" s="456">
        <v>0</v>
      </c>
      <c r="J96" s="370" t="s">
        <v>485</v>
      </c>
    </row>
    <row r="97" spans="1:10" ht="15" customHeight="1">
      <c r="A97" s="199" t="s">
        <v>39</v>
      </c>
      <c r="B97" s="127">
        <v>29</v>
      </c>
      <c r="C97" s="127">
        <v>16</v>
      </c>
      <c r="D97" s="127">
        <v>10</v>
      </c>
      <c r="E97" s="127">
        <v>20</v>
      </c>
      <c r="F97" s="127">
        <v>19</v>
      </c>
      <c r="G97" s="449">
        <v>-1</v>
      </c>
      <c r="H97" s="370" t="s">
        <v>485</v>
      </c>
      <c r="I97" s="449">
        <v>-10</v>
      </c>
      <c r="J97" s="370" t="s">
        <v>485</v>
      </c>
    </row>
    <row r="98" spans="1:10" ht="15" customHeight="1">
      <c r="A98" s="128" t="s">
        <v>460</v>
      </c>
      <c r="B98" s="130">
        <v>62.1</v>
      </c>
      <c r="C98" s="130">
        <v>62.5</v>
      </c>
      <c r="D98" s="130">
        <v>40</v>
      </c>
      <c r="E98" s="130">
        <v>40</v>
      </c>
      <c r="F98" s="130">
        <v>68.400000000000006</v>
      </c>
      <c r="G98" s="451">
        <v>28.4</v>
      </c>
      <c r="H98" s="445" t="s">
        <v>472</v>
      </c>
      <c r="I98" s="450">
        <v>6.4</v>
      </c>
      <c r="J98" s="445" t="s">
        <v>472</v>
      </c>
    </row>
    <row r="99" spans="1:10" ht="15" customHeight="1">
      <c r="A99" s="200"/>
      <c r="B99" s="134"/>
      <c r="C99" s="134"/>
      <c r="D99" s="134"/>
      <c r="E99" s="134"/>
      <c r="F99" s="134"/>
      <c r="G99" s="449"/>
      <c r="H99" s="370"/>
      <c r="I99" s="449"/>
      <c r="J99" s="370"/>
    </row>
    <row r="100" spans="1:10" ht="15" customHeight="1">
      <c r="A100" s="125" t="s">
        <v>430</v>
      </c>
      <c r="B100" s="135"/>
      <c r="C100" s="132"/>
      <c r="D100" s="132"/>
      <c r="E100" s="132"/>
      <c r="F100" s="132"/>
      <c r="G100" s="449"/>
      <c r="H100" s="370"/>
      <c r="I100" s="449"/>
      <c r="J100" s="370"/>
    </row>
    <row r="101" spans="1:10" ht="15" customHeight="1">
      <c r="A101" s="200" t="s">
        <v>27</v>
      </c>
      <c r="B101" s="136">
        <v>310.5</v>
      </c>
      <c r="C101" s="136">
        <v>213</v>
      </c>
      <c r="D101" s="136">
        <v>315</v>
      </c>
      <c r="E101" s="136">
        <v>320.5</v>
      </c>
      <c r="F101" s="136">
        <v>317</v>
      </c>
      <c r="G101" s="451">
        <v>-3.5</v>
      </c>
      <c r="H101" s="370" t="s">
        <v>472</v>
      </c>
      <c r="I101" s="451">
        <v>6.5</v>
      </c>
      <c r="J101" s="370" t="s">
        <v>472</v>
      </c>
    </row>
    <row r="102" spans="1:10" ht="15" customHeight="1">
      <c r="A102" s="200" t="s">
        <v>28</v>
      </c>
      <c r="B102" s="136">
        <v>123</v>
      </c>
      <c r="C102" s="136">
        <v>0</v>
      </c>
      <c r="D102" s="136">
        <v>30</v>
      </c>
      <c r="E102" s="136">
        <v>99</v>
      </c>
      <c r="F102" s="136">
        <v>3</v>
      </c>
      <c r="G102" s="451">
        <v>-96</v>
      </c>
      <c r="H102" s="370" t="s">
        <v>472</v>
      </c>
      <c r="I102" s="451">
        <v>-120</v>
      </c>
      <c r="J102" s="370" t="s">
        <v>667</v>
      </c>
    </row>
    <row r="103" spans="1:10" ht="15" customHeight="1">
      <c r="A103" s="124"/>
      <c r="B103" s="120"/>
      <c r="C103" s="120"/>
      <c r="D103" s="120"/>
      <c r="E103" s="120"/>
      <c r="F103" s="120"/>
      <c r="G103" s="449"/>
      <c r="H103" s="370"/>
      <c r="I103" s="449"/>
      <c r="J103" s="370"/>
    </row>
    <row r="104" spans="1:10" ht="15" customHeight="1">
      <c r="A104" s="125" t="s">
        <v>287</v>
      </c>
      <c r="B104" s="132"/>
      <c r="C104" s="132"/>
      <c r="D104" s="132"/>
      <c r="E104" s="132"/>
      <c r="F104" s="132"/>
      <c r="G104" s="449"/>
      <c r="H104" s="370"/>
      <c r="I104" s="449"/>
      <c r="J104" s="370"/>
    </row>
    <row r="105" spans="1:10" ht="18.75" customHeight="1">
      <c r="A105" s="200" t="s">
        <v>9</v>
      </c>
      <c r="B105" s="127">
        <v>21</v>
      </c>
      <c r="C105" s="127">
        <v>8</v>
      </c>
      <c r="D105" s="127">
        <v>9</v>
      </c>
      <c r="E105" s="127">
        <v>12</v>
      </c>
      <c r="F105" s="127">
        <v>10</v>
      </c>
      <c r="G105" s="449">
        <v>-2</v>
      </c>
      <c r="H105" s="370" t="s">
        <v>485</v>
      </c>
      <c r="I105" s="449">
        <v>-11</v>
      </c>
      <c r="J105" s="370" t="s">
        <v>485</v>
      </c>
    </row>
    <row r="106" spans="1:10" ht="15" customHeight="1">
      <c r="A106" s="200" t="s">
        <v>10</v>
      </c>
      <c r="B106" s="127">
        <v>1</v>
      </c>
      <c r="C106" s="127">
        <v>1</v>
      </c>
      <c r="D106" s="127">
        <v>0</v>
      </c>
      <c r="E106" s="127">
        <v>0</v>
      </c>
      <c r="F106" s="127">
        <v>0</v>
      </c>
      <c r="G106" s="449">
        <v>0</v>
      </c>
      <c r="H106" s="370" t="s">
        <v>485</v>
      </c>
      <c r="I106" s="449">
        <v>-1</v>
      </c>
      <c r="J106" s="370" t="s">
        <v>485</v>
      </c>
    </row>
    <row r="107" spans="1:10" ht="15" customHeight="1">
      <c r="A107" s="200" t="s">
        <v>11</v>
      </c>
      <c r="B107" s="127">
        <v>0</v>
      </c>
      <c r="C107" s="127">
        <v>0</v>
      </c>
      <c r="D107" s="127">
        <v>0</v>
      </c>
      <c r="E107" s="127">
        <v>1</v>
      </c>
      <c r="F107" s="127">
        <v>0</v>
      </c>
      <c r="G107" s="449">
        <v>-1</v>
      </c>
      <c r="H107" s="370" t="s">
        <v>485</v>
      </c>
      <c r="I107" s="449">
        <v>0</v>
      </c>
      <c r="J107" s="370" t="s">
        <v>485</v>
      </c>
    </row>
    <row r="108" spans="1:10" ht="15" customHeight="1">
      <c r="A108" s="200" t="s">
        <v>12</v>
      </c>
      <c r="B108" s="127">
        <v>0</v>
      </c>
      <c r="C108" s="127">
        <v>0</v>
      </c>
      <c r="D108" s="127">
        <v>0</v>
      </c>
      <c r="E108" s="127">
        <v>0</v>
      </c>
      <c r="F108" s="127">
        <v>0</v>
      </c>
      <c r="G108" s="449">
        <v>0</v>
      </c>
      <c r="H108" s="370" t="s">
        <v>485</v>
      </c>
      <c r="I108" s="449">
        <v>0</v>
      </c>
      <c r="J108" s="370" t="s">
        <v>485</v>
      </c>
    </row>
    <row r="109" spans="1:10" ht="15" customHeight="1">
      <c r="A109" s="200" t="s">
        <v>13</v>
      </c>
      <c r="B109" s="127">
        <v>0</v>
      </c>
      <c r="C109" s="127">
        <v>0</v>
      </c>
      <c r="D109" s="127">
        <v>0</v>
      </c>
      <c r="E109" s="127">
        <v>0</v>
      </c>
      <c r="F109" s="127">
        <v>1</v>
      </c>
      <c r="G109" s="449">
        <v>1</v>
      </c>
      <c r="H109" s="370" t="s">
        <v>485</v>
      </c>
      <c r="I109" s="449">
        <v>1</v>
      </c>
      <c r="J109" s="370" t="s">
        <v>485</v>
      </c>
    </row>
    <row r="110" spans="1:10" ht="15" customHeight="1">
      <c r="A110" s="200" t="s">
        <v>14</v>
      </c>
      <c r="B110" s="127">
        <v>0</v>
      </c>
      <c r="C110" s="127">
        <v>0</v>
      </c>
      <c r="D110" s="127">
        <v>0</v>
      </c>
      <c r="E110" s="127">
        <v>0</v>
      </c>
      <c r="F110" s="127">
        <v>0</v>
      </c>
      <c r="G110" s="449">
        <v>0</v>
      </c>
      <c r="H110" s="370" t="s">
        <v>485</v>
      </c>
      <c r="I110" s="449">
        <v>0</v>
      </c>
      <c r="J110" s="370" t="s">
        <v>485</v>
      </c>
    </row>
    <row r="111" spans="1:10" ht="15" customHeight="1">
      <c r="A111" s="200" t="s">
        <v>15</v>
      </c>
      <c r="B111" s="127">
        <v>0</v>
      </c>
      <c r="C111" s="127">
        <v>0</v>
      </c>
      <c r="D111" s="127">
        <v>0</v>
      </c>
      <c r="E111" s="127">
        <v>0</v>
      </c>
      <c r="F111" s="127">
        <v>0</v>
      </c>
      <c r="G111" s="449">
        <v>0</v>
      </c>
      <c r="H111" s="370" t="s">
        <v>485</v>
      </c>
      <c r="I111" s="449">
        <v>0</v>
      </c>
      <c r="J111" s="370" t="s">
        <v>485</v>
      </c>
    </row>
    <row r="112" spans="1:10" ht="15" customHeight="1">
      <c r="A112" s="200" t="s">
        <v>16</v>
      </c>
      <c r="B112" s="127">
        <v>0</v>
      </c>
      <c r="C112" s="127">
        <v>0</v>
      </c>
      <c r="D112" s="127">
        <v>0</v>
      </c>
      <c r="E112" s="127">
        <v>0</v>
      </c>
      <c r="F112" s="127">
        <v>0</v>
      </c>
      <c r="G112" s="449">
        <v>0</v>
      </c>
      <c r="H112" s="370" t="s">
        <v>485</v>
      </c>
      <c r="I112" s="449">
        <v>0</v>
      </c>
      <c r="J112" s="370" t="s">
        <v>485</v>
      </c>
    </row>
    <row r="113" spans="1:10" ht="15" customHeight="1">
      <c r="A113" s="200" t="s">
        <v>17</v>
      </c>
      <c r="B113" s="127">
        <v>0</v>
      </c>
      <c r="C113" s="127">
        <v>0</v>
      </c>
      <c r="D113" s="127">
        <v>0</v>
      </c>
      <c r="E113" s="127">
        <v>0</v>
      </c>
      <c r="F113" s="127">
        <v>0</v>
      </c>
      <c r="G113" s="449">
        <v>0</v>
      </c>
      <c r="H113" s="370" t="s">
        <v>485</v>
      </c>
      <c r="I113" s="449">
        <v>0</v>
      </c>
      <c r="J113" s="370" t="s">
        <v>485</v>
      </c>
    </row>
    <row r="114" spans="1:10" ht="15" customHeight="1">
      <c r="A114" s="200" t="s">
        <v>18</v>
      </c>
      <c r="B114" s="127">
        <v>0</v>
      </c>
      <c r="C114" s="127">
        <v>0</v>
      </c>
      <c r="D114" s="127">
        <v>0</v>
      </c>
      <c r="E114" s="127">
        <v>0</v>
      </c>
      <c r="F114" s="127">
        <v>0</v>
      </c>
      <c r="G114" s="449">
        <v>0</v>
      </c>
      <c r="H114" s="370" t="s">
        <v>485</v>
      </c>
      <c r="I114" s="449">
        <v>0</v>
      </c>
      <c r="J114" s="370" t="s">
        <v>485</v>
      </c>
    </row>
    <row r="115" spans="1:10" ht="15" customHeight="1">
      <c r="A115" s="200" t="s">
        <v>19</v>
      </c>
      <c r="B115" s="127">
        <v>0</v>
      </c>
      <c r="C115" s="127">
        <v>0</v>
      </c>
      <c r="D115" s="127">
        <v>0</v>
      </c>
      <c r="E115" s="127">
        <v>0</v>
      </c>
      <c r="F115" s="127">
        <v>0</v>
      </c>
      <c r="G115" s="449">
        <v>0</v>
      </c>
      <c r="H115" s="370" t="s">
        <v>485</v>
      </c>
      <c r="I115" s="449">
        <v>0</v>
      </c>
      <c r="J115" s="370" t="s">
        <v>485</v>
      </c>
    </row>
    <row r="116" spans="1:10" ht="15" customHeight="1">
      <c r="A116" s="200" t="s">
        <v>20</v>
      </c>
      <c r="B116" s="127">
        <v>0</v>
      </c>
      <c r="C116" s="127">
        <v>0</v>
      </c>
      <c r="D116" s="127">
        <v>0</v>
      </c>
      <c r="E116" s="127">
        <v>0</v>
      </c>
      <c r="F116" s="127">
        <v>0</v>
      </c>
      <c r="G116" s="449">
        <v>0</v>
      </c>
      <c r="H116" s="370" t="s">
        <v>485</v>
      </c>
      <c r="I116" s="449">
        <v>0</v>
      </c>
      <c r="J116" s="370" t="s">
        <v>485</v>
      </c>
    </row>
    <row r="117" spans="1:10" ht="15" customHeight="1">
      <c r="A117" s="200" t="s">
        <v>21</v>
      </c>
      <c r="B117" s="127">
        <v>0</v>
      </c>
      <c r="C117" s="127">
        <v>0</v>
      </c>
      <c r="D117" s="127">
        <v>0</v>
      </c>
      <c r="E117" s="127">
        <v>0</v>
      </c>
      <c r="F117" s="127">
        <v>0</v>
      </c>
      <c r="G117" s="449">
        <v>0</v>
      </c>
      <c r="H117" s="370" t="s">
        <v>485</v>
      </c>
      <c r="I117" s="449">
        <v>0</v>
      </c>
      <c r="J117" s="370" t="s">
        <v>485</v>
      </c>
    </row>
    <row r="118" spans="1:10" ht="15" customHeight="1">
      <c r="A118" s="200" t="s">
        <v>22</v>
      </c>
      <c r="B118" s="127">
        <v>0</v>
      </c>
      <c r="C118" s="127">
        <v>0</v>
      </c>
      <c r="D118" s="127">
        <v>0</v>
      </c>
      <c r="E118" s="127">
        <v>0</v>
      </c>
      <c r="F118" s="127">
        <v>0</v>
      </c>
      <c r="G118" s="449">
        <v>0</v>
      </c>
      <c r="H118" s="370" t="s">
        <v>485</v>
      </c>
      <c r="I118" s="449">
        <v>0</v>
      </c>
      <c r="J118" s="370" t="s">
        <v>485</v>
      </c>
    </row>
    <row r="119" spans="1:10" ht="15" customHeight="1">
      <c r="A119" s="200" t="s">
        <v>23</v>
      </c>
      <c r="B119" s="127">
        <v>1</v>
      </c>
      <c r="C119" s="127">
        <v>0</v>
      </c>
      <c r="D119" s="127">
        <v>0</v>
      </c>
      <c r="E119" s="127">
        <v>0</v>
      </c>
      <c r="F119" s="127">
        <v>1</v>
      </c>
      <c r="G119" s="449">
        <v>1</v>
      </c>
      <c r="H119" s="370" t="s">
        <v>485</v>
      </c>
      <c r="I119" s="449">
        <v>0</v>
      </c>
      <c r="J119" s="370" t="s">
        <v>485</v>
      </c>
    </row>
    <row r="120" spans="1:10" ht="15" customHeight="1">
      <c r="A120" s="200" t="s">
        <v>24</v>
      </c>
      <c r="B120" s="127">
        <v>0</v>
      </c>
      <c r="C120" s="127">
        <v>0</v>
      </c>
      <c r="D120" s="127">
        <v>0</v>
      </c>
      <c r="E120" s="127">
        <v>0</v>
      </c>
      <c r="F120" s="127">
        <v>0</v>
      </c>
      <c r="G120" s="449">
        <v>0</v>
      </c>
      <c r="H120" s="370" t="s">
        <v>485</v>
      </c>
      <c r="I120" s="449">
        <v>0</v>
      </c>
      <c r="J120" s="370" t="s">
        <v>485</v>
      </c>
    </row>
    <row r="121" spans="1:10" s="350" customFormat="1" ht="15" customHeight="1">
      <c r="A121" s="199" t="s">
        <v>283</v>
      </c>
      <c r="B121" s="127">
        <v>23</v>
      </c>
      <c r="C121" s="127">
        <v>9</v>
      </c>
      <c r="D121" s="127">
        <v>9</v>
      </c>
      <c r="E121" s="127">
        <v>13</v>
      </c>
      <c r="F121" s="127">
        <v>12</v>
      </c>
      <c r="G121" s="449">
        <v>-1</v>
      </c>
      <c r="H121" s="370" t="s">
        <v>485</v>
      </c>
      <c r="I121" s="449">
        <v>-11</v>
      </c>
      <c r="J121" s="370" t="s">
        <v>485</v>
      </c>
    </row>
    <row r="122" spans="1:10" ht="15" customHeight="1">
      <c r="A122" s="124"/>
      <c r="B122" s="120"/>
      <c r="C122" s="120"/>
      <c r="D122" s="120"/>
      <c r="E122" s="120"/>
      <c r="F122" s="120"/>
      <c r="G122" s="449"/>
      <c r="H122" s="370"/>
      <c r="I122" s="449"/>
      <c r="J122" s="370"/>
    </row>
    <row r="123" spans="1:10" s="350" customFormat="1" ht="15" customHeight="1">
      <c r="A123" s="125" t="s">
        <v>285</v>
      </c>
      <c r="B123" s="132"/>
      <c r="C123" s="132"/>
      <c r="D123" s="132"/>
      <c r="E123" s="132"/>
      <c r="F123" s="132"/>
      <c r="G123" s="449"/>
      <c r="H123" s="370"/>
      <c r="I123" s="449"/>
      <c r="J123" s="370"/>
    </row>
    <row r="124" spans="1:10" ht="15" customHeight="1">
      <c r="A124" s="200" t="s">
        <v>151</v>
      </c>
      <c r="B124" s="127">
        <v>23</v>
      </c>
      <c r="C124" s="127">
        <v>8</v>
      </c>
      <c r="D124" s="127">
        <v>9</v>
      </c>
      <c r="E124" s="127">
        <v>13</v>
      </c>
      <c r="F124" s="127">
        <v>12</v>
      </c>
      <c r="G124" s="449">
        <v>-1</v>
      </c>
      <c r="H124" s="200" t="s">
        <v>485</v>
      </c>
      <c r="I124" s="449">
        <v>-11</v>
      </c>
      <c r="J124" s="200" t="s">
        <v>485</v>
      </c>
    </row>
    <row r="125" spans="1:10" ht="15" customHeight="1">
      <c r="A125" s="133" t="s">
        <v>25</v>
      </c>
      <c r="B125" s="338">
        <v>128.80000000000001</v>
      </c>
      <c r="C125" s="338">
        <v>170.3</v>
      </c>
      <c r="D125" s="338">
        <v>202.8</v>
      </c>
      <c r="E125" s="338">
        <v>157</v>
      </c>
      <c r="F125" s="338">
        <v>121.5</v>
      </c>
      <c r="G125" s="452">
        <v>-35.5</v>
      </c>
      <c r="H125" s="133" t="s">
        <v>472</v>
      </c>
      <c r="I125" s="452">
        <v>-7.4</v>
      </c>
      <c r="J125" s="133" t="s">
        <v>472</v>
      </c>
    </row>
    <row r="126" spans="1:10" ht="15" customHeight="1">
      <c r="A126" s="425" t="s">
        <v>461</v>
      </c>
      <c r="B126" s="426">
        <v>100</v>
      </c>
      <c r="C126" s="426">
        <v>88.9</v>
      </c>
      <c r="D126" s="426">
        <v>100</v>
      </c>
      <c r="E126" s="426">
        <v>100</v>
      </c>
      <c r="F126" s="426">
        <v>100</v>
      </c>
      <c r="G126" s="453">
        <v>0</v>
      </c>
      <c r="H126" s="425" t="s">
        <v>472</v>
      </c>
      <c r="I126" s="453">
        <v>0</v>
      </c>
      <c r="J126" s="425" t="s">
        <v>472</v>
      </c>
    </row>
    <row r="127" spans="1:10" ht="15" customHeight="1">
      <c r="A127" s="200" t="s">
        <v>260</v>
      </c>
      <c r="B127" s="127">
        <v>0</v>
      </c>
      <c r="C127" s="127">
        <v>0</v>
      </c>
      <c r="D127" s="127">
        <v>0</v>
      </c>
      <c r="E127" s="127">
        <v>0</v>
      </c>
      <c r="F127" s="127">
        <v>0</v>
      </c>
      <c r="G127" s="449">
        <v>0</v>
      </c>
      <c r="H127" s="200" t="s">
        <v>485</v>
      </c>
      <c r="I127" s="449">
        <v>0</v>
      </c>
      <c r="J127" s="200" t="s">
        <v>485</v>
      </c>
    </row>
    <row r="128" spans="1:10" ht="15" customHeight="1">
      <c r="A128" s="133" t="s">
        <v>25</v>
      </c>
      <c r="B128" s="338">
        <v>0</v>
      </c>
      <c r="C128" s="338">
        <v>0</v>
      </c>
      <c r="D128" s="338">
        <v>0</v>
      </c>
      <c r="E128" s="338">
        <v>0</v>
      </c>
      <c r="F128" s="338">
        <v>0</v>
      </c>
      <c r="G128" s="452">
        <v>0</v>
      </c>
      <c r="H128" s="133" t="s">
        <v>472</v>
      </c>
      <c r="I128" s="452">
        <v>0</v>
      </c>
      <c r="J128" s="133" t="s">
        <v>472</v>
      </c>
    </row>
    <row r="129" spans="1:10" ht="15" customHeight="1">
      <c r="A129" s="425" t="s">
        <v>462</v>
      </c>
      <c r="B129" s="426">
        <v>0</v>
      </c>
      <c r="C129" s="426">
        <v>0</v>
      </c>
      <c r="D129" s="426">
        <v>0</v>
      </c>
      <c r="E129" s="426">
        <v>0</v>
      </c>
      <c r="F129" s="426">
        <v>0</v>
      </c>
      <c r="G129" s="453">
        <v>0</v>
      </c>
      <c r="H129" s="425" t="s">
        <v>472</v>
      </c>
      <c r="I129" s="453">
        <v>0</v>
      </c>
      <c r="J129" s="425" t="s">
        <v>472</v>
      </c>
    </row>
    <row r="130" spans="1:10" ht="15" customHeight="1">
      <c r="A130" s="181" t="s">
        <v>463</v>
      </c>
      <c r="B130" s="127">
        <v>0</v>
      </c>
      <c r="C130" s="127">
        <v>0</v>
      </c>
      <c r="D130" s="127">
        <v>0</v>
      </c>
      <c r="E130" s="127">
        <v>0</v>
      </c>
      <c r="F130" s="127">
        <v>0</v>
      </c>
      <c r="G130" s="449">
        <v>0</v>
      </c>
      <c r="H130" s="200" t="s">
        <v>485</v>
      </c>
      <c r="I130" s="449">
        <v>0</v>
      </c>
      <c r="J130" s="200" t="s">
        <v>485</v>
      </c>
    </row>
    <row r="131" spans="1:10" ht="15" customHeight="1">
      <c r="A131" s="181" t="s">
        <v>464</v>
      </c>
      <c r="B131" s="127">
        <v>0</v>
      </c>
      <c r="C131" s="127">
        <v>1</v>
      </c>
      <c r="D131" s="127">
        <v>0</v>
      </c>
      <c r="E131" s="127">
        <v>0</v>
      </c>
      <c r="F131" s="127">
        <v>0</v>
      </c>
      <c r="G131" s="449">
        <v>0</v>
      </c>
      <c r="H131" s="200" t="s">
        <v>485</v>
      </c>
      <c r="I131" s="449">
        <v>0</v>
      </c>
      <c r="J131" s="200" t="s">
        <v>485</v>
      </c>
    </row>
    <row r="132" spans="1:10" ht="15" customHeight="1">
      <c r="A132" s="181" t="s">
        <v>465</v>
      </c>
      <c r="B132" s="127">
        <v>0</v>
      </c>
      <c r="C132" s="127">
        <v>0</v>
      </c>
      <c r="D132" s="127">
        <v>0</v>
      </c>
      <c r="E132" s="127">
        <v>0</v>
      </c>
      <c r="F132" s="127">
        <v>0</v>
      </c>
      <c r="G132" s="449">
        <v>0</v>
      </c>
      <c r="H132" s="200" t="s">
        <v>485</v>
      </c>
      <c r="I132" s="449">
        <v>0</v>
      </c>
      <c r="J132" s="200" t="s">
        <v>485</v>
      </c>
    </row>
    <row r="133" spans="1:10" ht="15" customHeight="1">
      <c r="A133" s="181" t="s">
        <v>456</v>
      </c>
      <c r="B133" s="127">
        <v>0</v>
      </c>
      <c r="C133" s="127">
        <v>0</v>
      </c>
      <c r="D133" s="127">
        <v>0</v>
      </c>
      <c r="E133" s="127">
        <v>0</v>
      </c>
      <c r="F133" s="127">
        <v>0</v>
      </c>
      <c r="G133" s="449">
        <v>0</v>
      </c>
      <c r="H133" s="200" t="s">
        <v>485</v>
      </c>
      <c r="I133" s="449">
        <v>0</v>
      </c>
      <c r="J133" s="200" t="s">
        <v>485</v>
      </c>
    </row>
    <row r="134" spans="1:10" ht="15" customHeight="1">
      <c r="A134" s="181" t="s">
        <v>466</v>
      </c>
      <c r="B134" s="127">
        <v>0</v>
      </c>
      <c r="C134" s="127">
        <v>0</v>
      </c>
      <c r="D134" s="127">
        <v>0</v>
      </c>
      <c r="E134" s="127">
        <v>0</v>
      </c>
      <c r="F134" s="127">
        <v>0</v>
      </c>
      <c r="G134" s="449">
        <v>0</v>
      </c>
      <c r="H134" s="200" t="s">
        <v>485</v>
      </c>
      <c r="I134" s="449">
        <v>0</v>
      </c>
      <c r="J134" s="200" t="s">
        <v>485</v>
      </c>
    </row>
    <row r="135" spans="1:10" ht="15" customHeight="1">
      <c r="A135" s="181" t="s">
        <v>204</v>
      </c>
      <c r="B135" s="127">
        <v>0</v>
      </c>
      <c r="C135" s="127">
        <v>0</v>
      </c>
      <c r="D135" s="127">
        <v>0</v>
      </c>
      <c r="E135" s="127">
        <v>0</v>
      </c>
      <c r="F135" s="127">
        <v>0</v>
      </c>
      <c r="G135" s="449">
        <v>0</v>
      </c>
      <c r="H135" s="200" t="s">
        <v>485</v>
      </c>
      <c r="I135" s="449">
        <v>0</v>
      </c>
      <c r="J135" s="200" t="s">
        <v>485</v>
      </c>
    </row>
    <row r="136" spans="1:10" ht="15" customHeight="1">
      <c r="A136" s="181" t="s">
        <v>459</v>
      </c>
      <c r="B136" s="127">
        <v>0</v>
      </c>
      <c r="C136" s="127">
        <v>0</v>
      </c>
      <c r="D136" s="127">
        <v>0</v>
      </c>
      <c r="E136" s="127">
        <v>0</v>
      </c>
      <c r="F136" s="127">
        <v>0</v>
      </c>
      <c r="G136" s="449">
        <v>0</v>
      </c>
      <c r="H136" s="200" t="s">
        <v>485</v>
      </c>
      <c r="I136" s="449">
        <v>0</v>
      </c>
      <c r="J136" s="200" t="s">
        <v>485</v>
      </c>
    </row>
    <row r="137" spans="1:10" s="350" customFormat="1" ht="15" customHeight="1">
      <c r="A137" s="199" t="s">
        <v>283</v>
      </c>
      <c r="B137" s="127">
        <v>23</v>
      </c>
      <c r="C137" s="127">
        <v>9</v>
      </c>
      <c r="D137" s="127">
        <v>9</v>
      </c>
      <c r="E137" s="127">
        <v>13</v>
      </c>
      <c r="F137" s="127">
        <v>12</v>
      </c>
      <c r="G137" s="449">
        <v>-1</v>
      </c>
      <c r="H137" s="370" t="s">
        <v>485</v>
      </c>
      <c r="I137" s="449">
        <v>-11</v>
      </c>
      <c r="J137" s="370" t="s">
        <v>485</v>
      </c>
    </row>
    <row r="138" spans="1:10" ht="15" customHeight="1">
      <c r="A138" s="427" t="s">
        <v>763</v>
      </c>
      <c r="B138" s="428">
        <v>0</v>
      </c>
      <c r="C138" s="428">
        <v>0</v>
      </c>
      <c r="D138" s="428">
        <v>0</v>
      </c>
      <c r="E138" s="428">
        <v>0</v>
      </c>
      <c r="F138" s="428">
        <v>0</v>
      </c>
      <c r="G138" s="454">
        <v>0</v>
      </c>
      <c r="H138" s="446" t="s">
        <v>485</v>
      </c>
      <c r="I138" s="454">
        <v>0</v>
      </c>
      <c r="J138" s="446" t="s">
        <v>485</v>
      </c>
    </row>
    <row r="139" spans="1:10" ht="15" customHeight="1">
      <c r="A139" s="425" t="s">
        <v>766</v>
      </c>
      <c r="B139" s="426">
        <v>0</v>
      </c>
      <c r="C139" s="426">
        <v>0</v>
      </c>
      <c r="D139" s="426">
        <v>0</v>
      </c>
      <c r="E139" s="426">
        <v>0</v>
      </c>
      <c r="F139" s="426">
        <v>0</v>
      </c>
      <c r="G139" s="453">
        <v>0</v>
      </c>
      <c r="H139" s="425" t="s">
        <v>472</v>
      </c>
      <c r="I139" s="453">
        <v>0</v>
      </c>
      <c r="J139" s="425" t="s">
        <v>472</v>
      </c>
    </row>
    <row r="140" spans="1:10" ht="22.5" customHeight="1">
      <c r="A140" s="124"/>
      <c r="B140" s="120"/>
      <c r="C140" s="120"/>
      <c r="D140" s="120"/>
      <c r="E140" s="120"/>
      <c r="F140" s="120"/>
      <c r="G140" s="449"/>
      <c r="H140" s="370"/>
      <c r="I140" s="449"/>
      <c r="J140" s="370"/>
    </row>
    <row r="141" spans="1:10" ht="15" customHeight="1">
      <c r="A141" s="122" t="s">
        <v>351</v>
      </c>
      <c r="B141" s="123" t="str">
        <f>'Table Of Contents'!$C$4</f>
        <v>July 2014 - June 2015</v>
      </c>
      <c r="C141" s="123" t="str">
        <f>'Table Of Contents'!$D$4</f>
        <v>July 2015 - June 2016</v>
      </c>
      <c r="D141" s="123" t="str">
        <f>'Table Of Contents'!$E$4</f>
        <v>July 2016 - June 2017</v>
      </c>
      <c r="E141" s="123" t="str">
        <f>'Table Of Contents'!$F$4</f>
        <v>July 2017 - June 2018</v>
      </c>
      <c r="F141" s="123" t="str">
        <f>'Table Of Contents'!$G$4</f>
        <v>July 2018 - June 2019</v>
      </c>
      <c r="G141" s="455"/>
      <c r="H141" s="447"/>
      <c r="I141" s="455"/>
      <c r="J141" s="447"/>
    </row>
    <row r="142" spans="1:10" ht="15" customHeight="1">
      <c r="A142" s="167"/>
      <c r="B142" s="169"/>
      <c r="C142" s="169"/>
      <c r="D142" s="169"/>
      <c r="E142" s="169"/>
      <c r="F142" s="169"/>
      <c r="G142" s="449"/>
      <c r="H142" s="370"/>
      <c r="I142" s="449"/>
      <c r="J142" s="370"/>
    </row>
    <row r="143" spans="1:10" ht="15" customHeight="1">
      <c r="A143" s="125" t="s">
        <v>292</v>
      </c>
      <c r="B143" s="127">
        <v>808</v>
      </c>
      <c r="C143" s="127">
        <v>964</v>
      </c>
      <c r="D143" s="127">
        <v>1002</v>
      </c>
      <c r="E143" s="127">
        <v>1018</v>
      </c>
      <c r="F143" s="127">
        <v>1033</v>
      </c>
      <c r="G143" s="449">
        <v>15</v>
      </c>
      <c r="H143" s="370" t="s">
        <v>472</v>
      </c>
      <c r="I143" s="449">
        <v>225</v>
      </c>
      <c r="J143" s="370" t="s">
        <v>490</v>
      </c>
    </row>
    <row r="144" spans="1:10" ht="15" customHeight="1">
      <c r="A144" s="125"/>
      <c r="B144" s="168"/>
      <c r="C144" s="168"/>
      <c r="D144" s="168"/>
      <c r="E144" s="168"/>
      <c r="F144" s="168"/>
      <c r="G144" s="449"/>
      <c r="H144" s="370"/>
      <c r="I144" s="449"/>
      <c r="J144" s="370"/>
    </row>
    <row r="145" spans="1:10" ht="15" customHeight="1">
      <c r="A145" s="125" t="s">
        <v>299</v>
      </c>
      <c r="B145" s="120"/>
      <c r="C145" s="120"/>
      <c r="D145" s="120"/>
      <c r="E145" s="120"/>
      <c r="F145" s="120"/>
      <c r="G145" s="449"/>
      <c r="H145" s="370"/>
      <c r="I145" s="449"/>
      <c r="J145" s="370"/>
    </row>
    <row r="146" spans="1:10" ht="15" customHeight="1">
      <c r="A146" s="200" t="s">
        <v>300</v>
      </c>
      <c r="B146" s="127">
        <v>415</v>
      </c>
      <c r="C146" s="127">
        <v>489</v>
      </c>
      <c r="D146" s="127">
        <v>469</v>
      </c>
      <c r="E146" s="127">
        <v>548</v>
      </c>
      <c r="F146" s="127">
        <v>532</v>
      </c>
      <c r="G146" s="449">
        <v>-16</v>
      </c>
      <c r="H146" s="370" t="s">
        <v>472</v>
      </c>
      <c r="I146" s="449">
        <v>117</v>
      </c>
      <c r="J146" s="370" t="s">
        <v>482</v>
      </c>
    </row>
    <row r="147" spans="1:10" ht="15" customHeight="1">
      <c r="A147" s="200" t="s">
        <v>301</v>
      </c>
      <c r="B147" s="127">
        <v>393</v>
      </c>
      <c r="C147" s="127">
        <v>475</v>
      </c>
      <c r="D147" s="127">
        <v>533</v>
      </c>
      <c r="E147" s="127">
        <v>470</v>
      </c>
      <c r="F147" s="127">
        <v>501</v>
      </c>
      <c r="G147" s="449">
        <v>31</v>
      </c>
      <c r="H147" s="370" t="s">
        <v>472</v>
      </c>
      <c r="I147" s="449">
        <v>108</v>
      </c>
      <c r="J147" s="370" t="s">
        <v>472</v>
      </c>
    </row>
    <row r="148" spans="1:10" ht="15" customHeight="1">
      <c r="A148" s="125"/>
      <c r="B148" s="168"/>
      <c r="C148" s="168"/>
      <c r="D148" s="168"/>
      <c r="E148" s="168"/>
      <c r="F148" s="168"/>
      <c r="G148" s="449"/>
      <c r="H148" s="370"/>
      <c r="I148" s="449"/>
      <c r="J148" s="370"/>
    </row>
    <row r="149" spans="1:10" ht="15" customHeight="1">
      <c r="A149" s="125" t="s">
        <v>237</v>
      </c>
      <c r="B149" s="120"/>
      <c r="C149" s="120"/>
      <c r="D149" s="120"/>
      <c r="E149" s="120"/>
      <c r="F149" s="120"/>
      <c r="G149" s="449"/>
      <c r="H149" s="370"/>
      <c r="I149" s="449"/>
      <c r="J149" s="370"/>
    </row>
    <row r="150" spans="1:10" ht="15" customHeight="1">
      <c r="A150" s="200" t="s">
        <v>390</v>
      </c>
      <c r="B150" s="127">
        <v>146</v>
      </c>
      <c r="C150" s="127">
        <v>151</v>
      </c>
      <c r="D150" s="127">
        <v>149</v>
      </c>
      <c r="E150" s="127">
        <v>180</v>
      </c>
      <c r="F150" s="127">
        <v>160</v>
      </c>
      <c r="G150" s="449">
        <v>-20</v>
      </c>
      <c r="H150" s="370" t="s">
        <v>472</v>
      </c>
      <c r="I150" s="449">
        <v>14</v>
      </c>
      <c r="J150" s="370" t="s">
        <v>472</v>
      </c>
    </row>
    <row r="151" spans="1:10" ht="15" customHeight="1">
      <c r="A151" s="200" t="s">
        <v>391</v>
      </c>
      <c r="B151" s="127">
        <v>607</v>
      </c>
      <c r="C151" s="127">
        <v>748</v>
      </c>
      <c r="D151" s="127">
        <v>799</v>
      </c>
      <c r="E151" s="127">
        <v>767</v>
      </c>
      <c r="F151" s="127">
        <v>800</v>
      </c>
      <c r="G151" s="449">
        <v>33</v>
      </c>
      <c r="H151" s="370" t="s">
        <v>472</v>
      </c>
      <c r="I151" s="449">
        <v>193</v>
      </c>
      <c r="J151" s="370" t="s">
        <v>567</v>
      </c>
    </row>
    <row r="152" spans="1:10" ht="15" customHeight="1">
      <c r="A152" s="125"/>
      <c r="B152" s="168"/>
      <c r="C152" s="168"/>
      <c r="D152" s="168"/>
      <c r="E152" s="168"/>
      <c r="F152" s="168"/>
      <c r="G152" s="449"/>
      <c r="H152" s="370"/>
      <c r="I152" s="449"/>
      <c r="J152" s="370"/>
    </row>
    <row r="153" spans="1:10" ht="15" customHeight="1">
      <c r="A153" s="125" t="s">
        <v>279</v>
      </c>
      <c r="B153" s="120"/>
      <c r="C153" s="120"/>
      <c r="D153" s="120"/>
      <c r="E153" s="120"/>
      <c r="F153" s="120"/>
      <c r="G153" s="449"/>
      <c r="H153" s="370"/>
      <c r="I153" s="449"/>
      <c r="J153" s="370"/>
    </row>
    <row r="154" spans="1:10" ht="15" customHeight="1">
      <c r="A154" s="200" t="s">
        <v>232</v>
      </c>
      <c r="B154" s="127">
        <v>716</v>
      </c>
      <c r="C154" s="127">
        <v>856</v>
      </c>
      <c r="D154" s="127">
        <v>864</v>
      </c>
      <c r="E154" s="127">
        <v>885</v>
      </c>
      <c r="F154" s="127">
        <v>897</v>
      </c>
      <c r="G154" s="449">
        <v>12</v>
      </c>
      <c r="H154" s="370" t="s">
        <v>472</v>
      </c>
      <c r="I154" s="449">
        <v>181</v>
      </c>
      <c r="J154" s="370" t="s">
        <v>472</v>
      </c>
    </row>
    <row r="155" spans="1:10" ht="15" customHeight="1">
      <c r="A155" s="200" t="s">
        <v>233</v>
      </c>
      <c r="B155" s="127">
        <v>92</v>
      </c>
      <c r="C155" s="127">
        <v>108</v>
      </c>
      <c r="D155" s="127">
        <v>138</v>
      </c>
      <c r="E155" s="127">
        <v>133</v>
      </c>
      <c r="F155" s="127">
        <v>136</v>
      </c>
      <c r="G155" s="449">
        <v>3</v>
      </c>
      <c r="H155" s="370" t="s">
        <v>472</v>
      </c>
      <c r="I155" s="449">
        <v>44</v>
      </c>
      <c r="J155" s="370" t="s">
        <v>566</v>
      </c>
    </row>
    <row r="156" spans="1:10" ht="15" customHeight="1">
      <c r="A156" s="200"/>
      <c r="B156" s="127"/>
      <c r="C156" s="127"/>
      <c r="D156" s="127"/>
      <c r="E156" s="127"/>
      <c r="F156" s="127"/>
      <c r="G156" s="449"/>
      <c r="H156" s="370"/>
      <c r="I156" s="449"/>
      <c r="J156" s="370"/>
    </row>
    <row r="157" spans="1:10" ht="15" customHeight="1">
      <c r="A157" s="125" t="s">
        <v>278</v>
      </c>
      <c r="B157" s="127"/>
      <c r="C157" s="127"/>
      <c r="D157" s="127"/>
      <c r="E157" s="127"/>
      <c r="F157" s="127"/>
      <c r="G157" s="449"/>
      <c r="H157" s="370"/>
      <c r="I157" s="449"/>
      <c r="J157" s="370"/>
    </row>
    <row r="158" spans="1:10" s="350" customFormat="1" ht="15" customHeight="1">
      <c r="A158" s="125" t="s">
        <v>235</v>
      </c>
      <c r="B158" s="127">
        <v>17</v>
      </c>
      <c r="C158" s="127">
        <v>14</v>
      </c>
      <c r="D158" s="127">
        <v>12</v>
      </c>
      <c r="E158" s="127">
        <v>9</v>
      </c>
      <c r="F158" s="127">
        <v>5</v>
      </c>
      <c r="G158" s="449">
        <v>-4</v>
      </c>
      <c r="H158" s="370" t="s">
        <v>485</v>
      </c>
      <c r="I158" s="449">
        <v>-12</v>
      </c>
      <c r="J158" s="370" t="s">
        <v>485</v>
      </c>
    </row>
    <row r="159" spans="1:10" ht="15" customHeight="1">
      <c r="A159" s="200" t="s">
        <v>236</v>
      </c>
      <c r="B159" s="127">
        <v>791</v>
      </c>
      <c r="C159" s="127">
        <v>949</v>
      </c>
      <c r="D159" s="127">
        <v>990</v>
      </c>
      <c r="E159" s="127">
        <v>1009</v>
      </c>
      <c r="F159" s="127">
        <v>1028</v>
      </c>
      <c r="G159" s="449">
        <v>19</v>
      </c>
      <c r="H159" s="370" t="s">
        <v>472</v>
      </c>
      <c r="I159" s="449">
        <v>237</v>
      </c>
      <c r="J159" s="370" t="s">
        <v>492</v>
      </c>
    </row>
    <row r="160" spans="1:10" ht="15" customHeight="1">
      <c r="A160" s="200" t="s">
        <v>2</v>
      </c>
      <c r="B160" s="127">
        <v>0</v>
      </c>
      <c r="C160" s="127">
        <v>1</v>
      </c>
      <c r="D160" s="127">
        <v>0</v>
      </c>
      <c r="E160" s="127">
        <v>0</v>
      </c>
      <c r="F160" s="127">
        <v>0</v>
      </c>
      <c r="G160" s="449">
        <v>0</v>
      </c>
      <c r="H160" s="370" t="s">
        <v>485</v>
      </c>
      <c r="I160" s="449">
        <v>0</v>
      </c>
      <c r="J160" s="370" t="s">
        <v>485</v>
      </c>
    </row>
    <row r="161" spans="1:10" ht="15" customHeight="1">
      <c r="A161" s="128" t="s">
        <v>477</v>
      </c>
      <c r="B161" s="337">
        <v>30.2</v>
      </c>
      <c r="C161" s="337">
        <v>30.7</v>
      </c>
      <c r="D161" s="337">
        <v>31.4</v>
      </c>
      <c r="E161" s="337">
        <v>31.4</v>
      </c>
      <c r="F161" s="337">
        <v>32.799999999999997</v>
      </c>
      <c r="G161" s="450">
        <v>1.4</v>
      </c>
      <c r="H161" s="445" t="s">
        <v>630</v>
      </c>
      <c r="I161" s="450">
        <v>2.7</v>
      </c>
      <c r="J161" s="445" t="s">
        <v>554</v>
      </c>
    </row>
    <row r="162" spans="1:10" ht="15" customHeight="1">
      <c r="A162" s="200"/>
      <c r="B162" s="127"/>
      <c r="C162" s="127"/>
      <c r="D162" s="127"/>
      <c r="E162" s="127"/>
      <c r="F162" s="127"/>
      <c r="G162" s="449"/>
      <c r="H162" s="370"/>
      <c r="I162" s="449"/>
      <c r="J162" s="370"/>
    </row>
    <row r="163" spans="1:10" ht="15" customHeight="1">
      <c r="A163" s="125" t="s">
        <v>237</v>
      </c>
      <c r="B163" s="127"/>
      <c r="C163" s="127"/>
      <c r="D163" s="127"/>
      <c r="E163" s="127"/>
      <c r="F163" s="127"/>
      <c r="G163" s="449"/>
      <c r="H163" s="370"/>
      <c r="I163" s="449"/>
      <c r="J163" s="370"/>
    </row>
    <row r="164" spans="1:10" ht="15" customHeight="1">
      <c r="A164" s="128" t="s">
        <v>289</v>
      </c>
      <c r="B164" s="129">
        <v>699</v>
      </c>
      <c r="C164" s="129">
        <v>832</v>
      </c>
      <c r="D164" s="129">
        <v>892</v>
      </c>
      <c r="E164" s="129">
        <v>879</v>
      </c>
      <c r="F164" s="129">
        <v>900</v>
      </c>
      <c r="G164" s="449">
        <v>21</v>
      </c>
      <c r="H164" s="370" t="s">
        <v>472</v>
      </c>
      <c r="I164" s="449">
        <v>201</v>
      </c>
      <c r="J164" s="370" t="s">
        <v>500</v>
      </c>
    </row>
    <row r="165" spans="1:10" ht="15" customHeight="1">
      <c r="A165" s="128" t="s">
        <v>290</v>
      </c>
      <c r="B165" s="130">
        <v>86.5</v>
      </c>
      <c r="C165" s="130">
        <v>86.3</v>
      </c>
      <c r="D165" s="130">
        <v>89</v>
      </c>
      <c r="E165" s="130">
        <v>86.3</v>
      </c>
      <c r="F165" s="130">
        <v>87.1</v>
      </c>
      <c r="G165" s="450">
        <v>0.8</v>
      </c>
      <c r="H165" s="445" t="s">
        <v>472</v>
      </c>
      <c r="I165" s="450">
        <v>0.6</v>
      </c>
      <c r="J165" s="445" t="s">
        <v>472</v>
      </c>
    </row>
    <row r="166" spans="1:10" ht="15" customHeight="1">
      <c r="A166" s="200"/>
      <c r="B166" s="127"/>
      <c r="C166" s="127"/>
      <c r="D166" s="127"/>
      <c r="E166" s="127"/>
      <c r="F166" s="127"/>
      <c r="G166" s="449"/>
      <c r="H166" s="370"/>
      <c r="I166" s="449"/>
      <c r="J166" s="370"/>
    </row>
    <row r="167" spans="1:10" ht="15" customHeight="1">
      <c r="A167" s="125" t="s">
        <v>422</v>
      </c>
      <c r="B167" s="127"/>
      <c r="C167" s="127"/>
      <c r="D167" s="127"/>
      <c r="E167" s="127"/>
      <c r="F167" s="127"/>
      <c r="G167" s="449"/>
      <c r="H167" s="370"/>
      <c r="I167" s="449"/>
      <c r="J167" s="370"/>
    </row>
    <row r="168" spans="1:10" ht="15" customHeight="1">
      <c r="A168" s="200" t="s">
        <v>6</v>
      </c>
      <c r="B168" s="127">
        <v>271</v>
      </c>
      <c r="C168" s="127">
        <v>358</v>
      </c>
      <c r="D168" s="127">
        <v>355</v>
      </c>
      <c r="E168" s="127">
        <v>387</v>
      </c>
      <c r="F168" s="127">
        <v>402</v>
      </c>
      <c r="G168" s="449">
        <v>15</v>
      </c>
      <c r="H168" s="370" t="s">
        <v>472</v>
      </c>
      <c r="I168" s="449">
        <v>131</v>
      </c>
      <c r="J168" s="370" t="s">
        <v>668</v>
      </c>
    </row>
    <row r="169" spans="1:10" ht="15" customHeight="1">
      <c r="A169" s="200" t="s">
        <v>427</v>
      </c>
      <c r="B169" s="127">
        <v>212</v>
      </c>
      <c r="C169" s="127">
        <v>255</v>
      </c>
      <c r="D169" s="127">
        <v>276</v>
      </c>
      <c r="E169" s="127">
        <v>271</v>
      </c>
      <c r="F169" s="127">
        <v>270</v>
      </c>
      <c r="G169" s="449">
        <v>-1</v>
      </c>
      <c r="H169" s="370" t="s">
        <v>472</v>
      </c>
      <c r="I169" s="449">
        <v>58</v>
      </c>
      <c r="J169" s="370" t="s">
        <v>472</v>
      </c>
    </row>
    <row r="170" spans="1:10" ht="15" customHeight="1">
      <c r="A170" s="200" t="s">
        <v>7</v>
      </c>
      <c r="B170" s="127">
        <v>299</v>
      </c>
      <c r="C170" s="127">
        <v>315</v>
      </c>
      <c r="D170" s="127">
        <v>330</v>
      </c>
      <c r="E170" s="127">
        <v>320</v>
      </c>
      <c r="F170" s="127">
        <v>318</v>
      </c>
      <c r="G170" s="449">
        <v>-2</v>
      </c>
      <c r="H170" s="370" t="s">
        <v>472</v>
      </c>
      <c r="I170" s="449">
        <v>19</v>
      </c>
      <c r="J170" s="370" t="s">
        <v>472</v>
      </c>
    </row>
    <row r="171" spans="1:10" ht="15" customHeight="1">
      <c r="A171" s="200" t="s">
        <v>8</v>
      </c>
      <c r="B171" s="127">
        <v>26</v>
      </c>
      <c r="C171" s="127">
        <v>36</v>
      </c>
      <c r="D171" s="127">
        <v>41</v>
      </c>
      <c r="E171" s="127">
        <v>40</v>
      </c>
      <c r="F171" s="127">
        <v>43</v>
      </c>
      <c r="G171" s="449">
        <v>3</v>
      </c>
      <c r="H171" s="370" t="s">
        <v>472</v>
      </c>
      <c r="I171" s="449">
        <v>17</v>
      </c>
      <c r="J171" s="370" t="s">
        <v>472</v>
      </c>
    </row>
    <row r="172" spans="1:10" ht="15" customHeight="1">
      <c r="A172" s="199" t="s">
        <v>39</v>
      </c>
      <c r="B172" s="127">
        <v>808</v>
      </c>
      <c r="C172" s="127">
        <v>964</v>
      </c>
      <c r="D172" s="127">
        <v>1002</v>
      </c>
      <c r="E172" s="127">
        <v>1018</v>
      </c>
      <c r="F172" s="127">
        <v>1033</v>
      </c>
      <c r="G172" s="449">
        <v>15</v>
      </c>
      <c r="H172" s="370" t="s">
        <v>472</v>
      </c>
      <c r="I172" s="449">
        <v>225</v>
      </c>
      <c r="J172" s="370" t="s">
        <v>490</v>
      </c>
    </row>
    <row r="173" spans="1:10" ht="15" customHeight="1">
      <c r="A173" s="128" t="s">
        <v>460</v>
      </c>
      <c r="B173" s="130">
        <v>26.2</v>
      </c>
      <c r="C173" s="130">
        <v>26.5</v>
      </c>
      <c r="D173" s="130">
        <v>27.5</v>
      </c>
      <c r="E173" s="130">
        <v>26.6</v>
      </c>
      <c r="F173" s="130">
        <v>26.1</v>
      </c>
      <c r="G173" s="450">
        <v>-0.5</v>
      </c>
      <c r="H173" s="445" t="s">
        <v>472</v>
      </c>
      <c r="I173" s="450">
        <v>-0.1</v>
      </c>
      <c r="J173" s="445" t="s">
        <v>472</v>
      </c>
    </row>
    <row r="174" spans="1:10" ht="15" customHeight="1">
      <c r="A174" s="320"/>
      <c r="B174" s="134"/>
      <c r="C174" s="134"/>
      <c r="D174" s="134"/>
      <c r="E174" s="134"/>
      <c r="F174" s="134"/>
      <c r="G174" s="449"/>
      <c r="H174" s="370"/>
      <c r="I174" s="449"/>
      <c r="J174" s="370"/>
    </row>
    <row r="175" spans="1:10" ht="15" customHeight="1">
      <c r="A175" s="125" t="s">
        <v>430</v>
      </c>
      <c r="B175" s="135"/>
      <c r="C175" s="132"/>
      <c r="D175" s="132"/>
      <c r="E175" s="132"/>
      <c r="F175" s="132"/>
      <c r="G175" s="449"/>
      <c r="H175" s="370"/>
      <c r="I175" s="449"/>
      <c r="J175" s="370"/>
    </row>
    <row r="176" spans="1:10" ht="15" customHeight="1">
      <c r="A176" s="128" t="s">
        <v>390</v>
      </c>
      <c r="B176" s="135"/>
      <c r="C176" s="132"/>
      <c r="D176" s="132"/>
      <c r="E176" s="132"/>
      <c r="F176" s="132"/>
      <c r="G176" s="449"/>
      <c r="H176" s="370"/>
      <c r="I176" s="449"/>
      <c r="J176" s="370"/>
    </row>
    <row r="177" spans="1:10" ht="15" customHeight="1">
      <c r="A177" s="320" t="s">
        <v>216</v>
      </c>
      <c r="B177" s="136">
        <v>226.5</v>
      </c>
      <c r="C177" s="136">
        <v>214</v>
      </c>
      <c r="D177" s="136">
        <v>222</v>
      </c>
      <c r="E177" s="136">
        <v>214</v>
      </c>
      <c r="F177" s="136">
        <v>223</v>
      </c>
      <c r="G177" s="449">
        <v>9</v>
      </c>
      <c r="H177" s="370" t="s">
        <v>472</v>
      </c>
      <c r="I177" s="451">
        <v>-3.5</v>
      </c>
      <c r="J177" s="370" t="s">
        <v>472</v>
      </c>
    </row>
    <row r="178" spans="1:10" ht="15" customHeight="1">
      <c r="A178" s="320" t="s">
        <v>27</v>
      </c>
      <c r="B178" s="136">
        <v>322</v>
      </c>
      <c r="C178" s="136">
        <v>352</v>
      </c>
      <c r="D178" s="136">
        <v>345.5</v>
      </c>
      <c r="E178" s="136">
        <v>329</v>
      </c>
      <c r="F178" s="136">
        <v>364</v>
      </c>
      <c r="G178" s="449">
        <v>35</v>
      </c>
      <c r="H178" s="370" t="s">
        <v>472</v>
      </c>
      <c r="I178" s="451">
        <v>42</v>
      </c>
      <c r="J178" s="370" t="s">
        <v>472</v>
      </c>
    </row>
    <row r="179" spans="1:10" ht="15" customHeight="1">
      <c r="A179" s="320" t="s">
        <v>28</v>
      </c>
      <c r="B179" s="136">
        <v>83</v>
      </c>
      <c r="C179" s="136">
        <v>56</v>
      </c>
      <c r="D179" s="136">
        <v>79</v>
      </c>
      <c r="E179" s="136">
        <v>76.5</v>
      </c>
      <c r="F179" s="136">
        <v>97.5</v>
      </c>
      <c r="G179" s="456">
        <v>21</v>
      </c>
      <c r="H179" s="370" t="s">
        <v>472</v>
      </c>
      <c r="I179" s="450">
        <v>14.5</v>
      </c>
      <c r="J179" s="370" t="s">
        <v>472</v>
      </c>
    </row>
    <row r="180" spans="1:10" ht="15" customHeight="1">
      <c r="A180" s="320" t="s">
        <v>217</v>
      </c>
      <c r="B180" s="136">
        <v>668.5</v>
      </c>
      <c r="C180" s="136">
        <v>627</v>
      </c>
      <c r="D180" s="136">
        <v>688</v>
      </c>
      <c r="E180" s="136">
        <v>618</v>
      </c>
      <c r="F180" s="136">
        <v>723</v>
      </c>
      <c r="G180" s="449">
        <v>105</v>
      </c>
      <c r="H180" s="370" t="s">
        <v>472</v>
      </c>
      <c r="I180" s="451">
        <v>54.5</v>
      </c>
      <c r="J180" s="370" t="s">
        <v>472</v>
      </c>
    </row>
    <row r="181" spans="1:10" ht="15" customHeight="1">
      <c r="A181" s="128" t="s">
        <v>391</v>
      </c>
      <c r="B181" s="135"/>
      <c r="C181" s="132"/>
      <c r="D181" s="132"/>
      <c r="E181" s="132"/>
      <c r="F181" s="132"/>
      <c r="G181" s="449"/>
      <c r="H181" s="370"/>
      <c r="I181" s="449"/>
      <c r="J181" s="370"/>
    </row>
    <row r="182" spans="1:10" ht="15" customHeight="1">
      <c r="A182" s="320" t="s">
        <v>216</v>
      </c>
      <c r="B182" s="136">
        <v>198</v>
      </c>
      <c r="C182" s="136">
        <v>203</v>
      </c>
      <c r="D182" s="136">
        <v>212</v>
      </c>
      <c r="E182" s="136">
        <v>232</v>
      </c>
      <c r="F182" s="136">
        <v>223.5</v>
      </c>
      <c r="G182" s="449">
        <v>-8.5</v>
      </c>
      <c r="H182" s="370" t="s">
        <v>472</v>
      </c>
      <c r="I182" s="451">
        <v>25.5</v>
      </c>
      <c r="J182" s="370" t="s">
        <v>473</v>
      </c>
    </row>
    <row r="183" spans="1:10" ht="15" customHeight="1">
      <c r="A183" s="320" t="s">
        <v>27</v>
      </c>
      <c r="B183" s="136">
        <v>175</v>
      </c>
      <c r="C183" s="136">
        <v>169</v>
      </c>
      <c r="D183" s="136">
        <v>198</v>
      </c>
      <c r="E183" s="136">
        <v>215</v>
      </c>
      <c r="F183" s="136">
        <v>189.5</v>
      </c>
      <c r="G183" s="449">
        <v>-25.5</v>
      </c>
      <c r="H183" s="370" t="s">
        <v>472</v>
      </c>
      <c r="I183" s="451">
        <v>14.5</v>
      </c>
      <c r="J183" s="370" t="s">
        <v>711</v>
      </c>
    </row>
    <row r="184" spans="1:10" ht="18.75" customHeight="1">
      <c r="A184" s="320" t="s">
        <v>28</v>
      </c>
      <c r="B184" s="136">
        <v>0</v>
      </c>
      <c r="C184" s="136">
        <v>0</v>
      </c>
      <c r="D184" s="136">
        <v>0</v>
      </c>
      <c r="E184" s="136">
        <v>0</v>
      </c>
      <c r="F184" s="136">
        <v>0</v>
      </c>
      <c r="G184" s="449">
        <v>0</v>
      </c>
      <c r="H184" s="370" t="s">
        <v>472</v>
      </c>
      <c r="I184" s="451">
        <v>0</v>
      </c>
      <c r="J184" s="370" t="s">
        <v>472</v>
      </c>
    </row>
    <row r="185" spans="1:10" ht="15" customHeight="1">
      <c r="A185" s="320" t="s">
        <v>217</v>
      </c>
      <c r="B185" s="136">
        <v>415</v>
      </c>
      <c r="C185" s="136">
        <v>414</v>
      </c>
      <c r="D185" s="136">
        <v>454</v>
      </c>
      <c r="E185" s="136">
        <v>489</v>
      </c>
      <c r="F185" s="136">
        <v>465</v>
      </c>
      <c r="G185" s="451">
        <v>-24</v>
      </c>
      <c r="H185" s="370" t="s">
        <v>472</v>
      </c>
      <c r="I185" s="451">
        <v>50</v>
      </c>
      <c r="J185" s="370" t="s">
        <v>504</v>
      </c>
    </row>
    <row r="186" spans="1:10" ht="15" customHeight="1">
      <c r="A186" s="124"/>
      <c r="B186" s="120"/>
      <c r="C186" s="120"/>
      <c r="D186" s="120"/>
      <c r="E186" s="120"/>
      <c r="F186" s="120"/>
      <c r="G186" s="449"/>
      <c r="H186" s="370"/>
      <c r="I186" s="449"/>
      <c r="J186" s="370"/>
    </row>
    <row r="187" spans="1:10" ht="15" customHeight="1">
      <c r="A187" s="125" t="s">
        <v>287</v>
      </c>
      <c r="B187" s="132"/>
      <c r="C187" s="132"/>
      <c r="D187" s="132"/>
      <c r="E187" s="132"/>
      <c r="F187" s="132"/>
      <c r="G187" s="449"/>
      <c r="H187" s="370"/>
      <c r="I187" s="449"/>
      <c r="J187" s="370"/>
    </row>
    <row r="188" spans="1:10" ht="15" customHeight="1">
      <c r="A188" s="200" t="s">
        <v>9</v>
      </c>
      <c r="B188" s="127">
        <v>4</v>
      </c>
      <c r="C188" s="127">
        <v>4</v>
      </c>
      <c r="D188" s="127">
        <v>6</v>
      </c>
      <c r="E188" s="127">
        <v>5</v>
      </c>
      <c r="F188" s="127">
        <v>4</v>
      </c>
      <c r="G188" s="449">
        <v>-1</v>
      </c>
      <c r="H188" s="370" t="s">
        <v>485</v>
      </c>
      <c r="I188" s="449">
        <v>0</v>
      </c>
      <c r="J188" s="370" t="s">
        <v>485</v>
      </c>
    </row>
    <row r="189" spans="1:10" ht="15" customHeight="1">
      <c r="A189" s="200" t="s">
        <v>10</v>
      </c>
      <c r="B189" s="127">
        <v>121</v>
      </c>
      <c r="C189" s="127">
        <v>136</v>
      </c>
      <c r="D189" s="127">
        <v>155</v>
      </c>
      <c r="E189" s="127">
        <v>162</v>
      </c>
      <c r="F189" s="127">
        <v>201</v>
      </c>
      <c r="G189" s="449">
        <v>39</v>
      </c>
      <c r="H189" s="370" t="s">
        <v>472</v>
      </c>
      <c r="I189" s="449">
        <v>80</v>
      </c>
      <c r="J189" s="370" t="s">
        <v>669</v>
      </c>
    </row>
    <row r="190" spans="1:10" ht="15" customHeight="1">
      <c r="A190" s="200" t="s">
        <v>11</v>
      </c>
      <c r="B190" s="127">
        <v>23</v>
      </c>
      <c r="C190" s="127">
        <v>60</v>
      </c>
      <c r="D190" s="127">
        <v>64</v>
      </c>
      <c r="E190" s="127">
        <v>74</v>
      </c>
      <c r="F190" s="127">
        <v>81</v>
      </c>
      <c r="G190" s="449">
        <v>7</v>
      </c>
      <c r="H190" s="370" t="s">
        <v>472</v>
      </c>
      <c r="I190" s="449">
        <v>58</v>
      </c>
      <c r="J190" s="370" t="s">
        <v>670</v>
      </c>
    </row>
    <row r="191" spans="1:10" ht="15" customHeight="1">
      <c r="A191" s="200" t="s">
        <v>12</v>
      </c>
      <c r="B191" s="127">
        <v>8</v>
      </c>
      <c r="C191" s="127">
        <v>5</v>
      </c>
      <c r="D191" s="127">
        <v>7</v>
      </c>
      <c r="E191" s="127">
        <v>5</v>
      </c>
      <c r="F191" s="127">
        <v>13</v>
      </c>
      <c r="G191" s="449">
        <v>8</v>
      </c>
      <c r="H191" s="370" t="s">
        <v>485</v>
      </c>
      <c r="I191" s="449">
        <v>5</v>
      </c>
      <c r="J191" s="370" t="s">
        <v>485</v>
      </c>
    </row>
    <row r="192" spans="1:10" ht="15" customHeight="1">
      <c r="A192" s="200" t="s">
        <v>13</v>
      </c>
      <c r="B192" s="127">
        <v>17</v>
      </c>
      <c r="C192" s="127">
        <v>14</v>
      </c>
      <c r="D192" s="127">
        <v>26</v>
      </c>
      <c r="E192" s="127">
        <v>15</v>
      </c>
      <c r="F192" s="127">
        <v>22</v>
      </c>
      <c r="G192" s="449">
        <v>7</v>
      </c>
      <c r="H192" s="370" t="s">
        <v>485</v>
      </c>
      <c r="I192" s="449">
        <v>5</v>
      </c>
      <c r="J192" s="370" t="s">
        <v>485</v>
      </c>
    </row>
    <row r="193" spans="1:10" ht="15" customHeight="1">
      <c r="A193" s="200" t="s">
        <v>14</v>
      </c>
      <c r="B193" s="127">
        <v>174</v>
      </c>
      <c r="C193" s="127">
        <v>189</v>
      </c>
      <c r="D193" s="127">
        <v>165</v>
      </c>
      <c r="E193" s="127">
        <v>171</v>
      </c>
      <c r="F193" s="127">
        <v>154</v>
      </c>
      <c r="G193" s="449">
        <v>-17</v>
      </c>
      <c r="H193" s="370" t="s">
        <v>472</v>
      </c>
      <c r="I193" s="449">
        <v>-20</v>
      </c>
      <c r="J193" s="370" t="s">
        <v>472</v>
      </c>
    </row>
    <row r="194" spans="1:10" ht="15" customHeight="1">
      <c r="A194" s="200" t="s">
        <v>15</v>
      </c>
      <c r="B194" s="127">
        <v>209</v>
      </c>
      <c r="C194" s="127">
        <v>247</v>
      </c>
      <c r="D194" s="127">
        <v>257</v>
      </c>
      <c r="E194" s="127">
        <v>217</v>
      </c>
      <c r="F194" s="127">
        <v>206</v>
      </c>
      <c r="G194" s="449">
        <v>-11</v>
      </c>
      <c r="H194" s="370" t="s">
        <v>472</v>
      </c>
      <c r="I194" s="449">
        <v>-3</v>
      </c>
      <c r="J194" s="370" t="s">
        <v>472</v>
      </c>
    </row>
    <row r="195" spans="1:10" ht="15" customHeight="1">
      <c r="A195" s="200" t="s">
        <v>16</v>
      </c>
      <c r="B195" s="127">
        <v>19</v>
      </c>
      <c r="C195" s="127">
        <v>17</v>
      </c>
      <c r="D195" s="127">
        <v>24</v>
      </c>
      <c r="E195" s="127">
        <v>20</v>
      </c>
      <c r="F195" s="127">
        <v>15</v>
      </c>
      <c r="G195" s="449">
        <v>-5</v>
      </c>
      <c r="H195" s="370" t="s">
        <v>485</v>
      </c>
      <c r="I195" s="449">
        <v>-4</v>
      </c>
      <c r="J195" s="370" t="s">
        <v>485</v>
      </c>
    </row>
    <row r="196" spans="1:10" ht="15" customHeight="1">
      <c r="A196" s="200" t="s">
        <v>17</v>
      </c>
      <c r="B196" s="127">
        <v>2</v>
      </c>
      <c r="C196" s="127">
        <v>4</v>
      </c>
      <c r="D196" s="127">
        <v>4</v>
      </c>
      <c r="E196" s="127">
        <v>3</v>
      </c>
      <c r="F196" s="127">
        <v>4</v>
      </c>
      <c r="G196" s="449">
        <v>1</v>
      </c>
      <c r="H196" s="370" t="s">
        <v>485</v>
      </c>
      <c r="I196" s="449">
        <v>2</v>
      </c>
      <c r="J196" s="370" t="s">
        <v>485</v>
      </c>
    </row>
    <row r="197" spans="1:10" ht="15" customHeight="1">
      <c r="A197" s="200" t="s">
        <v>18</v>
      </c>
      <c r="B197" s="127">
        <v>81</v>
      </c>
      <c r="C197" s="127">
        <v>100</v>
      </c>
      <c r="D197" s="127">
        <v>134</v>
      </c>
      <c r="E197" s="127">
        <v>139</v>
      </c>
      <c r="F197" s="127">
        <v>139</v>
      </c>
      <c r="G197" s="449">
        <v>0</v>
      </c>
      <c r="H197" s="370" t="s">
        <v>472</v>
      </c>
      <c r="I197" s="449">
        <v>58</v>
      </c>
      <c r="J197" s="370" t="s">
        <v>665</v>
      </c>
    </row>
    <row r="198" spans="1:10" ht="15" customHeight="1">
      <c r="A198" s="200" t="s">
        <v>19</v>
      </c>
      <c r="B198" s="127">
        <v>11</v>
      </c>
      <c r="C198" s="127">
        <v>12</v>
      </c>
      <c r="D198" s="127">
        <v>22</v>
      </c>
      <c r="E198" s="127">
        <v>31</v>
      </c>
      <c r="F198" s="127">
        <v>20</v>
      </c>
      <c r="G198" s="449">
        <v>-11</v>
      </c>
      <c r="H198" s="370" t="s">
        <v>472</v>
      </c>
      <c r="I198" s="449">
        <v>9</v>
      </c>
      <c r="J198" s="370" t="s">
        <v>485</v>
      </c>
    </row>
    <row r="199" spans="1:10" ht="15" customHeight="1">
      <c r="A199" s="200" t="s">
        <v>20</v>
      </c>
      <c r="B199" s="127">
        <v>4</v>
      </c>
      <c r="C199" s="127">
        <v>7</v>
      </c>
      <c r="D199" s="127">
        <v>4</v>
      </c>
      <c r="E199" s="127">
        <v>6</v>
      </c>
      <c r="F199" s="127">
        <v>10</v>
      </c>
      <c r="G199" s="449">
        <v>4</v>
      </c>
      <c r="H199" s="370" t="s">
        <v>485</v>
      </c>
      <c r="I199" s="449">
        <v>6</v>
      </c>
      <c r="J199" s="370" t="s">
        <v>485</v>
      </c>
    </row>
    <row r="200" spans="1:10" ht="15" customHeight="1">
      <c r="A200" s="200" t="s">
        <v>21</v>
      </c>
      <c r="B200" s="127">
        <v>11</v>
      </c>
      <c r="C200" s="127">
        <v>18</v>
      </c>
      <c r="D200" s="127">
        <v>6</v>
      </c>
      <c r="E200" s="127">
        <v>12</v>
      </c>
      <c r="F200" s="127">
        <v>9</v>
      </c>
      <c r="G200" s="449">
        <v>-3</v>
      </c>
      <c r="H200" s="370" t="s">
        <v>485</v>
      </c>
      <c r="I200" s="449">
        <v>-2</v>
      </c>
      <c r="J200" s="370" t="s">
        <v>485</v>
      </c>
    </row>
    <row r="201" spans="1:10" ht="15" customHeight="1">
      <c r="A201" s="200" t="s">
        <v>22</v>
      </c>
      <c r="B201" s="127">
        <v>0</v>
      </c>
      <c r="C201" s="127">
        <v>0</v>
      </c>
      <c r="D201" s="127">
        <v>1</v>
      </c>
      <c r="E201" s="127">
        <v>1</v>
      </c>
      <c r="F201" s="127">
        <v>2</v>
      </c>
      <c r="G201" s="449">
        <v>1</v>
      </c>
      <c r="H201" s="370" t="s">
        <v>485</v>
      </c>
      <c r="I201" s="449">
        <v>2</v>
      </c>
      <c r="J201" s="370" t="s">
        <v>485</v>
      </c>
    </row>
    <row r="202" spans="1:10" ht="15" customHeight="1">
      <c r="A202" s="200" t="s">
        <v>23</v>
      </c>
      <c r="B202" s="127">
        <v>15</v>
      </c>
      <c r="C202" s="127">
        <v>18</v>
      </c>
      <c r="D202" s="127">
        <v>17</v>
      </c>
      <c r="E202" s="127">
        <v>18</v>
      </c>
      <c r="F202" s="127">
        <v>19</v>
      </c>
      <c r="G202" s="449">
        <v>1</v>
      </c>
      <c r="H202" s="370" t="s">
        <v>485</v>
      </c>
      <c r="I202" s="449">
        <v>4</v>
      </c>
      <c r="J202" s="370" t="s">
        <v>485</v>
      </c>
    </row>
    <row r="203" spans="1:10" ht="15" customHeight="1">
      <c r="A203" s="200" t="s">
        <v>24</v>
      </c>
      <c r="B203" s="127">
        <v>0</v>
      </c>
      <c r="C203" s="127">
        <v>1</v>
      </c>
      <c r="D203" s="127">
        <v>0</v>
      </c>
      <c r="E203" s="127">
        <v>0</v>
      </c>
      <c r="F203" s="127">
        <v>1</v>
      </c>
      <c r="G203" s="449">
        <v>1</v>
      </c>
      <c r="H203" s="370" t="s">
        <v>485</v>
      </c>
      <c r="I203" s="449">
        <v>1</v>
      </c>
      <c r="J203" s="370" t="s">
        <v>485</v>
      </c>
    </row>
    <row r="204" spans="1:10" s="350" customFormat="1" ht="15" customHeight="1">
      <c r="A204" s="199" t="s">
        <v>283</v>
      </c>
      <c r="B204" s="127">
        <v>699</v>
      </c>
      <c r="C204" s="127">
        <v>832</v>
      </c>
      <c r="D204" s="127">
        <v>892</v>
      </c>
      <c r="E204" s="127">
        <v>879</v>
      </c>
      <c r="F204" s="127">
        <v>900</v>
      </c>
      <c r="G204" s="449">
        <v>21</v>
      </c>
      <c r="H204" s="370" t="s">
        <v>472</v>
      </c>
      <c r="I204" s="449">
        <v>201</v>
      </c>
      <c r="J204" s="370" t="s">
        <v>500</v>
      </c>
    </row>
    <row r="205" spans="1:10" ht="15" customHeight="1">
      <c r="A205" s="124"/>
      <c r="B205" s="120"/>
      <c r="C205" s="120"/>
      <c r="D205" s="120"/>
      <c r="E205" s="120"/>
      <c r="F205" s="120"/>
      <c r="G205" s="449"/>
      <c r="H205" s="370"/>
      <c r="I205" s="449"/>
      <c r="J205" s="370"/>
    </row>
    <row r="206" spans="1:10" s="350" customFormat="1" ht="15" customHeight="1">
      <c r="A206" s="125" t="s">
        <v>285</v>
      </c>
      <c r="B206" s="132"/>
      <c r="C206" s="132"/>
      <c r="D206" s="132"/>
      <c r="E206" s="132"/>
      <c r="F206" s="132"/>
      <c r="G206" s="449"/>
      <c r="H206" s="370"/>
      <c r="I206" s="449"/>
      <c r="J206" s="370"/>
    </row>
    <row r="207" spans="1:10" ht="15" customHeight="1">
      <c r="A207" s="200" t="s">
        <v>151</v>
      </c>
      <c r="B207" s="127">
        <v>539</v>
      </c>
      <c r="C207" s="127">
        <v>668</v>
      </c>
      <c r="D207" s="127">
        <v>691</v>
      </c>
      <c r="E207" s="127">
        <v>689</v>
      </c>
      <c r="F207" s="127">
        <v>682</v>
      </c>
      <c r="G207" s="449">
        <v>-7</v>
      </c>
      <c r="H207" s="200" t="s">
        <v>472</v>
      </c>
      <c r="I207" s="449">
        <v>143</v>
      </c>
      <c r="J207" s="200" t="s">
        <v>570</v>
      </c>
    </row>
    <row r="208" spans="1:10" ht="15" customHeight="1">
      <c r="A208" s="133" t="s">
        <v>25</v>
      </c>
      <c r="B208" s="338">
        <v>22.7</v>
      </c>
      <c r="C208" s="338">
        <v>22.2</v>
      </c>
      <c r="D208" s="338">
        <v>23.4</v>
      </c>
      <c r="E208" s="338">
        <v>23.2</v>
      </c>
      <c r="F208" s="338">
        <v>24.1</v>
      </c>
      <c r="G208" s="452">
        <v>0.9</v>
      </c>
      <c r="H208" s="133" t="s">
        <v>472</v>
      </c>
      <c r="I208" s="452">
        <v>1.4</v>
      </c>
      <c r="J208" s="133" t="s">
        <v>472</v>
      </c>
    </row>
    <row r="209" spans="1:10" ht="15" customHeight="1">
      <c r="A209" s="425" t="s">
        <v>461</v>
      </c>
      <c r="B209" s="426">
        <v>77.099999999999994</v>
      </c>
      <c r="C209" s="426">
        <v>80.3</v>
      </c>
      <c r="D209" s="426">
        <v>77.5</v>
      </c>
      <c r="E209" s="426">
        <v>78.400000000000006</v>
      </c>
      <c r="F209" s="426">
        <v>75.8</v>
      </c>
      <c r="G209" s="453">
        <v>-2.6</v>
      </c>
      <c r="H209" s="425" t="s">
        <v>472</v>
      </c>
      <c r="I209" s="453">
        <v>-1.3</v>
      </c>
      <c r="J209" s="425" t="s">
        <v>472</v>
      </c>
    </row>
    <row r="210" spans="1:10" ht="15" customHeight="1">
      <c r="A210" s="200" t="s">
        <v>260</v>
      </c>
      <c r="B210" s="127">
        <v>1</v>
      </c>
      <c r="C210" s="127">
        <v>1</v>
      </c>
      <c r="D210" s="127">
        <v>2</v>
      </c>
      <c r="E210" s="127">
        <v>2</v>
      </c>
      <c r="F210" s="127">
        <v>0</v>
      </c>
      <c r="G210" s="449">
        <v>-2</v>
      </c>
      <c r="H210" s="200" t="s">
        <v>485</v>
      </c>
      <c r="I210" s="449">
        <v>-1</v>
      </c>
      <c r="J210" s="200" t="s">
        <v>485</v>
      </c>
    </row>
    <row r="211" spans="1:10" ht="15" customHeight="1">
      <c r="A211" s="133" t="s">
        <v>25</v>
      </c>
      <c r="B211" s="338">
        <v>15</v>
      </c>
      <c r="C211" s="338">
        <v>9</v>
      </c>
      <c r="D211" s="338">
        <v>7.3</v>
      </c>
      <c r="E211" s="338">
        <v>10.5</v>
      </c>
      <c r="F211" s="338">
        <v>0</v>
      </c>
      <c r="G211" s="452">
        <v>-10.5</v>
      </c>
      <c r="H211" s="133" t="s">
        <v>472</v>
      </c>
      <c r="I211" s="452">
        <v>-15</v>
      </c>
      <c r="J211" s="133" t="s">
        <v>472</v>
      </c>
    </row>
    <row r="212" spans="1:10" ht="15" customHeight="1">
      <c r="A212" s="425" t="s">
        <v>462</v>
      </c>
      <c r="B212" s="426">
        <v>0.1</v>
      </c>
      <c r="C212" s="426">
        <v>0.1</v>
      </c>
      <c r="D212" s="426">
        <v>0.2</v>
      </c>
      <c r="E212" s="426">
        <v>0.2</v>
      </c>
      <c r="F212" s="426">
        <v>0</v>
      </c>
      <c r="G212" s="453">
        <v>-0.2</v>
      </c>
      <c r="H212" s="425" t="s">
        <v>472</v>
      </c>
      <c r="I212" s="453">
        <v>-0.1</v>
      </c>
      <c r="J212" s="425" t="s">
        <v>472</v>
      </c>
    </row>
    <row r="213" spans="1:10" ht="15" customHeight="1">
      <c r="A213" s="181" t="s">
        <v>463</v>
      </c>
      <c r="B213" s="127">
        <v>117</v>
      </c>
      <c r="C213" s="127">
        <v>108</v>
      </c>
      <c r="D213" s="127">
        <v>140</v>
      </c>
      <c r="E213" s="127">
        <v>126</v>
      </c>
      <c r="F213" s="127">
        <v>144</v>
      </c>
      <c r="G213" s="449">
        <v>18</v>
      </c>
      <c r="H213" s="200" t="s">
        <v>472</v>
      </c>
      <c r="I213" s="449">
        <v>27</v>
      </c>
      <c r="J213" s="200" t="s">
        <v>472</v>
      </c>
    </row>
    <row r="214" spans="1:10" ht="15" customHeight="1">
      <c r="A214" s="181" t="s">
        <v>464</v>
      </c>
      <c r="B214" s="127">
        <v>38</v>
      </c>
      <c r="C214" s="127">
        <v>45</v>
      </c>
      <c r="D214" s="127">
        <v>51</v>
      </c>
      <c r="E214" s="127">
        <v>55</v>
      </c>
      <c r="F214" s="127">
        <v>68</v>
      </c>
      <c r="G214" s="449">
        <v>13</v>
      </c>
      <c r="H214" s="200" t="s">
        <v>472</v>
      </c>
      <c r="I214" s="449">
        <v>30</v>
      </c>
      <c r="J214" s="200" t="s">
        <v>671</v>
      </c>
    </row>
    <row r="215" spans="1:10" ht="15" customHeight="1">
      <c r="A215" s="181" t="s">
        <v>465</v>
      </c>
      <c r="B215" s="127">
        <v>0</v>
      </c>
      <c r="C215" s="127">
        <v>0</v>
      </c>
      <c r="D215" s="127">
        <v>0</v>
      </c>
      <c r="E215" s="127">
        <v>0</v>
      </c>
      <c r="F215" s="127">
        <v>0</v>
      </c>
      <c r="G215" s="449">
        <v>0</v>
      </c>
      <c r="H215" s="200" t="s">
        <v>485</v>
      </c>
      <c r="I215" s="449">
        <v>0</v>
      </c>
      <c r="J215" s="200" t="s">
        <v>485</v>
      </c>
    </row>
    <row r="216" spans="1:10" ht="19.5" customHeight="1">
      <c r="A216" s="181" t="s">
        <v>456</v>
      </c>
      <c r="B216" s="127">
        <v>1</v>
      </c>
      <c r="C216" s="127">
        <v>8</v>
      </c>
      <c r="D216" s="127">
        <v>1</v>
      </c>
      <c r="E216" s="127">
        <v>6</v>
      </c>
      <c r="F216" s="127">
        <v>3</v>
      </c>
      <c r="G216" s="449">
        <v>-3</v>
      </c>
      <c r="H216" s="200" t="s">
        <v>485</v>
      </c>
      <c r="I216" s="449">
        <v>2</v>
      </c>
      <c r="J216" s="200" t="s">
        <v>485</v>
      </c>
    </row>
    <row r="217" spans="1:10" ht="15" customHeight="1">
      <c r="A217" s="181" t="s">
        <v>466</v>
      </c>
      <c r="B217" s="127">
        <v>1</v>
      </c>
      <c r="C217" s="127">
        <v>1</v>
      </c>
      <c r="D217" s="127">
        <v>6</v>
      </c>
      <c r="E217" s="127">
        <v>1</v>
      </c>
      <c r="F217" s="127">
        <v>3</v>
      </c>
      <c r="G217" s="449">
        <v>2</v>
      </c>
      <c r="H217" s="200" t="s">
        <v>485</v>
      </c>
      <c r="I217" s="449">
        <v>2</v>
      </c>
      <c r="J217" s="200" t="s">
        <v>485</v>
      </c>
    </row>
    <row r="218" spans="1:10" ht="15" customHeight="1">
      <c r="A218" s="181" t="s">
        <v>204</v>
      </c>
      <c r="B218" s="127">
        <v>1</v>
      </c>
      <c r="C218" s="127">
        <v>1</v>
      </c>
      <c r="D218" s="127">
        <v>1</v>
      </c>
      <c r="E218" s="127">
        <v>0</v>
      </c>
      <c r="F218" s="127">
        <v>0</v>
      </c>
      <c r="G218" s="449">
        <v>0</v>
      </c>
      <c r="H218" s="200" t="s">
        <v>485</v>
      </c>
      <c r="I218" s="449">
        <v>-1</v>
      </c>
      <c r="J218" s="200" t="s">
        <v>485</v>
      </c>
    </row>
    <row r="219" spans="1:10" ht="15" customHeight="1">
      <c r="A219" s="181" t="s">
        <v>459</v>
      </c>
      <c r="B219" s="127">
        <v>1</v>
      </c>
      <c r="C219" s="127">
        <v>0</v>
      </c>
      <c r="D219" s="127">
        <v>0</v>
      </c>
      <c r="E219" s="127">
        <v>0</v>
      </c>
      <c r="F219" s="127">
        <v>0</v>
      </c>
      <c r="G219" s="449">
        <v>0</v>
      </c>
      <c r="H219" s="200" t="s">
        <v>485</v>
      </c>
      <c r="I219" s="449">
        <v>-1</v>
      </c>
      <c r="J219" s="200" t="s">
        <v>485</v>
      </c>
    </row>
    <row r="220" spans="1:10" s="350" customFormat="1" ht="15" customHeight="1">
      <c r="A220" s="199" t="s">
        <v>283</v>
      </c>
      <c r="B220" s="127">
        <v>699</v>
      </c>
      <c r="C220" s="127">
        <v>832</v>
      </c>
      <c r="D220" s="127">
        <v>892</v>
      </c>
      <c r="E220" s="127">
        <v>879</v>
      </c>
      <c r="F220" s="127">
        <v>900</v>
      </c>
      <c r="G220" s="449">
        <v>21</v>
      </c>
      <c r="H220" s="370" t="s">
        <v>472</v>
      </c>
      <c r="I220" s="449">
        <v>201</v>
      </c>
      <c r="J220" s="370" t="s">
        <v>500</v>
      </c>
    </row>
    <row r="221" spans="1:10" ht="15" customHeight="1">
      <c r="A221" s="427" t="s">
        <v>763</v>
      </c>
      <c r="B221" s="428">
        <v>123</v>
      </c>
      <c r="C221" s="428">
        <v>130</v>
      </c>
      <c r="D221" s="428">
        <v>170</v>
      </c>
      <c r="E221" s="428">
        <v>148</v>
      </c>
      <c r="F221" s="428">
        <v>187</v>
      </c>
      <c r="G221" s="454">
        <v>39</v>
      </c>
      <c r="H221" s="446" t="s">
        <v>472</v>
      </c>
      <c r="I221" s="454">
        <v>64</v>
      </c>
      <c r="J221" s="446" t="s">
        <v>778</v>
      </c>
    </row>
    <row r="222" spans="1:10" ht="15" customHeight="1">
      <c r="A222" s="425" t="s">
        <v>766</v>
      </c>
      <c r="B222" s="426">
        <v>17.600000000000001</v>
      </c>
      <c r="C222" s="426">
        <v>15.6</v>
      </c>
      <c r="D222" s="426">
        <v>19.100000000000001</v>
      </c>
      <c r="E222" s="426">
        <v>16.8</v>
      </c>
      <c r="F222" s="426">
        <v>20.8</v>
      </c>
      <c r="G222" s="453">
        <v>3.9</v>
      </c>
      <c r="H222" s="425" t="s">
        <v>472</v>
      </c>
      <c r="I222" s="453">
        <v>3.2</v>
      </c>
      <c r="J222" s="425" t="s">
        <v>472</v>
      </c>
    </row>
    <row r="223" spans="1:10" ht="22.5" customHeight="1">
      <c r="A223" s="124"/>
      <c r="B223" s="120"/>
      <c r="C223" s="120"/>
      <c r="D223" s="120"/>
      <c r="E223" s="120"/>
      <c r="F223" s="120"/>
      <c r="G223" s="449"/>
      <c r="H223" s="200"/>
      <c r="I223" s="449"/>
      <c r="J223" s="200"/>
    </row>
    <row r="224" spans="1:10" ht="15" customHeight="1">
      <c r="A224" s="122" t="s">
        <v>338</v>
      </c>
      <c r="B224" s="123" t="str">
        <f>'Table Of Contents'!$C$4</f>
        <v>July 2014 - June 2015</v>
      </c>
      <c r="C224" s="123" t="str">
        <f>'Table Of Contents'!$D$4</f>
        <v>July 2015 - June 2016</v>
      </c>
      <c r="D224" s="123" t="str">
        <f>'Table Of Contents'!$E$4</f>
        <v>July 2016 - June 2017</v>
      </c>
      <c r="E224" s="123" t="str">
        <f>'Table Of Contents'!$F$4</f>
        <v>July 2017 - June 2018</v>
      </c>
      <c r="F224" s="123" t="str">
        <f>'Table Of Contents'!$G$4</f>
        <v>July 2018 - June 2019</v>
      </c>
      <c r="G224" s="455"/>
      <c r="H224" s="459"/>
      <c r="I224" s="455"/>
      <c r="J224" s="459"/>
    </row>
    <row r="225" spans="1:10" ht="15" customHeight="1">
      <c r="A225" s="167"/>
      <c r="B225" s="168"/>
      <c r="C225" s="168"/>
      <c r="D225" s="168"/>
      <c r="E225" s="168"/>
      <c r="F225" s="168"/>
      <c r="G225" s="449"/>
      <c r="H225" s="370"/>
      <c r="I225" s="449"/>
      <c r="J225" s="370"/>
    </row>
    <row r="226" spans="1:10" ht="15" customHeight="1">
      <c r="A226" s="125" t="s">
        <v>292</v>
      </c>
      <c r="B226" s="127">
        <v>21472</v>
      </c>
      <c r="C226" s="127">
        <v>24231</v>
      </c>
      <c r="D226" s="127">
        <v>24973</v>
      </c>
      <c r="E226" s="127">
        <v>24803</v>
      </c>
      <c r="F226" s="127">
        <v>25177</v>
      </c>
      <c r="G226" s="449">
        <v>374</v>
      </c>
      <c r="H226" s="370" t="s">
        <v>472</v>
      </c>
      <c r="I226" s="449">
        <v>3705</v>
      </c>
      <c r="J226" s="370" t="s">
        <v>563</v>
      </c>
    </row>
    <row r="227" spans="1:10" ht="15" customHeight="1">
      <c r="A227" s="125"/>
      <c r="B227" s="168"/>
      <c r="C227" s="168"/>
      <c r="D227" s="168"/>
      <c r="E227" s="168"/>
      <c r="F227" s="168"/>
      <c r="G227" s="449"/>
      <c r="H227" s="370"/>
      <c r="I227" s="449"/>
      <c r="J227" s="370"/>
    </row>
    <row r="228" spans="1:10" ht="15" customHeight="1">
      <c r="A228" s="125" t="s">
        <v>279</v>
      </c>
      <c r="B228" s="120"/>
      <c r="C228" s="120"/>
      <c r="D228" s="120"/>
      <c r="E228" s="120"/>
      <c r="F228" s="120"/>
      <c r="G228" s="449"/>
      <c r="H228" s="370"/>
      <c r="I228" s="449"/>
      <c r="J228" s="370"/>
    </row>
    <row r="229" spans="1:10" ht="15" customHeight="1">
      <c r="A229" s="200" t="s">
        <v>232</v>
      </c>
      <c r="B229" s="127">
        <v>16240</v>
      </c>
      <c r="C229" s="127">
        <v>18242</v>
      </c>
      <c r="D229" s="127">
        <v>18551</v>
      </c>
      <c r="E229" s="127">
        <v>18355</v>
      </c>
      <c r="F229" s="127">
        <v>18642</v>
      </c>
      <c r="G229" s="449">
        <v>287</v>
      </c>
      <c r="H229" s="370" t="s">
        <v>472</v>
      </c>
      <c r="I229" s="449">
        <v>2402</v>
      </c>
      <c r="J229" s="370" t="s">
        <v>478</v>
      </c>
    </row>
    <row r="230" spans="1:10" ht="15" customHeight="1">
      <c r="A230" s="200" t="s">
        <v>233</v>
      </c>
      <c r="B230" s="127">
        <v>5231</v>
      </c>
      <c r="C230" s="127">
        <v>5988</v>
      </c>
      <c r="D230" s="127">
        <v>6421</v>
      </c>
      <c r="E230" s="127">
        <v>6446</v>
      </c>
      <c r="F230" s="127">
        <v>6530</v>
      </c>
      <c r="G230" s="449">
        <v>84</v>
      </c>
      <c r="H230" s="370" t="s">
        <v>472</v>
      </c>
      <c r="I230" s="449">
        <v>1299</v>
      </c>
      <c r="J230" s="370" t="s">
        <v>542</v>
      </c>
    </row>
    <row r="231" spans="1:10" ht="15" customHeight="1">
      <c r="A231" s="200" t="s">
        <v>298</v>
      </c>
      <c r="B231" s="127">
        <v>1</v>
      </c>
      <c r="C231" s="127">
        <v>1</v>
      </c>
      <c r="D231" s="127">
        <v>1</v>
      </c>
      <c r="E231" s="127">
        <v>2</v>
      </c>
      <c r="F231" s="127">
        <v>5</v>
      </c>
      <c r="G231" s="449">
        <v>3</v>
      </c>
      <c r="H231" s="370" t="s">
        <v>485</v>
      </c>
      <c r="I231" s="449">
        <v>4</v>
      </c>
      <c r="J231" s="370" t="s">
        <v>485</v>
      </c>
    </row>
    <row r="232" spans="1:10" ht="15" customHeight="1">
      <c r="A232" s="125"/>
      <c r="B232" s="127"/>
      <c r="C232" s="127"/>
      <c r="D232" s="127"/>
      <c r="E232" s="127"/>
      <c r="F232" s="127"/>
      <c r="G232" s="449"/>
      <c r="H232" s="370"/>
      <c r="I232" s="449"/>
      <c r="J232" s="370"/>
    </row>
    <row r="233" spans="1:10" ht="15" customHeight="1">
      <c r="A233" s="125" t="s">
        <v>278</v>
      </c>
      <c r="B233" s="127"/>
      <c r="C233" s="127"/>
      <c r="D233" s="127"/>
      <c r="E233" s="127"/>
      <c r="F233" s="127"/>
      <c r="G233" s="449"/>
      <c r="H233" s="370"/>
      <c r="I233" s="449"/>
      <c r="J233" s="370"/>
    </row>
    <row r="234" spans="1:10" ht="15" customHeight="1">
      <c r="A234" s="200" t="s">
        <v>235</v>
      </c>
      <c r="B234" s="127">
        <v>126</v>
      </c>
      <c r="C234" s="127">
        <v>137</v>
      </c>
      <c r="D234" s="127">
        <v>115</v>
      </c>
      <c r="E234" s="127">
        <v>111</v>
      </c>
      <c r="F234" s="127">
        <v>85</v>
      </c>
      <c r="G234" s="449">
        <v>-26</v>
      </c>
      <c r="H234" s="370" t="s">
        <v>472</v>
      </c>
      <c r="I234" s="449">
        <v>-41</v>
      </c>
      <c r="J234" s="370" t="s">
        <v>672</v>
      </c>
    </row>
    <row r="235" spans="1:10" s="350" customFormat="1" ht="15" customHeight="1">
      <c r="A235" s="200" t="s">
        <v>236</v>
      </c>
      <c r="B235" s="127">
        <v>21327</v>
      </c>
      <c r="C235" s="127">
        <v>24087</v>
      </c>
      <c r="D235" s="127">
        <v>24838</v>
      </c>
      <c r="E235" s="127">
        <v>24676</v>
      </c>
      <c r="F235" s="127">
        <v>25076</v>
      </c>
      <c r="G235" s="449">
        <v>400</v>
      </c>
      <c r="H235" s="370" t="s">
        <v>472</v>
      </c>
      <c r="I235" s="449">
        <v>3749</v>
      </c>
      <c r="J235" s="370" t="s">
        <v>563</v>
      </c>
    </row>
    <row r="236" spans="1:10" ht="15" customHeight="1">
      <c r="A236" s="200" t="s">
        <v>2</v>
      </c>
      <c r="B236" s="127">
        <v>19</v>
      </c>
      <c r="C236" s="127">
        <v>7</v>
      </c>
      <c r="D236" s="127">
        <v>20</v>
      </c>
      <c r="E236" s="127">
        <v>16</v>
      </c>
      <c r="F236" s="127">
        <v>16</v>
      </c>
      <c r="G236" s="449">
        <v>0</v>
      </c>
      <c r="H236" s="370" t="s">
        <v>485</v>
      </c>
      <c r="I236" s="449">
        <v>-3</v>
      </c>
      <c r="J236" s="370" t="s">
        <v>485</v>
      </c>
    </row>
    <row r="237" spans="1:10" ht="15" customHeight="1">
      <c r="A237" s="128" t="s">
        <v>477</v>
      </c>
      <c r="B237" s="337">
        <v>32.1</v>
      </c>
      <c r="C237" s="337">
        <v>32.299999999999997</v>
      </c>
      <c r="D237" s="337">
        <v>32.6</v>
      </c>
      <c r="E237" s="337">
        <v>33</v>
      </c>
      <c r="F237" s="337">
        <v>33.299999999999997</v>
      </c>
      <c r="G237" s="450">
        <v>0.3</v>
      </c>
      <c r="H237" s="445" t="s">
        <v>472</v>
      </c>
      <c r="I237" s="450">
        <v>1.2</v>
      </c>
      <c r="J237" s="445" t="s">
        <v>472</v>
      </c>
    </row>
    <row r="238" spans="1:10" ht="15" customHeight="1">
      <c r="A238" s="200"/>
      <c r="B238" s="127"/>
      <c r="C238" s="127"/>
      <c r="D238" s="127"/>
      <c r="E238" s="127"/>
      <c r="F238" s="127"/>
      <c r="G238" s="449"/>
      <c r="H238" s="370"/>
      <c r="I238" s="449"/>
      <c r="J238" s="370"/>
    </row>
    <row r="239" spans="1:10" ht="15" customHeight="1">
      <c r="A239" s="125" t="s">
        <v>237</v>
      </c>
      <c r="B239" s="127"/>
      <c r="C239" s="127"/>
      <c r="D239" s="127"/>
      <c r="E239" s="127"/>
      <c r="F239" s="127"/>
      <c r="G239" s="449"/>
      <c r="H239" s="370"/>
      <c r="I239" s="449"/>
      <c r="J239" s="370"/>
    </row>
    <row r="240" spans="1:10" ht="15" customHeight="1">
      <c r="A240" s="128" t="s">
        <v>289</v>
      </c>
      <c r="B240" s="129">
        <v>19064</v>
      </c>
      <c r="C240" s="129">
        <v>21765</v>
      </c>
      <c r="D240" s="129">
        <v>22376</v>
      </c>
      <c r="E240" s="129">
        <v>22260</v>
      </c>
      <c r="F240" s="129">
        <v>22646</v>
      </c>
      <c r="G240" s="449">
        <v>386</v>
      </c>
      <c r="H240" s="370" t="s">
        <v>472</v>
      </c>
      <c r="I240" s="449">
        <v>3582</v>
      </c>
      <c r="J240" s="370" t="s">
        <v>486</v>
      </c>
    </row>
    <row r="241" spans="1:10" ht="15" customHeight="1">
      <c r="A241" s="128" t="s">
        <v>290</v>
      </c>
      <c r="B241" s="130">
        <v>88.8</v>
      </c>
      <c r="C241" s="130">
        <v>89.8</v>
      </c>
      <c r="D241" s="130">
        <v>89.6</v>
      </c>
      <c r="E241" s="130">
        <v>89.7</v>
      </c>
      <c r="F241" s="130">
        <v>89.9</v>
      </c>
      <c r="G241" s="450">
        <v>0.2</v>
      </c>
      <c r="H241" s="445" t="s">
        <v>472</v>
      </c>
      <c r="I241" s="450">
        <v>1.2</v>
      </c>
      <c r="J241" s="445" t="s">
        <v>472</v>
      </c>
    </row>
    <row r="242" spans="1:10" ht="15" customHeight="1">
      <c r="A242" s="128"/>
      <c r="B242" s="130"/>
      <c r="C242" s="130"/>
      <c r="D242" s="130"/>
      <c r="E242" s="130"/>
      <c r="F242" s="130"/>
      <c r="G242" s="449"/>
      <c r="H242" s="370"/>
      <c r="I242" s="449"/>
      <c r="J242" s="370"/>
    </row>
    <row r="243" spans="1:10" ht="15" customHeight="1">
      <c r="A243" s="125" t="s">
        <v>422</v>
      </c>
      <c r="B243" s="127"/>
      <c r="C243" s="127"/>
      <c r="D243" s="127"/>
      <c r="E243" s="127"/>
      <c r="F243" s="127"/>
      <c r="G243" s="449"/>
      <c r="H243" s="370"/>
      <c r="I243" s="449"/>
      <c r="J243" s="370"/>
    </row>
    <row r="244" spans="1:10" ht="15" customHeight="1">
      <c r="A244" s="200" t="s">
        <v>6</v>
      </c>
      <c r="B244" s="127">
        <v>1456</v>
      </c>
      <c r="C244" s="127">
        <v>1816</v>
      </c>
      <c r="D244" s="127">
        <v>1993</v>
      </c>
      <c r="E244" s="127">
        <v>2071</v>
      </c>
      <c r="F244" s="127">
        <v>2139</v>
      </c>
      <c r="G244" s="449">
        <v>68</v>
      </c>
      <c r="H244" s="370" t="s">
        <v>472</v>
      </c>
      <c r="I244" s="449">
        <v>683</v>
      </c>
      <c r="J244" s="370" t="s">
        <v>644</v>
      </c>
    </row>
    <row r="245" spans="1:10" ht="15" customHeight="1">
      <c r="A245" s="200" t="s">
        <v>427</v>
      </c>
      <c r="B245" s="127">
        <v>2458</v>
      </c>
      <c r="C245" s="127">
        <v>3281</v>
      </c>
      <c r="D245" s="127">
        <v>3299</v>
      </c>
      <c r="E245" s="127">
        <v>3414</v>
      </c>
      <c r="F245" s="127">
        <v>3521</v>
      </c>
      <c r="G245" s="456">
        <v>107</v>
      </c>
      <c r="H245" s="370" t="s">
        <v>472</v>
      </c>
      <c r="I245" s="456">
        <v>1063</v>
      </c>
      <c r="J245" s="370" t="s">
        <v>638</v>
      </c>
    </row>
    <row r="246" spans="1:10" ht="15" customHeight="1">
      <c r="A246" s="200" t="s">
        <v>409</v>
      </c>
      <c r="B246" s="127">
        <v>654</v>
      </c>
      <c r="C246" s="127">
        <v>774</v>
      </c>
      <c r="D246" s="127">
        <v>833</v>
      </c>
      <c r="E246" s="127">
        <v>736</v>
      </c>
      <c r="F246" s="127">
        <v>691</v>
      </c>
      <c r="G246" s="449">
        <v>-45</v>
      </c>
      <c r="H246" s="370" t="s">
        <v>472</v>
      </c>
      <c r="I246" s="449">
        <v>37</v>
      </c>
      <c r="J246" s="370" t="s">
        <v>472</v>
      </c>
    </row>
    <row r="247" spans="1:10" ht="15" customHeight="1">
      <c r="A247" s="200" t="s">
        <v>7</v>
      </c>
      <c r="B247" s="127">
        <v>5770</v>
      </c>
      <c r="C247" s="127">
        <v>5952</v>
      </c>
      <c r="D247" s="127">
        <v>6385</v>
      </c>
      <c r="E247" s="127">
        <v>6266</v>
      </c>
      <c r="F247" s="127">
        <v>6767</v>
      </c>
      <c r="G247" s="449">
        <v>501</v>
      </c>
      <c r="H247" s="370" t="s">
        <v>472</v>
      </c>
      <c r="I247" s="449">
        <v>997</v>
      </c>
      <c r="J247" s="370" t="s">
        <v>563</v>
      </c>
    </row>
    <row r="248" spans="1:10" ht="15" customHeight="1">
      <c r="A248" s="200" t="s">
        <v>8</v>
      </c>
      <c r="B248" s="127">
        <v>11134</v>
      </c>
      <c r="C248" s="127">
        <v>12408</v>
      </c>
      <c r="D248" s="127">
        <v>12463</v>
      </c>
      <c r="E248" s="127">
        <v>12316</v>
      </c>
      <c r="F248" s="127">
        <v>12059</v>
      </c>
      <c r="G248" s="449">
        <v>-257</v>
      </c>
      <c r="H248" s="370" t="s">
        <v>472</v>
      </c>
      <c r="I248" s="449">
        <v>925</v>
      </c>
      <c r="J248" s="370" t="s">
        <v>472</v>
      </c>
    </row>
    <row r="249" spans="1:10" ht="15" customHeight="1">
      <c r="A249" s="199" t="s">
        <v>39</v>
      </c>
      <c r="B249" s="127">
        <v>21472</v>
      </c>
      <c r="C249" s="127">
        <v>24231</v>
      </c>
      <c r="D249" s="127">
        <v>24973</v>
      </c>
      <c r="E249" s="127">
        <v>24803</v>
      </c>
      <c r="F249" s="127">
        <v>25177</v>
      </c>
      <c r="G249" s="449">
        <v>374</v>
      </c>
      <c r="H249" s="370" t="s">
        <v>472</v>
      </c>
      <c r="I249" s="449">
        <v>3705</v>
      </c>
      <c r="J249" s="370" t="s">
        <v>563</v>
      </c>
    </row>
    <row r="250" spans="1:10" ht="15" customHeight="1">
      <c r="A250" s="128" t="s">
        <v>460</v>
      </c>
      <c r="B250" s="130">
        <v>11.4</v>
      </c>
      <c r="C250" s="130">
        <v>13.5</v>
      </c>
      <c r="D250" s="130">
        <v>13.2</v>
      </c>
      <c r="E250" s="130">
        <v>13.8</v>
      </c>
      <c r="F250" s="130">
        <v>14</v>
      </c>
      <c r="G250" s="450">
        <v>0.2</v>
      </c>
      <c r="H250" s="445" t="s">
        <v>472</v>
      </c>
      <c r="I250" s="450">
        <v>2.5</v>
      </c>
      <c r="J250" s="445" t="s">
        <v>505</v>
      </c>
    </row>
    <row r="251" spans="1:10" ht="15" customHeight="1">
      <c r="A251" s="200"/>
      <c r="B251" s="127"/>
      <c r="C251" s="127"/>
      <c r="D251" s="127"/>
      <c r="E251" s="127"/>
      <c r="F251" s="127"/>
      <c r="G251" s="449"/>
      <c r="H251" s="370"/>
      <c r="I251" s="449"/>
      <c r="J251" s="370"/>
    </row>
    <row r="252" spans="1:10" ht="15" customHeight="1">
      <c r="A252" s="125" t="s">
        <v>430</v>
      </c>
      <c r="B252" s="135"/>
      <c r="C252" s="132"/>
      <c r="D252" s="132"/>
      <c r="E252" s="132"/>
      <c r="F252" s="132"/>
      <c r="G252" s="449"/>
      <c r="H252" s="370"/>
      <c r="I252" s="449"/>
      <c r="J252" s="370"/>
    </row>
    <row r="253" spans="1:10" ht="15" customHeight="1">
      <c r="A253" s="200" t="s">
        <v>218</v>
      </c>
      <c r="B253" s="136">
        <v>33</v>
      </c>
      <c r="C253" s="136">
        <v>34</v>
      </c>
      <c r="D253" s="136">
        <v>35</v>
      </c>
      <c r="E253" s="136">
        <v>37</v>
      </c>
      <c r="F253" s="136">
        <v>35</v>
      </c>
      <c r="G253" s="451">
        <v>-2</v>
      </c>
      <c r="H253" s="370" t="s">
        <v>472</v>
      </c>
      <c r="I253" s="451">
        <v>2</v>
      </c>
      <c r="J253" s="370" t="s">
        <v>553</v>
      </c>
    </row>
    <row r="254" spans="1:10" ht="15" customHeight="1">
      <c r="A254" s="200" t="s">
        <v>29</v>
      </c>
      <c r="B254" s="136">
        <v>64</v>
      </c>
      <c r="C254" s="136">
        <v>63</v>
      </c>
      <c r="D254" s="136">
        <v>65</v>
      </c>
      <c r="E254" s="136">
        <v>63</v>
      </c>
      <c r="F254" s="136">
        <v>63</v>
      </c>
      <c r="G254" s="451">
        <v>0</v>
      </c>
      <c r="H254" s="370" t="s">
        <v>472</v>
      </c>
      <c r="I254" s="451">
        <v>-1</v>
      </c>
      <c r="J254" s="370" t="s">
        <v>472</v>
      </c>
    </row>
    <row r="255" spans="1:10" ht="15" customHeight="1">
      <c r="A255" s="200" t="s">
        <v>217</v>
      </c>
      <c r="B255" s="136">
        <v>115</v>
      </c>
      <c r="C255" s="136">
        <v>113</v>
      </c>
      <c r="D255" s="136">
        <v>124</v>
      </c>
      <c r="E255" s="136">
        <v>122</v>
      </c>
      <c r="F255" s="136">
        <v>121</v>
      </c>
      <c r="G255" s="451">
        <v>-1</v>
      </c>
      <c r="H255" s="370" t="s">
        <v>472</v>
      </c>
      <c r="I255" s="451">
        <v>6</v>
      </c>
      <c r="J255" s="370" t="s">
        <v>495</v>
      </c>
    </row>
    <row r="256" spans="1:10" ht="15" customHeight="1">
      <c r="A256" s="200" t="s">
        <v>537</v>
      </c>
      <c r="B256" s="136">
        <v>198</v>
      </c>
      <c r="C256" s="136">
        <v>204</v>
      </c>
      <c r="D256" s="136">
        <v>212</v>
      </c>
      <c r="E256" s="136">
        <v>210</v>
      </c>
      <c r="F256" s="136">
        <v>221</v>
      </c>
      <c r="G256" s="451">
        <v>11</v>
      </c>
      <c r="H256" s="370" t="s">
        <v>472</v>
      </c>
      <c r="I256" s="451">
        <v>23</v>
      </c>
      <c r="J256" s="370" t="s">
        <v>560</v>
      </c>
    </row>
    <row r="257" spans="1:10" ht="15" customHeight="1">
      <c r="A257" s="124"/>
      <c r="B257" s="120"/>
      <c r="C257" s="120"/>
      <c r="D257" s="120"/>
      <c r="E257" s="120"/>
      <c r="F257" s="120"/>
      <c r="G257" s="449"/>
      <c r="H257" s="370"/>
      <c r="I257" s="449"/>
      <c r="J257" s="370"/>
    </row>
    <row r="258" spans="1:10" ht="18.75" customHeight="1">
      <c r="A258" s="125" t="s">
        <v>287</v>
      </c>
      <c r="B258" s="132"/>
      <c r="C258" s="132"/>
      <c r="D258" s="132"/>
      <c r="E258" s="132"/>
      <c r="F258" s="132"/>
      <c r="G258" s="449"/>
      <c r="H258" s="370"/>
      <c r="I258" s="449"/>
      <c r="J258" s="370"/>
    </row>
    <row r="259" spans="1:10" ht="15" customHeight="1">
      <c r="A259" s="200" t="s">
        <v>9</v>
      </c>
      <c r="B259" s="127">
        <v>1</v>
      </c>
      <c r="C259" s="127">
        <v>1</v>
      </c>
      <c r="D259" s="127">
        <v>0</v>
      </c>
      <c r="E259" s="127">
        <v>1</v>
      </c>
      <c r="F259" s="127">
        <v>0</v>
      </c>
      <c r="G259" s="449">
        <v>-1</v>
      </c>
      <c r="H259" s="370" t="s">
        <v>485</v>
      </c>
      <c r="I259" s="449">
        <v>-1</v>
      </c>
      <c r="J259" s="370" t="s">
        <v>485</v>
      </c>
    </row>
    <row r="260" spans="1:10" ht="15" customHeight="1">
      <c r="A260" s="200" t="s">
        <v>10</v>
      </c>
      <c r="B260" s="127">
        <v>3766</v>
      </c>
      <c r="C260" s="127">
        <v>3955</v>
      </c>
      <c r="D260" s="127">
        <v>4137</v>
      </c>
      <c r="E260" s="127">
        <v>4114</v>
      </c>
      <c r="F260" s="127">
        <v>4275</v>
      </c>
      <c r="G260" s="449">
        <v>161</v>
      </c>
      <c r="H260" s="370" t="s">
        <v>472</v>
      </c>
      <c r="I260" s="449">
        <v>509</v>
      </c>
      <c r="J260" s="370" t="s">
        <v>481</v>
      </c>
    </row>
    <row r="261" spans="1:10" ht="15" customHeight="1">
      <c r="A261" s="200" t="s">
        <v>11</v>
      </c>
      <c r="B261" s="127">
        <v>47</v>
      </c>
      <c r="C261" s="127">
        <v>65</v>
      </c>
      <c r="D261" s="127">
        <v>65</v>
      </c>
      <c r="E261" s="127">
        <v>75</v>
      </c>
      <c r="F261" s="127">
        <v>92</v>
      </c>
      <c r="G261" s="449">
        <v>17</v>
      </c>
      <c r="H261" s="370" t="s">
        <v>472</v>
      </c>
      <c r="I261" s="449">
        <v>45</v>
      </c>
      <c r="J261" s="370" t="s">
        <v>673</v>
      </c>
    </row>
    <row r="262" spans="1:10" ht="15" customHeight="1">
      <c r="A262" s="200" t="s">
        <v>12</v>
      </c>
      <c r="B262" s="127">
        <v>345</v>
      </c>
      <c r="C262" s="127">
        <v>405</v>
      </c>
      <c r="D262" s="127">
        <v>417</v>
      </c>
      <c r="E262" s="127">
        <v>406</v>
      </c>
      <c r="F262" s="127">
        <v>409</v>
      </c>
      <c r="G262" s="449">
        <v>3</v>
      </c>
      <c r="H262" s="370" t="s">
        <v>472</v>
      </c>
      <c r="I262" s="449">
        <v>64</v>
      </c>
      <c r="J262" s="370" t="s">
        <v>737</v>
      </c>
    </row>
    <row r="263" spans="1:10" ht="15" customHeight="1">
      <c r="A263" s="200" t="s">
        <v>13</v>
      </c>
      <c r="B263" s="127">
        <v>193</v>
      </c>
      <c r="C263" s="127">
        <v>236</v>
      </c>
      <c r="D263" s="127">
        <v>211</v>
      </c>
      <c r="E263" s="127">
        <v>203</v>
      </c>
      <c r="F263" s="127">
        <v>180</v>
      </c>
      <c r="G263" s="449">
        <v>-23</v>
      </c>
      <c r="H263" s="370" t="s">
        <v>472</v>
      </c>
      <c r="I263" s="449">
        <v>-13</v>
      </c>
      <c r="J263" s="370" t="s">
        <v>472</v>
      </c>
    </row>
    <row r="264" spans="1:10" ht="15" customHeight="1">
      <c r="A264" s="200" t="s">
        <v>14</v>
      </c>
      <c r="B264" s="127">
        <v>14</v>
      </c>
      <c r="C264" s="127">
        <v>20</v>
      </c>
      <c r="D264" s="127">
        <v>19</v>
      </c>
      <c r="E264" s="127">
        <v>21</v>
      </c>
      <c r="F264" s="127">
        <v>34</v>
      </c>
      <c r="G264" s="449">
        <v>13</v>
      </c>
      <c r="H264" s="370" t="s">
        <v>674</v>
      </c>
      <c r="I264" s="449">
        <v>20</v>
      </c>
      <c r="J264" s="370" t="s">
        <v>485</v>
      </c>
    </row>
    <row r="265" spans="1:10" ht="15" customHeight="1">
      <c r="A265" s="200" t="s">
        <v>15</v>
      </c>
      <c r="B265" s="127">
        <v>392</v>
      </c>
      <c r="C265" s="127">
        <v>444</v>
      </c>
      <c r="D265" s="127">
        <v>489</v>
      </c>
      <c r="E265" s="127">
        <v>542</v>
      </c>
      <c r="F265" s="127">
        <v>552</v>
      </c>
      <c r="G265" s="449">
        <v>10</v>
      </c>
      <c r="H265" s="370" t="s">
        <v>472</v>
      </c>
      <c r="I265" s="449">
        <v>160</v>
      </c>
      <c r="J265" s="370" t="s">
        <v>628</v>
      </c>
    </row>
    <row r="266" spans="1:10" ht="15" customHeight="1">
      <c r="A266" s="200" t="s">
        <v>16</v>
      </c>
      <c r="B266" s="127">
        <v>1747</v>
      </c>
      <c r="C266" s="127">
        <v>2153</v>
      </c>
      <c r="D266" s="127">
        <v>2285</v>
      </c>
      <c r="E266" s="127">
        <v>2103</v>
      </c>
      <c r="F266" s="127">
        <v>2341</v>
      </c>
      <c r="G266" s="449">
        <v>238</v>
      </c>
      <c r="H266" s="370" t="s">
        <v>480</v>
      </c>
      <c r="I266" s="449">
        <v>594</v>
      </c>
      <c r="J266" s="370" t="s">
        <v>501</v>
      </c>
    </row>
    <row r="267" spans="1:10" ht="15" customHeight="1">
      <c r="A267" s="200" t="s">
        <v>17</v>
      </c>
      <c r="B267" s="127">
        <v>414</v>
      </c>
      <c r="C267" s="127">
        <v>457</v>
      </c>
      <c r="D267" s="127">
        <v>516</v>
      </c>
      <c r="E267" s="127">
        <v>563</v>
      </c>
      <c r="F267" s="127">
        <v>536</v>
      </c>
      <c r="G267" s="449">
        <v>-27</v>
      </c>
      <c r="H267" s="370" t="s">
        <v>472</v>
      </c>
      <c r="I267" s="449">
        <v>122</v>
      </c>
      <c r="J267" s="370" t="s">
        <v>493</v>
      </c>
    </row>
    <row r="268" spans="1:10" ht="15" customHeight="1">
      <c r="A268" s="200" t="s">
        <v>18</v>
      </c>
      <c r="B268" s="127">
        <v>1843</v>
      </c>
      <c r="C268" s="127">
        <v>2082</v>
      </c>
      <c r="D268" s="127">
        <v>2021</v>
      </c>
      <c r="E268" s="127">
        <v>2029</v>
      </c>
      <c r="F268" s="127">
        <v>2093</v>
      </c>
      <c r="G268" s="449">
        <v>64</v>
      </c>
      <c r="H268" s="370" t="s">
        <v>472</v>
      </c>
      <c r="I268" s="449">
        <v>250</v>
      </c>
      <c r="J268" s="370" t="s">
        <v>481</v>
      </c>
    </row>
    <row r="269" spans="1:10" ht="15" customHeight="1">
      <c r="A269" s="200" t="s">
        <v>19</v>
      </c>
      <c r="B269" s="127">
        <v>421</v>
      </c>
      <c r="C269" s="127">
        <v>454</v>
      </c>
      <c r="D269" s="127">
        <v>513</v>
      </c>
      <c r="E269" s="127">
        <v>573</v>
      </c>
      <c r="F269" s="127">
        <v>617</v>
      </c>
      <c r="G269" s="449">
        <v>44</v>
      </c>
      <c r="H269" s="370" t="s">
        <v>472</v>
      </c>
      <c r="I269" s="449">
        <v>196</v>
      </c>
      <c r="J269" s="370" t="s">
        <v>546</v>
      </c>
    </row>
    <row r="270" spans="1:10" ht="15" customHeight="1">
      <c r="A270" s="200" t="s">
        <v>20</v>
      </c>
      <c r="B270" s="127">
        <v>771</v>
      </c>
      <c r="C270" s="127">
        <v>854</v>
      </c>
      <c r="D270" s="127">
        <v>845</v>
      </c>
      <c r="E270" s="127">
        <v>814</v>
      </c>
      <c r="F270" s="127">
        <v>891</v>
      </c>
      <c r="G270" s="449">
        <v>77</v>
      </c>
      <c r="H270" s="370" t="s">
        <v>472</v>
      </c>
      <c r="I270" s="449">
        <v>120</v>
      </c>
      <c r="J270" s="370" t="s">
        <v>472</v>
      </c>
    </row>
    <row r="271" spans="1:10" ht="15" customHeight="1">
      <c r="A271" s="200" t="s">
        <v>21</v>
      </c>
      <c r="B271" s="127">
        <v>1070</v>
      </c>
      <c r="C271" s="127">
        <v>1054</v>
      </c>
      <c r="D271" s="127">
        <v>1141</v>
      </c>
      <c r="E271" s="127">
        <v>1106</v>
      </c>
      <c r="F271" s="127">
        <v>1140</v>
      </c>
      <c r="G271" s="449">
        <v>34</v>
      </c>
      <c r="H271" s="370" t="s">
        <v>472</v>
      </c>
      <c r="I271" s="449">
        <v>70</v>
      </c>
      <c r="J271" s="370" t="s">
        <v>472</v>
      </c>
    </row>
    <row r="272" spans="1:10" ht="15" customHeight="1">
      <c r="A272" s="200" t="s">
        <v>22</v>
      </c>
      <c r="B272" s="127">
        <v>4134</v>
      </c>
      <c r="C272" s="127">
        <v>5360</v>
      </c>
      <c r="D272" s="127">
        <v>5238</v>
      </c>
      <c r="E272" s="127">
        <v>5135</v>
      </c>
      <c r="F272" s="127">
        <v>4627</v>
      </c>
      <c r="G272" s="449">
        <v>-508</v>
      </c>
      <c r="H272" s="370" t="s">
        <v>675</v>
      </c>
      <c r="I272" s="449">
        <v>493</v>
      </c>
      <c r="J272" s="370" t="s">
        <v>472</v>
      </c>
    </row>
    <row r="273" spans="1:10" ht="15" customHeight="1">
      <c r="A273" s="200" t="s">
        <v>23</v>
      </c>
      <c r="B273" s="127">
        <v>3729</v>
      </c>
      <c r="C273" s="127">
        <v>4057</v>
      </c>
      <c r="D273" s="127">
        <v>4327</v>
      </c>
      <c r="E273" s="127">
        <v>4425</v>
      </c>
      <c r="F273" s="127">
        <v>4709</v>
      </c>
      <c r="G273" s="449">
        <v>284</v>
      </c>
      <c r="H273" s="370" t="s">
        <v>472</v>
      </c>
      <c r="I273" s="449">
        <v>980</v>
      </c>
      <c r="J273" s="370" t="s">
        <v>666</v>
      </c>
    </row>
    <row r="274" spans="1:10" ht="15" customHeight="1">
      <c r="A274" s="200" t="s">
        <v>24</v>
      </c>
      <c r="B274" s="127">
        <v>177</v>
      </c>
      <c r="C274" s="127">
        <v>168</v>
      </c>
      <c r="D274" s="127">
        <v>152</v>
      </c>
      <c r="E274" s="127">
        <v>150</v>
      </c>
      <c r="F274" s="127">
        <v>150</v>
      </c>
      <c r="G274" s="449">
        <v>0</v>
      </c>
      <c r="H274" s="370" t="s">
        <v>472</v>
      </c>
      <c r="I274" s="449">
        <v>-27</v>
      </c>
      <c r="J274" s="370" t="s">
        <v>472</v>
      </c>
    </row>
    <row r="275" spans="1:10" s="350" customFormat="1" ht="15" customHeight="1">
      <c r="A275" s="199" t="s">
        <v>283</v>
      </c>
      <c r="B275" s="127">
        <v>19064</v>
      </c>
      <c r="C275" s="127">
        <v>21765</v>
      </c>
      <c r="D275" s="127">
        <v>22376</v>
      </c>
      <c r="E275" s="127">
        <v>22260</v>
      </c>
      <c r="F275" s="127">
        <v>22646</v>
      </c>
      <c r="G275" s="449">
        <v>386</v>
      </c>
      <c r="H275" s="370" t="s">
        <v>472</v>
      </c>
      <c r="I275" s="449">
        <v>3582</v>
      </c>
      <c r="J275" s="370" t="s">
        <v>486</v>
      </c>
    </row>
    <row r="276" spans="1:10" ht="15" customHeight="1">
      <c r="A276" s="124"/>
      <c r="B276" s="120"/>
      <c r="C276" s="120"/>
      <c r="D276" s="120"/>
      <c r="E276" s="120"/>
      <c r="F276" s="120"/>
      <c r="G276" s="449"/>
      <c r="H276" s="370"/>
      <c r="I276" s="449"/>
      <c r="J276" s="370"/>
    </row>
    <row r="277" spans="1:10" s="350" customFormat="1" ht="15" customHeight="1">
      <c r="A277" s="125" t="s">
        <v>285</v>
      </c>
      <c r="B277" s="127"/>
      <c r="C277" s="127"/>
      <c r="D277" s="127"/>
      <c r="E277" s="127"/>
      <c r="F277" s="127"/>
      <c r="G277" s="457"/>
      <c r="H277" s="120"/>
      <c r="I277" s="457"/>
      <c r="J277" s="120"/>
    </row>
    <row r="278" spans="1:10" ht="15" customHeight="1">
      <c r="A278" s="200" t="s">
        <v>151</v>
      </c>
      <c r="B278" s="127">
        <v>3448</v>
      </c>
      <c r="C278" s="127">
        <v>4138</v>
      </c>
      <c r="D278" s="127">
        <v>4298</v>
      </c>
      <c r="E278" s="127">
        <v>4360</v>
      </c>
      <c r="F278" s="127">
        <v>4001</v>
      </c>
      <c r="G278" s="449">
        <v>-359</v>
      </c>
      <c r="H278" s="200" t="s">
        <v>472</v>
      </c>
      <c r="I278" s="449">
        <v>553</v>
      </c>
      <c r="J278" s="200" t="s">
        <v>564</v>
      </c>
    </row>
    <row r="279" spans="1:10" ht="15" customHeight="1">
      <c r="A279" s="133" t="s">
        <v>25</v>
      </c>
      <c r="B279" s="338">
        <v>5.8</v>
      </c>
      <c r="C279" s="338">
        <v>5.5</v>
      </c>
      <c r="D279" s="338">
        <v>5.5</v>
      </c>
      <c r="E279" s="338">
        <v>5.5</v>
      </c>
      <c r="F279" s="338">
        <v>5.6</v>
      </c>
      <c r="G279" s="452">
        <v>0.1</v>
      </c>
      <c r="H279" s="133" t="s">
        <v>547</v>
      </c>
      <c r="I279" s="452">
        <v>-0.1</v>
      </c>
      <c r="J279" s="133" t="s">
        <v>472</v>
      </c>
    </row>
    <row r="280" spans="1:10" ht="15" customHeight="1">
      <c r="A280" s="425" t="s">
        <v>461</v>
      </c>
      <c r="B280" s="426">
        <v>18.100000000000001</v>
      </c>
      <c r="C280" s="426">
        <v>19</v>
      </c>
      <c r="D280" s="426">
        <v>19.2</v>
      </c>
      <c r="E280" s="426">
        <v>19.600000000000001</v>
      </c>
      <c r="F280" s="426">
        <v>17.7</v>
      </c>
      <c r="G280" s="453">
        <v>-1.9</v>
      </c>
      <c r="H280" s="425" t="s">
        <v>738</v>
      </c>
      <c r="I280" s="453">
        <v>-0.4</v>
      </c>
      <c r="J280" s="425" t="s">
        <v>472</v>
      </c>
    </row>
    <row r="281" spans="1:10" ht="15" customHeight="1">
      <c r="A281" s="200" t="s">
        <v>260</v>
      </c>
      <c r="B281" s="127">
        <v>1</v>
      </c>
      <c r="C281" s="127">
        <v>2</v>
      </c>
      <c r="D281" s="127">
        <v>1</v>
      </c>
      <c r="E281" s="127">
        <v>1</v>
      </c>
      <c r="F281" s="127">
        <v>2</v>
      </c>
      <c r="G281" s="449">
        <v>1</v>
      </c>
      <c r="H281" s="200" t="s">
        <v>485</v>
      </c>
      <c r="I281" s="449">
        <v>1</v>
      </c>
      <c r="J281" s="200" t="s">
        <v>485</v>
      </c>
    </row>
    <row r="282" spans="1:10" ht="15" customHeight="1">
      <c r="A282" s="133" t="s">
        <v>25</v>
      </c>
      <c r="B282" s="338">
        <v>6</v>
      </c>
      <c r="C282" s="338">
        <v>1</v>
      </c>
      <c r="D282" s="338">
        <v>5</v>
      </c>
      <c r="E282" s="338">
        <v>6</v>
      </c>
      <c r="F282" s="338">
        <v>6.6</v>
      </c>
      <c r="G282" s="452">
        <v>0.6</v>
      </c>
      <c r="H282" s="133" t="s">
        <v>472</v>
      </c>
      <c r="I282" s="452">
        <v>0.6</v>
      </c>
      <c r="J282" s="133" t="s">
        <v>472</v>
      </c>
    </row>
    <row r="283" spans="1:10" ht="15" customHeight="1">
      <c r="A283" s="425" t="s">
        <v>462</v>
      </c>
      <c r="B283" s="426">
        <v>0</v>
      </c>
      <c r="C283" s="426">
        <v>0</v>
      </c>
      <c r="D283" s="426">
        <v>0</v>
      </c>
      <c r="E283" s="426">
        <v>0</v>
      </c>
      <c r="F283" s="426">
        <v>0</v>
      </c>
      <c r="G283" s="453">
        <v>0</v>
      </c>
      <c r="H283" s="425" t="s">
        <v>472</v>
      </c>
      <c r="I283" s="453">
        <v>0</v>
      </c>
      <c r="J283" s="425" t="s">
        <v>472</v>
      </c>
    </row>
    <row r="284" spans="1:10" ht="15" customHeight="1">
      <c r="A284" s="181" t="s">
        <v>463</v>
      </c>
      <c r="B284" s="127">
        <v>1563</v>
      </c>
      <c r="C284" s="127">
        <v>1749</v>
      </c>
      <c r="D284" s="127">
        <v>2013</v>
      </c>
      <c r="E284" s="127">
        <v>1808</v>
      </c>
      <c r="F284" s="127">
        <v>1995</v>
      </c>
      <c r="G284" s="449">
        <v>187</v>
      </c>
      <c r="H284" s="200" t="s">
        <v>472</v>
      </c>
      <c r="I284" s="449">
        <v>432</v>
      </c>
      <c r="J284" s="200" t="s">
        <v>490</v>
      </c>
    </row>
    <row r="285" spans="1:10" ht="15" customHeight="1">
      <c r="A285" s="181" t="s">
        <v>464</v>
      </c>
      <c r="B285" s="127">
        <v>5358</v>
      </c>
      <c r="C285" s="127">
        <v>5713</v>
      </c>
      <c r="D285" s="127">
        <v>5940</v>
      </c>
      <c r="E285" s="127">
        <v>6219</v>
      </c>
      <c r="F285" s="127">
        <v>7340</v>
      </c>
      <c r="G285" s="449">
        <v>1121</v>
      </c>
      <c r="H285" s="200" t="s">
        <v>710</v>
      </c>
      <c r="I285" s="449">
        <v>1982</v>
      </c>
      <c r="J285" s="200" t="s">
        <v>544</v>
      </c>
    </row>
    <row r="286" spans="1:10" ht="15" customHeight="1">
      <c r="A286" s="181" t="s">
        <v>465</v>
      </c>
      <c r="B286" s="127">
        <v>6114</v>
      </c>
      <c r="C286" s="127">
        <v>7182</v>
      </c>
      <c r="D286" s="127">
        <v>6969</v>
      </c>
      <c r="E286" s="127">
        <v>6715</v>
      </c>
      <c r="F286" s="127">
        <v>6241</v>
      </c>
      <c r="G286" s="449">
        <v>-474</v>
      </c>
      <c r="H286" s="200" t="s">
        <v>472</v>
      </c>
      <c r="I286" s="449">
        <v>127</v>
      </c>
      <c r="J286" s="200" t="s">
        <v>472</v>
      </c>
    </row>
    <row r="287" spans="1:10" ht="15" customHeight="1">
      <c r="A287" s="181" t="s">
        <v>456</v>
      </c>
      <c r="B287" s="127">
        <v>597</v>
      </c>
      <c r="C287" s="127">
        <v>757</v>
      </c>
      <c r="D287" s="127">
        <v>836</v>
      </c>
      <c r="E287" s="127">
        <v>901</v>
      </c>
      <c r="F287" s="127">
        <v>989</v>
      </c>
      <c r="G287" s="449">
        <v>88</v>
      </c>
      <c r="H287" s="200" t="s">
        <v>472</v>
      </c>
      <c r="I287" s="449">
        <v>392</v>
      </c>
      <c r="J287" s="200" t="s">
        <v>669</v>
      </c>
    </row>
    <row r="288" spans="1:10" ht="15" customHeight="1">
      <c r="A288" s="181" t="s">
        <v>466</v>
      </c>
      <c r="B288" s="127">
        <v>1010</v>
      </c>
      <c r="C288" s="127">
        <v>1260</v>
      </c>
      <c r="D288" s="127">
        <v>1246</v>
      </c>
      <c r="E288" s="127">
        <v>1205</v>
      </c>
      <c r="F288" s="127">
        <v>1193</v>
      </c>
      <c r="G288" s="449">
        <v>-12</v>
      </c>
      <c r="H288" s="200" t="s">
        <v>472</v>
      </c>
      <c r="I288" s="449">
        <v>183</v>
      </c>
      <c r="J288" s="200" t="s">
        <v>737</v>
      </c>
    </row>
    <row r="289" spans="1:10" ht="15" customHeight="1">
      <c r="A289" s="181" t="s">
        <v>204</v>
      </c>
      <c r="B289" s="127">
        <v>307</v>
      </c>
      <c r="C289" s="127">
        <v>304</v>
      </c>
      <c r="D289" s="127">
        <v>332</v>
      </c>
      <c r="E289" s="127">
        <v>320</v>
      </c>
      <c r="F289" s="127">
        <v>307</v>
      </c>
      <c r="G289" s="449">
        <v>-13</v>
      </c>
      <c r="H289" s="200" t="s">
        <v>472</v>
      </c>
      <c r="I289" s="449">
        <v>0</v>
      </c>
      <c r="J289" s="200" t="s">
        <v>472</v>
      </c>
    </row>
    <row r="290" spans="1:10" ht="15" customHeight="1">
      <c r="A290" s="181" t="s">
        <v>459</v>
      </c>
      <c r="B290" s="127">
        <v>666</v>
      </c>
      <c r="C290" s="127">
        <v>660</v>
      </c>
      <c r="D290" s="127">
        <v>741</v>
      </c>
      <c r="E290" s="127">
        <v>731</v>
      </c>
      <c r="F290" s="127">
        <v>578</v>
      </c>
      <c r="G290" s="449">
        <v>-153</v>
      </c>
      <c r="H290" s="200" t="s">
        <v>739</v>
      </c>
      <c r="I290" s="449">
        <v>-88</v>
      </c>
      <c r="J290" s="200" t="s">
        <v>472</v>
      </c>
    </row>
    <row r="291" spans="1:10" s="350" customFormat="1" ht="15" customHeight="1">
      <c r="A291" s="199" t="s">
        <v>283</v>
      </c>
      <c r="B291" s="127">
        <v>19064</v>
      </c>
      <c r="C291" s="127">
        <v>21765</v>
      </c>
      <c r="D291" s="127">
        <v>22376</v>
      </c>
      <c r="E291" s="127">
        <v>22260</v>
      </c>
      <c r="F291" s="127">
        <v>22646</v>
      </c>
      <c r="G291" s="449">
        <v>386</v>
      </c>
      <c r="H291" s="370" t="s">
        <v>472</v>
      </c>
      <c r="I291" s="449">
        <v>3582</v>
      </c>
      <c r="J291" s="370" t="s">
        <v>486</v>
      </c>
    </row>
    <row r="292" spans="1:10" ht="15" customHeight="1">
      <c r="A292" s="427" t="s">
        <v>763</v>
      </c>
      <c r="B292" s="428">
        <v>3745</v>
      </c>
      <c r="C292" s="428">
        <v>4075</v>
      </c>
      <c r="D292" s="428">
        <v>4318</v>
      </c>
      <c r="E292" s="428">
        <v>4411</v>
      </c>
      <c r="F292" s="428">
        <v>6243</v>
      </c>
      <c r="G292" s="454">
        <v>1832</v>
      </c>
      <c r="H292" s="446" t="s">
        <v>779</v>
      </c>
      <c r="I292" s="454">
        <v>2498</v>
      </c>
      <c r="J292" s="446" t="s">
        <v>780</v>
      </c>
    </row>
    <row r="293" spans="1:10" ht="15" customHeight="1">
      <c r="A293" s="425" t="s">
        <v>766</v>
      </c>
      <c r="B293" s="426">
        <v>19.600000000000001</v>
      </c>
      <c r="C293" s="426">
        <v>18.7</v>
      </c>
      <c r="D293" s="426">
        <v>19.3</v>
      </c>
      <c r="E293" s="426">
        <v>19.8</v>
      </c>
      <c r="F293" s="426">
        <v>27.6</v>
      </c>
      <c r="G293" s="453">
        <v>7.8</v>
      </c>
      <c r="H293" s="425" t="s">
        <v>781</v>
      </c>
      <c r="I293" s="453">
        <v>7.9</v>
      </c>
      <c r="J293" s="425" t="s">
        <v>552</v>
      </c>
    </row>
    <row r="294" spans="1:10" ht="22.5" customHeight="1">
      <c r="A294" s="124"/>
      <c r="B294" s="120"/>
      <c r="C294" s="120"/>
      <c r="D294" s="120"/>
      <c r="E294" s="120"/>
      <c r="F294" s="120"/>
      <c r="G294" s="457"/>
      <c r="I294" s="457"/>
    </row>
    <row r="295" spans="1:10" ht="15" customHeight="1">
      <c r="A295" s="122" t="s">
        <v>340</v>
      </c>
      <c r="B295" s="123" t="str">
        <f>'Table Of Contents'!$C$4</f>
        <v>July 2014 - June 2015</v>
      </c>
      <c r="C295" s="123" t="str">
        <f>'Table Of Contents'!$D$4</f>
        <v>July 2015 - June 2016</v>
      </c>
      <c r="D295" s="123" t="str">
        <f>'Table Of Contents'!$E$4</f>
        <v>July 2016 - June 2017</v>
      </c>
      <c r="E295" s="123" t="str">
        <f>'Table Of Contents'!$F$4</f>
        <v>July 2017 - June 2018</v>
      </c>
      <c r="F295" s="123" t="str">
        <f>'Table Of Contents'!$G$4</f>
        <v>July 2018 - June 2019</v>
      </c>
      <c r="G295" s="458"/>
      <c r="H295" s="430"/>
      <c r="I295" s="458"/>
      <c r="J295" s="430"/>
    </row>
    <row r="296" spans="1:10" ht="15" customHeight="1">
      <c r="A296" s="167"/>
      <c r="B296" s="168"/>
      <c r="C296" s="168"/>
      <c r="D296" s="168"/>
      <c r="E296" s="168"/>
      <c r="F296" s="168"/>
      <c r="G296" s="457"/>
      <c r="I296" s="457"/>
    </row>
    <row r="297" spans="1:10" ht="15" customHeight="1">
      <c r="A297" s="125" t="s">
        <v>292</v>
      </c>
      <c r="B297" s="127">
        <v>3315</v>
      </c>
      <c r="C297" s="127">
        <v>3202</v>
      </c>
      <c r="D297" s="127">
        <v>3046</v>
      </c>
      <c r="E297" s="127">
        <v>3037</v>
      </c>
      <c r="F297" s="127">
        <v>2823</v>
      </c>
      <c r="G297" s="449">
        <v>-214</v>
      </c>
      <c r="H297" s="200" t="s">
        <v>719</v>
      </c>
      <c r="I297" s="449">
        <v>-492</v>
      </c>
      <c r="J297" s="200" t="s">
        <v>634</v>
      </c>
    </row>
    <row r="298" spans="1:10" ht="15" customHeight="1">
      <c r="A298" s="125"/>
      <c r="B298" s="168"/>
      <c r="C298" s="168"/>
      <c r="D298" s="168"/>
      <c r="E298" s="168"/>
      <c r="F298" s="168"/>
      <c r="G298" s="449"/>
      <c r="H298" s="200"/>
      <c r="I298" s="449"/>
      <c r="J298" s="200"/>
    </row>
    <row r="299" spans="1:10" ht="15" customHeight="1">
      <c r="A299" s="125" t="s">
        <v>279</v>
      </c>
      <c r="B299" s="120"/>
      <c r="C299" s="120"/>
      <c r="D299" s="120"/>
      <c r="E299" s="120"/>
      <c r="F299" s="120"/>
      <c r="G299" s="449"/>
      <c r="H299" s="200"/>
      <c r="I299" s="449"/>
      <c r="J299" s="200"/>
    </row>
    <row r="300" spans="1:10" ht="15" customHeight="1">
      <c r="A300" s="200" t="s">
        <v>232</v>
      </c>
      <c r="B300" s="127">
        <v>2621</v>
      </c>
      <c r="C300" s="127">
        <v>2494</v>
      </c>
      <c r="D300" s="127">
        <v>2354</v>
      </c>
      <c r="E300" s="127">
        <v>2307</v>
      </c>
      <c r="F300" s="127">
        <v>2128</v>
      </c>
      <c r="G300" s="449">
        <v>-179</v>
      </c>
      <c r="H300" s="200" t="s">
        <v>740</v>
      </c>
      <c r="I300" s="449">
        <v>-493</v>
      </c>
      <c r="J300" s="200" t="s">
        <v>650</v>
      </c>
    </row>
    <row r="301" spans="1:10" ht="15" customHeight="1">
      <c r="A301" s="200" t="s">
        <v>233</v>
      </c>
      <c r="B301" s="127">
        <v>694</v>
      </c>
      <c r="C301" s="127">
        <v>708</v>
      </c>
      <c r="D301" s="127">
        <v>692</v>
      </c>
      <c r="E301" s="127">
        <v>730</v>
      </c>
      <c r="F301" s="127">
        <v>695</v>
      </c>
      <c r="G301" s="449">
        <v>-35</v>
      </c>
      <c r="H301" s="200" t="s">
        <v>472</v>
      </c>
      <c r="I301" s="449">
        <v>1</v>
      </c>
      <c r="J301" s="200" t="s">
        <v>472</v>
      </c>
    </row>
    <row r="302" spans="1:10" ht="15" customHeight="1">
      <c r="A302" s="125"/>
      <c r="B302" s="140"/>
      <c r="C302" s="140"/>
      <c r="D302" s="140"/>
      <c r="E302" s="140"/>
      <c r="F302" s="140"/>
      <c r="G302" s="449"/>
      <c r="H302" s="200"/>
      <c r="I302" s="449"/>
      <c r="J302" s="200"/>
    </row>
    <row r="303" spans="1:10" ht="15" customHeight="1">
      <c r="A303" s="125" t="s">
        <v>278</v>
      </c>
      <c r="B303" s="127"/>
      <c r="C303" s="127"/>
      <c r="D303" s="127"/>
      <c r="E303" s="127"/>
      <c r="F303" s="127"/>
      <c r="G303" s="449"/>
      <c r="H303" s="200"/>
      <c r="I303" s="449"/>
      <c r="J303" s="200"/>
    </row>
    <row r="304" spans="1:10" ht="15" customHeight="1">
      <c r="A304" s="200" t="s">
        <v>235</v>
      </c>
      <c r="B304" s="127">
        <v>2763</v>
      </c>
      <c r="C304" s="127">
        <v>2673</v>
      </c>
      <c r="D304" s="127">
        <v>2492</v>
      </c>
      <c r="E304" s="127">
        <v>2557</v>
      </c>
      <c r="F304" s="127">
        <v>2326</v>
      </c>
      <c r="G304" s="449">
        <v>-231</v>
      </c>
      <c r="H304" s="200" t="s">
        <v>662</v>
      </c>
      <c r="I304" s="449">
        <v>-437</v>
      </c>
      <c r="J304" s="200" t="s">
        <v>659</v>
      </c>
    </row>
    <row r="305" spans="1:10" s="350" customFormat="1" ht="15" customHeight="1">
      <c r="A305" s="200" t="s">
        <v>236</v>
      </c>
      <c r="B305" s="127">
        <v>540</v>
      </c>
      <c r="C305" s="127">
        <v>522</v>
      </c>
      <c r="D305" s="127">
        <v>542</v>
      </c>
      <c r="E305" s="127">
        <v>470</v>
      </c>
      <c r="F305" s="127">
        <v>477</v>
      </c>
      <c r="G305" s="449">
        <v>7</v>
      </c>
      <c r="H305" s="200" t="s">
        <v>472</v>
      </c>
      <c r="I305" s="449">
        <v>-63</v>
      </c>
      <c r="J305" s="200" t="s">
        <v>508</v>
      </c>
    </row>
    <row r="306" spans="1:10" ht="15" customHeight="1">
      <c r="A306" s="200" t="s">
        <v>2</v>
      </c>
      <c r="B306" s="136">
        <v>12</v>
      </c>
      <c r="C306" s="136">
        <v>7</v>
      </c>
      <c r="D306" s="136">
        <v>12</v>
      </c>
      <c r="E306" s="136">
        <v>10</v>
      </c>
      <c r="F306" s="136">
        <v>20</v>
      </c>
      <c r="G306" s="449">
        <v>10</v>
      </c>
      <c r="H306" s="200" t="s">
        <v>485</v>
      </c>
      <c r="I306" s="449">
        <v>8</v>
      </c>
      <c r="J306" s="200" t="s">
        <v>485</v>
      </c>
    </row>
    <row r="307" spans="1:10" ht="15" customHeight="1">
      <c r="A307" s="128" t="s">
        <v>477</v>
      </c>
      <c r="B307" s="337">
        <v>15.9</v>
      </c>
      <c r="C307" s="337">
        <v>15.9</v>
      </c>
      <c r="D307" s="337">
        <v>15.9</v>
      </c>
      <c r="E307" s="337">
        <v>15.9</v>
      </c>
      <c r="F307" s="337">
        <v>16</v>
      </c>
      <c r="G307" s="450">
        <v>0.1</v>
      </c>
      <c r="H307" s="128" t="s">
        <v>472</v>
      </c>
      <c r="I307" s="450">
        <v>0.1</v>
      </c>
      <c r="J307" s="128" t="s">
        <v>472</v>
      </c>
    </row>
    <row r="308" spans="1:10" ht="15" customHeight="1">
      <c r="A308" s="200"/>
      <c r="B308" s="127"/>
      <c r="C308" s="127"/>
      <c r="D308" s="127"/>
      <c r="E308" s="127"/>
      <c r="F308" s="127"/>
      <c r="G308" s="449"/>
      <c r="H308" s="200"/>
      <c r="I308" s="449"/>
      <c r="J308" s="200"/>
    </row>
    <row r="309" spans="1:10" ht="15" customHeight="1">
      <c r="A309" s="125" t="s">
        <v>237</v>
      </c>
      <c r="B309" s="140"/>
      <c r="C309" s="140"/>
      <c r="D309" s="140"/>
      <c r="E309" s="140"/>
      <c r="F309" s="140"/>
      <c r="G309" s="449"/>
      <c r="H309" s="200"/>
      <c r="I309" s="449"/>
      <c r="J309" s="200"/>
    </row>
    <row r="310" spans="1:10" ht="15" customHeight="1">
      <c r="A310" s="128" t="s">
        <v>289</v>
      </c>
      <c r="B310" s="129">
        <v>2939</v>
      </c>
      <c r="C310" s="129">
        <v>2811</v>
      </c>
      <c r="D310" s="129">
        <v>2648</v>
      </c>
      <c r="E310" s="129">
        <v>2570</v>
      </c>
      <c r="F310" s="129">
        <v>2308</v>
      </c>
      <c r="G310" s="449">
        <v>-262</v>
      </c>
      <c r="H310" s="200" t="s">
        <v>632</v>
      </c>
      <c r="I310" s="449">
        <v>-631</v>
      </c>
      <c r="J310" s="200" t="s">
        <v>647</v>
      </c>
    </row>
    <row r="311" spans="1:10" ht="15" customHeight="1">
      <c r="A311" s="128" t="s">
        <v>290</v>
      </c>
      <c r="B311" s="130">
        <v>88.7</v>
      </c>
      <c r="C311" s="130">
        <v>87.8</v>
      </c>
      <c r="D311" s="130">
        <v>86.9</v>
      </c>
      <c r="E311" s="130">
        <v>84.6</v>
      </c>
      <c r="F311" s="130">
        <v>81.8</v>
      </c>
      <c r="G311" s="451">
        <v>-2.9</v>
      </c>
      <c r="H311" s="200" t="s">
        <v>571</v>
      </c>
      <c r="I311" s="451">
        <v>-6.9</v>
      </c>
      <c r="J311" s="200" t="s">
        <v>555</v>
      </c>
    </row>
    <row r="312" spans="1:10" ht="15" customHeight="1">
      <c r="A312" s="200"/>
      <c r="B312" s="127"/>
      <c r="C312" s="127"/>
      <c r="D312" s="127"/>
      <c r="E312" s="127"/>
      <c r="F312" s="127"/>
      <c r="G312" s="449"/>
      <c r="H312" s="200"/>
      <c r="I312" s="449"/>
      <c r="J312" s="200"/>
    </row>
    <row r="313" spans="1:10" ht="15" customHeight="1">
      <c r="A313" s="125" t="s">
        <v>422</v>
      </c>
      <c r="B313" s="140"/>
      <c r="C313" s="140"/>
      <c r="D313" s="140"/>
      <c r="E313" s="140"/>
      <c r="F313" s="140"/>
      <c r="G313" s="449"/>
      <c r="H313" s="200"/>
      <c r="I313" s="449"/>
      <c r="J313" s="200"/>
    </row>
    <row r="314" spans="1:10" ht="15" customHeight="1">
      <c r="A314" s="200" t="s">
        <v>6</v>
      </c>
      <c r="B314" s="127">
        <v>167</v>
      </c>
      <c r="C314" s="127">
        <v>190</v>
      </c>
      <c r="D314" s="127">
        <v>164</v>
      </c>
      <c r="E314" s="127">
        <v>145</v>
      </c>
      <c r="F314" s="127">
        <v>146</v>
      </c>
      <c r="G314" s="449">
        <v>1</v>
      </c>
      <c r="H314" s="200" t="s">
        <v>472</v>
      </c>
      <c r="I314" s="449">
        <v>-21</v>
      </c>
      <c r="J314" s="200" t="s">
        <v>718</v>
      </c>
    </row>
    <row r="315" spans="1:10" ht="15" customHeight="1">
      <c r="A315" s="200" t="s">
        <v>427</v>
      </c>
      <c r="B315" s="127">
        <v>444</v>
      </c>
      <c r="C315" s="127">
        <v>458</v>
      </c>
      <c r="D315" s="127">
        <v>426</v>
      </c>
      <c r="E315" s="127">
        <v>432</v>
      </c>
      <c r="F315" s="127">
        <v>356</v>
      </c>
      <c r="G315" s="449">
        <v>-76</v>
      </c>
      <c r="H315" s="200" t="s">
        <v>472</v>
      </c>
      <c r="I315" s="449">
        <v>-88</v>
      </c>
      <c r="J315" s="200" t="s">
        <v>741</v>
      </c>
    </row>
    <row r="316" spans="1:10" ht="15" customHeight="1">
      <c r="A316" s="200" t="s">
        <v>409</v>
      </c>
      <c r="B316" s="127">
        <v>80</v>
      </c>
      <c r="C316" s="127">
        <v>60</v>
      </c>
      <c r="D316" s="127">
        <v>72</v>
      </c>
      <c r="E316" s="127">
        <v>48</v>
      </c>
      <c r="F316" s="127">
        <v>41</v>
      </c>
      <c r="G316" s="449">
        <v>-7</v>
      </c>
      <c r="H316" s="200" t="s">
        <v>472</v>
      </c>
      <c r="I316" s="449">
        <v>-39</v>
      </c>
      <c r="J316" s="200" t="s">
        <v>742</v>
      </c>
    </row>
    <row r="317" spans="1:10" ht="15" customHeight="1">
      <c r="A317" s="200" t="s">
        <v>7</v>
      </c>
      <c r="B317" s="127">
        <v>1174</v>
      </c>
      <c r="C317" s="127">
        <v>1129</v>
      </c>
      <c r="D317" s="127">
        <v>1168</v>
      </c>
      <c r="E317" s="127">
        <v>1203</v>
      </c>
      <c r="F317" s="127">
        <v>1215</v>
      </c>
      <c r="G317" s="449">
        <v>12</v>
      </c>
      <c r="H317" s="200" t="s">
        <v>472</v>
      </c>
      <c r="I317" s="449">
        <v>41</v>
      </c>
      <c r="J317" s="200" t="s">
        <v>472</v>
      </c>
    </row>
    <row r="318" spans="1:10" ht="15" customHeight="1">
      <c r="A318" s="200" t="s">
        <v>8</v>
      </c>
      <c r="B318" s="127">
        <v>1450</v>
      </c>
      <c r="C318" s="127">
        <v>1365</v>
      </c>
      <c r="D318" s="127">
        <v>1216</v>
      </c>
      <c r="E318" s="127">
        <v>1209</v>
      </c>
      <c r="F318" s="127">
        <v>1065</v>
      </c>
      <c r="G318" s="449">
        <v>-144</v>
      </c>
      <c r="H318" s="200" t="s">
        <v>743</v>
      </c>
      <c r="I318" s="449">
        <v>-385</v>
      </c>
      <c r="J318" s="200" t="s">
        <v>631</v>
      </c>
    </row>
    <row r="319" spans="1:10" ht="15" customHeight="1">
      <c r="A319" s="199" t="s">
        <v>39</v>
      </c>
      <c r="B319" s="127">
        <v>3315</v>
      </c>
      <c r="C319" s="127">
        <v>3202</v>
      </c>
      <c r="D319" s="127">
        <v>3046</v>
      </c>
      <c r="E319" s="127">
        <v>3037</v>
      </c>
      <c r="F319" s="127">
        <v>2823</v>
      </c>
      <c r="G319" s="449">
        <v>-214</v>
      </c>
      <c r="H319" s="200" t="s">
        <v>719</v>
      </c>
      <c r="I319" s="449">
        <v>-492</v>
      </c>
      <c r="J319" s="200" t="s">
        <v>634</v>
      </c>
    </row>
    <row r="320" spans="1:10" ht="15" customHeight="1">
      <c r="A320" s="128" t="s">
        <v>460</v>
      </c>
      <c r="B320" s="130">
        <v>13.4</v>
      </c>
      <c r="C320" s="130">
        <v>14.3</v>
      </c>
      <c r="D320" s="130">
        <v>14</v>
      </c>
      <c r="E320" s="130">
        <v>14.2</v>
      </c>
      <c r="F320" s="130">
        <v>12.6</v>
      </c>
      <c r="G320" s="450">
        <v>-1.6</v>
      </c>
      <c r="H320" s="128" t="s">
        <v>472</v>
      </c>
      <c r="I320" s="450">
        <v>-0.8</v>
      </c>
      <c r="J320" s="128" t="s">
        <v>472</v>
      </c>
    </row>
    <row r="321" spans="1:10" ht="15" customHeight="1">
      <c r="A321" s="124"/>
      <c r="B321" s="120"/>
      <c r="C321" s="120"/>
      <c r="D321" s="120"/>
      <c r="E321" s="120"/>
      <c r="F321" s="120"/>
      <c r="G321" s="449"/>
      <c r="H321" s="200"/>
      <c r="I321" s="449"/>
      <c r="J321" s="200"/>
    </row>
    <row r="322" spans="1:10" ht="15" customHeight="1">
      <c r="A322" s="125" t="s">
        <v>430</v>
      </c>
      <c r="B322" s="135"/>
      <c r="C322" s="132"/>
      <c r="D322" s="132"/>
      <c r="E322" s="132"/>
      <c r="F322" s="132"/>
      <c r="G322" s="449"/>
      <c r="H322" s="200"/>
      <c r="I322" s="449"/>
      <c r="J322" s="200"/>
    </row>
    <row r="323" spans="1:10" ht="15" customHeight="1">
      <c r="A323" s="200" t="s">
        <v>218</v>
      </c>
      <c r="B323" s="136">
        <v>38</v>
      </c>
      <c r="C323" s="136">
        <v>42</v>
      </c>
      <c r="D323" s="136">
        <v>40</v>
      </c>
      <c r="E323" s="136">
        <v>35</v>
      </c>
      <c r="F323" s="136">
        <v>31</v>
      </c>
      <c r="G323" s="451">
        <v>-4</v>
      </c>
      <c r="H323" s="200" t="s">
        <v>472</v>
      </c>
      <c r="I323" s="451">
        <v>-7</v>
      </c>
      <c r="J323" s="200" t="s">
        <v>744</v>
      </c>
    </row>
    <row r="324" spans="1:10" ht="15" customHeight="1">
      <c r="A324" s="200" t="s">
        <v>29</v>
      </c>
      <c r="B324" s="136">
        <v>84</v>
      </c>
      <c r="C324" s="136">
        <v>77</v>
      </c>
      <c r="D324" s="136">
        <v>95</v>
      </c>
      <c r="E324" s="136">
        <v>98</v>
      </c>
      <c r="F324" s="136">
        <v>113</v>
      </c>
      <c r="G324" s="451">
        <v>15</v>
      </c>
      <c r="H324" s="200" t="s">
        <v>745</v>
      </c>
      <c r="I324" s="451">
        <v>29</v>
      </c>
      <c r="J324" s="200" t="s">
        <v>716</v>
      </c>
    </row>
    <row r="325" spans="1:10" ht="15" customHeight="1">
      <c r="A325" s="200" t="s">
        <v>217</v>
      </c>
      <c r="B325" s="136">
        <v>149</v>
      </c>
      <c r="C325" s="136">
        <v>153</v>
      </c>
      <c r="D325" s="136">
        <v>167</v>
      </c>
      <c r="E325" s="136">
        <v>171</v>
      </c>
      <c r="F325" s="136">
        <v>185</v>
      </c>
      <c r="G325" s="451">
        <v>14</v>
      </c>
      <c r="H325" s="200" t="s">
        <v>472</v>
      </c>
      <c r="I325" s="451">
        <v>36</v>
      </c>
      <c r="J325" s="200" t="s">
        <v>677</v>
      </c>
    </row>
    <row r="326" spans="1:10" ht="18.75" customHeight="1">
      <c r="A326" s="124"/>
      <c r="B326" s="120"/>
      <c r="C326" s="120"/>
      <c r="D326" s="120"/>
      <c r="E326" s="120"/>
      <c r="F326" s="120"/>
      <c r="G326" s="449"/>
      <c r="H326" s="200"/>
      <c r="I326" s="449"/>
      <c r="J326" s="200"/>
    </row>
    <row r="327" spans="1:10" ht="15" customHeight="1">
      <c r="A327" s="125" t="s">
        <v>287</v>
      </c>
      <c r="B327" s="132"/>
      <c r="C327" s="132"/>
      <c r="D327" s="132"/>
      <c r="E327" s="132"/>
      <c r="F327" s="132"/>
      <c r="G327" s="449"/>
      <c r="H327" s="200"/>
      <c r="I327" s="449"/>
      <c r="J327" s="200"/>
    </row>
    <row r="328" spans="1:10" ht="15" customHeight="1">
      <c r="A328" s="200" t="s">
        <v>9</v>
      </c>
      <c r="B328" s="127">
        <v>0</v>
      </c>
      <c r="C328" s="127">
        <v>0</v>
      </c>
      <c r="D328" s="127">
        <v>0</v>
      </c>
      <c r="E328" s="127">
        <v>0</v>
      </c>
      <c r="F328" s="127">
        <v>0</v>
      </c>
      <c r="G328" s="449">
        <v>0</v>
      </c>
      <c r="H328" s="200" t="s">
        <v>485</v>
      </c>
      <c r="I328" s="449">
        <v>0</v>
      </c>
      <c r="J328" s="200" t="s">
        <v>485</v>
      </c>
    </row>
    <row r="329" spans="1:10" ht="15" customHeight="1">
      <c r="A329" s="200" t="s">
        <v>10</v>
      </c>
      <c r="B329" s="127">
        <v>538</v>
      </c>
      <c r="C329" s="127">
        <v>533</v>
      </c>
      <c r="D329" s="127">
        <v>555</v>
      </c>
      <c r="E329" s="127">
        <v>516</v>
      </c>
      <c r="F329" s="127">
        <v>532</v>
      </c>
      <c r="G329" s="449">
        <v>16</v>
      </c>
      <c r="H329" s="200" t="s">
        <v>472</v>
      </c>
      <c r="I329" s="449">
        <v>-6</v>
      </c>
      <c r="J329" s="200" t="s">
        <v>472</v>
      </c>
    </row>
    <row r="330" spans="1:10" ht="15" customHeight="1">
      <c r="A330" s="200" t="s">
        <v>11</v>
      </c>
      <c r="B330" s="127">
        <v>23</v>
      </c>
      <c r="C330" s="127">
        <v>31</v>
      </c>
      <c r="D330" s="127">
        <v>24</v>
      </c>
      <c r="E330" s="127">
        <v>25</v>
      </c>
      <c r="F330" s="127">
        <v>20</v>
      </c>
      <c r="G330" s="449">
        <v>-5</v>
      </c>
      <c r="H330" s="200" t="s">
        <v>472</v>
      </c>
      <c r="I330" s="449">
        <v>-3</v>
      </c>
      <c r="J330" s="200" t="s">
        <v>472</v>
      </c>
    </row>
    <row r="331" spans="1:10" ht="15" customHeight="1">
      <c r="A331" s="200" t="s">
        <v>12</v>
      </c>
      <c r="B331" s="127">
        <v>21</v>
      </c>
      <c r="C331" s="127">
        <v>28</v>
      </c>
      <c r="D331" s="127">
        <v>33</v>
      </c>
      <c r="E331" s="127">
        <v>32</v>
      </c>
      <c r="F331" s="127">
        <v>29</v>
      </c>
      <c r="G331" s="449">
        <v>-3</v>
      </c>
      <c r="H331" s="200" t="s">
        <v>472</v>
      </c>
      <c r="I331" s="449">
        <v>8</v>
      </c>
      <c r="J331" s="200" t="s">
        <v>472</v>
      </c>
    </row>
    <row r="332" spans="1:10" ht="15" customHeight="1">
      <c r="A332" s="200" t="s">
        <v>13</v>
      </c>
      <c r="B332" s="127">
        <v>24</v>
      </c>
      <c r="C332" s="127">
        <v>13</v>
      </c>
      <c r="D332" s="127">
        <v>23</v>
      </c>
      <c r="E332" s="127">
        <v>21</v>
      </c>
      <c r="F332" s="127">
        <v>17</v>
      </c>
      <c r="G332" s="449">
        <v>-4</v>
      </c>
      <c r="H332" s="200" t="s">
        <v>485</v>
      </c>
      <c r="I332" s="449">
        <v>-7</v>
      </c>
      <c r="J332" s="200" t="s">
        <v>485</v>
      </c>
    </row>
    <row r="333" spans="1:10" ht="15" customHeight="1">
      <c r="A333" s="200" t="s">
        <v>14</v>
      </c>
      <c r="B333" s="127">
        <v>90</v>
      </c>
      <c r="C333" s="127">
        <v>119</v>
      </c>
      <c r="D333" s="127">
        <v>90</v>
      </c>
      <c r="E333" s="127">
        <v>87</v>
      </c>
      <c r="F333" s="127">
        <v>73</v>
      </c>
      <c r="G333" s="449">
        <v>-14</v>
      </c>
      <c r="H333" s="200" t="s">
        <v>472</v>
      </c>
      <c r="I333" s="449">
        <v>-17</v>
      </c>
      <c r="J333" s="200" t="s">
        <v>472</v>
      </c>
    </row>
    <row r="334" spans="1:10" ht="15" customHeight="1">
      <c r="A334" s="200" t="s">
        <v>15</v>
      </c>
      <c r="B334" s="127">
        <v>355</v>
      </c>
      <c r="C334" s="127">
        <v>382</v>
      </c>
      <c r="D334" s="127">
        <v>338</v>
      </c>
      <c r="E334" s="127">
        <v>279</v>
      </c>
      <c r="F334" s="127">
        <v>248</v>
      </c>
      <c r="G334" s="449">
        <v>-31</v>
      </c>
      <c r="H334" s="200" t="s">
        <v>472</v>
      </c>
      <c r="I334" s="449">
        <v>-107</v>
      </c>
      <c r="J334" s="200" t="s">
        <v>746</v>
      </c>
    </row>
    <row r="335" spans="1:10" ht="15" customHeight="1">
      <c r="A335" s="200" t="s">
        <v>16</v>
      </c>
      <c r="B335" s="127">
        <v>480</v>
      </c>
      <c r="C335" s="127">
        <v>412</v>
      </c>
      <c r="D335" s="127">
        <v>384</v>
      </c>
      <c r="E335" s="127">
        <v>398</v>
      </c>
      <c r="F335" s="127">
        <v>372</v>
      </c>
      <c r="G335" s="449">
        <v>-26</v>
      </c>
      <c r="H335" s="200" t="s">
        <v>472</v>
      </c>
      <c r="I335" s="449">
        <v>-108</v>
      </c>
      <c r="J335" s="200" t="s">
        <v>747</v>
      </c>
    </row>
    <row r="336" spans="1:10" ht="15" customHeight="1">
      <c r="A336" s="200" t="s">
        <v>17</v>
      </c>
      <c r="B336" s="127">
        <v>45</v>
      </c>
      <c r="C336" s="127">
        <v>38</v>
      </c>
      <c r="D336" s="127">
        <v>34</v>
      </c>
      <c r="E336" s="127">
        <v>48</v>
      </c>
      <c r="F336" s="127">
        <v>38</v>
      </c>
      <c r="G336" s="449">
        <v>-10</v>
      </c>
      <c r="H336" s="200" t="s">
        <v>472</v>
      </c>
      <c r="I336" s="449">
        <v>-7</v>
      </c>
      <c r="J336" s="200" t="s">
        <v>472</v>
      </c>
    </row>
    <row r="337" spans="1:10" ht="15" customHeight="1">
      <c r="A337" s="200" t="s">
        <v>18</v>
      </c>
      <c r="B337" s="127">
        <v>63</v>
      </c>
      <c r="C337" s="127">
        <v>74</v>
      </c>
      <c r="D337" s="127">
        <v>62</v>
      </c>
      <c r="E337" s="127">
        <v>59</v>
      </c>
      <c r="F337" s="127">
        <v>70</v>
      </c>
      <c r="G337" s="449">
        <v>11</v>
      </c>
      <c r="H337" s="200" t="s">
        <v>472</v>
      </c>
      <c r="I337" s="449">
        <v>7</v>
      </c>
      <c r="J337" s="200" t="s">
        <v>472</v>
      </c>
    </row>
    <row r="338" spans="1:10" ht="15" customHeight="1">
      <c r="A338" s="200" t="s">
        <v>19</v>
      </c>
      <c r="B338" s="127">
        <v>31</v>
      </c>
      <c r="C338" s="127">
        <v>30</v>
      </c>
      <c r="D338" s="127">
        <v>27</v>
      </c>
      <c r="E338" s="127">
        <v>30</v>
      </c>
      <c r="F338" s="127">
        <v>29</v>
      </c>
      <c r="G338" s="449">
        <v>-1</v>
      </c>
      <c r="H338" s="200" t="s">
        <v>472</v>
      </c>
      <c r="I338" s="449">
        <v>-2</v>
      </c>
      <c r="J338" s="200" t="s">
        <v>472</v>
      </c>
    </row>
    <row r="339" spans="1:10" ht="15" customHeight="1">
      <c r="A339" s="200" t="s">
        <v>20</v>
      </c>
      <c r="B339" s="127">
        <v>264</v>
      </c>
      <c r="C339" s="127">
        <v>245</v>
      </c>
      <c r="D339" s="127">
        <v>221</v>
      </c>
      <c r="E339" s="127">
        <v>192</v>
      </c>
      <c r="F339" s="127">
        <v>168</v>
      </c>
      <c r="G339" s="449">
        <v>-24</v>
      </c>
      <c r="H339" s="200" t="s">
        <v>472</v>
      </c>
      <c r="I339" s="449">
        <v>-96</v>
      </c>
      <c r="J339" s="200" t="s">
        <v>556</v>
      </c>
    </row>
    <row r="340" spans="1:10" ht="15" customHeight="1">
      <c r="A340" s="200" t="s">
        <v>21</v>
      </c>
      <c r="B340" s="127">
        <v>252</v>
      </c>
      <c r="C340" s="127">
        <v>221</v>
      </c>
      <c r="D340" s="127">
        <v>222</v>
      </c>
      <c r="E340" s="127">
        <v>253</v>
      </c>
      <c r="F340" s="127">
        <v>225</v>
      </c>
      <c r="G340" s="449">
        <v>-28</v>
      </c>
      <c r="H340" s="200" t="s">
        <v>472</v>
      </c>
      <c r="I340" s="449">
        <v>-27</v>
      </c>
      <c r="J340" s="200" t="s">
        <v>472</v>
      </c>
    </row>
    <row r="341" spans="1:10" ht="15" customHeight="1">
      <c r="A341" s="200" t="s">
        <v>22</v>
      </c>
      <c r="B341" s="127">
        <v>65</v>
      </c>
      <c r="C341" s="127">
        <v>52</v>
      </c>
      <c r="D341" s="127">
        <v>55</v>
      </c>
      <c r="E341" s="127">
        <v>54</v>
      </c>
      <c r="F341" s="127">
        <v>30</v>
      </c>
      <c r="G341" s="449">
        <v>-24</v>
      </c>
      <c r="H341" s="200" t="s">
        <v>748</v>
      </c>
      <c r="I341" s="449">
        <v>-35</v>
      </c>
      <c r="J341" s="200" t="s">
        <v>715</v>
      </c>
    </row>
    <row r="342" spans="1:10" ht="15" customHeight="1">
      <c r="A342" s="200" t="s">
        <v>23</v>
      </c>
      <c r="B342" s="127">
        <v>679</v>
      </c>
      <c r="C342" s="127">
        <v>625</v>
      </c>
      <c r="D342" s="127">
        <v>577</v>
      </c>
      <c r="E342" s="127">
        <v>572</v>
      </c>
      <c r="F342" s="127">
        <v>449</v>
      </c>
      <c r="G342" s="449">
        <v>-123</v>
      </c>
      <c r="H342" s="200" t="s">
        <v>749</v>
      </c>
      <c r="I342" s="449">
        <v>-230</v>
      </c>
      <c r="J342" s="200" t="s">
        <v>738</v>
      </c>
    </row>
    <row r="343" spans="1:10" ht="15" customHeight="1">
      <c r="A343" s="200" t="s">
        <v>24</v>
      </c>
      <c r="B343" s="127">
        <v>9</v>
      </c>
      <c r="C343" s="127">
        <v>8</v>
      </c>
      <c r="D343" s="127">
        <v>3</v>
      </c>
      <c r="E343" s="127">
        <v>4</v>
      </c>
      <c r="F343" s="127">
        <v>8</v>
      </c>
      <c r="G343" s="449">
        <v>4</v>
      </c>
      <c r="H343" s="200" t="s">
        <v>485</v>
      </c>
      <c r="I343" s="449">
        <v>-1</v>
      </c>
      <c r="J343" s="200" t="s">
        <v>485</v>
      </c>
    </row>
    <row r="344" spans="1:10" s="350" customFormat="1" ht="15" customHeight="1">
      <c r="A344" s="199" t="s">
        <v>283</v>
      </c>
      <c r="B344" s="127">
        <v>2939</v>
      </c>
      <c r="C344" s="127">
        <v>2811</v>
      </c>
      <c r="D344" s="127">
        <v>2648</v>
      </c>
      <c r="E344" s="127">
        <v>2570</v>
      </c>
      <c r="F344" s="127">
        <v>2308</v>
      </c>
      <c r="G344" s="449">
        <v>-262</v>
      </c>
      <c r="H344" s="200" t="s">
        <v>632</v>
      </c>
      <c r="I344" s="449">
        <v>-631</v>
      </c>
      <c r="J344" s="200" t="s">
        <v>647</v>
      </c>
    </row>
    <row r="345" spans="1:10" ht="15" customHeight="1">
      <c r="A345" s="124"/>
      <c r="B345" s="120"/>
      <c r="C345" s="120"/>
      <c r="D345" s="120"/>
      <c r="E345" s="120"/>
      <c r="F345" s="120"/>
      <c r="G345" s="449"/>
      <c r="H345" s="200"/>
      <c r="I345" s="449"/>
      <c r="J345" s="200"/>
    </row>
    <row r="346" spans="1:10" s="350" customFormat="1" ht="15" customHeight="1">
      <c r="A346" s="125" t="s">
        <v>285</v>
      </c>
      <c r="B346" s="132"/>
      <c r="C346" s="132"/>
      <c r="D346" s="132"/>
      <c r="E346" s="132"/>
      <c r="F346" s="132"/>
      <c r="G346" s="449"/>
      <c r="H346" s="200"/>
      <c r="I346" s="449"/>
      <c r="J346" s="200"/>
    </row>
    <row r="347" spans="1:10" ht="15" customHeight="1">
      <c r="A347" s="200" t="s">
        <v>151</v>
      </c>
      <c r="B347" s="127">
        <v>0</v>
      </c>
      <c r="C347" s="127">
        <v>0</v>
      </c>
      <c r="D347" s="127">
        <v>0</v>
      </c>
      <c r="E347" s="127">
        <v>0</v>
      </c>
      <c r="F347" s="127">
        <v>0</v>
      </c>
      <c r="G347" s="449">
        <v>0</v>
      </c>
      <c r="H347" s="200" t="s">
        <v>485</v>
      </c>
      <c r="I347" s="449">
        <v>0</v>
      </c>
      <c r="J347" s="200" t="s">
        <v>485</v>
      </c>
    </row>
    <row r="348" spans="1:10" ht="15" customHeight="1">
      <c r="A348" s="133" t="s">
        <v>25</v>
      </c>
      <c r="B348" s="338">
        <v>0</v>
      </c>
      <c r="C348" s="338">
        <v>0</v>
      </c>
      <c r="D348" s="338">
        <v>0</v>
      </c>
      <c r="E348" s="338">
        <v>0</v>
      </c>
      <c r="F348" s="338">
        <v>0</v>
      </c>
      <c r="G348" s="452">
        <v>0</v>
      </c>
      <c r="H348" s="133" t="s">
        <v>472</v>
      </c>
      <c r="I348" s="452">
        <v>0</v>
      </c>
      <c r="J348" s="133" t="s">
        <v>472</v>
      </c>
    </row>
    <row r="349" spans="1:10" ht="15" customHeight="1">
      <c r="A349" s="425" t="s">
        <v>461</v>
      </c>
      <c r="B349" s="426">
        <v>0</v>
      </c>
      <c r="C349" s="426">
        <v>0</v>
      </c>
      <c r="D349" s="426">
        <v>0</v>
      </c>
      <c r="E349" s="426">
        <v>0</v>
      </c>
      <c r="F349" s="426">
        <v>0</v>
      </c>
      <c r="G349" s="453">
        <v>0</v>
      </c>
      <c r="H349" s="425" t="s">
        <v>472</v>
      </c>
      <c r="I349" s="453">
        <v>0</v>
      </c>
      <c r="J349" s="425" t="s">
        <v>472</v>
      </c>
    </row>
    <row r="350" spans="1:10" ht="15" customHeight="1">
      <c r="A350" s="200" t="s">
        <v>260</v>
      </c>
      <c r="B350" s="127">
        <v>387</v>
      </c>
      <c r="C350" s="127">
        <v>382</v>
      </c>
      <c r="D350" s="127">
        <v>345</v>
      </c>
      <c r="E350" s="127">
        <v>327</v>
      </c>
      <c r="F350" s="127">
        <v>264</v>
      </c>
      <c r="G350" s="449">
        <v>-63</v>
      </c>
      <c r="H350" s="200" t="s">
        <v>472</v>
      </c>
      <c r="I350" s="449">
        <v>-123</v>
      </c>
      <c r="J350" s="200" t="s">
        <v>648</v>
      </c>
    </row>
    <row r="351" spans="1:10" ht="15" customHeight="1">
      <c r="A351" s="133" t="s">
        <v>25</v>
      </c>
      <c r="B351" s="338">
        <v>4.5999999999999996</v>
      </c>
      <c r="C351" s="338">
        <v>4.5999999999999996</v>
      </c>
      <c r="D351" s="338">
        <v>4.7</v>
      </c>
      <c r="E351" s="338">
        <v>4.5999999999999996</v>
      </c>
      <c r="F351" s="338">
        <v>4.4000000000000004</v>
      </c>
      <c r="G351" s="452">
        <v>-0.1</v>
      </c>
      <c r="H351" s="133" t="s">
        <v>472</v>
      </c>
      <c r="I351" s="452">
        <v>-0.1</v>
      </c>
      <c r="J351" s="133" t="s">
        <v>472</v>
      </c>
    </row>
    <row r="352" spans="1:10" ht="15" customHeight="1">
      <c r="A352" s="425" t="s">
        <v>462</v>
      </c>
      <c r="B352" s="426">
        <v>13.2</v>
      </c>
      <c r="C352" s="426">
        <v>13.6</v>
      </c>
      <c r="D352" s="426">
        <v>13</v>
      </c>
      <c r="E352" s="426">
        <v>12.7</v>
      </c>
      <c r="F352" s="426">
        <v>11.4</v>
      </c>
      <c r="G352" s="453">
        <v>-1.3</v>
      </c>
      <c r="H352" s="425" t="s">
        <v>472</v>
      </c>
      <c r="I352" s="453">
        <v>-1.7</v>
      </c>
      <c r="J352" s="425" t="s">
        <v>472</v>
      </c>
    </row>
    <row r="353" spans="1:10" ht="15" customHeight="1">
      <c r="A353" s="181" t="s">
        <v>463</v>
      </c>
      <c r="B353" s="127">
        <v>102</v>
      </c>
      <c r="C353" s="127">
        <v>124</v>
      </c>
      <c r="D353" s="127">
        <v>120</v>
      </c>
      <c r="E353" s="127">
        <v>99</v>
      </c>
      <c r="F353" s="127">
        <v>82</v>
      </c>
      <c r="G353" s="449">
        <v>-17</v>
      </c>
      <c r="H353" s="200" t="s">
        <v>472</v>
      </c>
      <c r="I353" s="449">
        <v>-20</v>
      </c>
      <c r="J353" s="200" t="s">
        <v>472</v>
      </c>
    </row>
    <row r="354" spans="1:10" ht="15" customHeight="1">
      <c r="A354" s="181" t="s">
        <v>464</v>
      </c>
      <c r="B354" s="127">
        <v>1300</v>
      </c>
      <c r="C354" s="127">
        <v>1234</v>
      </c>
      <c r="D354" s="127">
        <v>1133</v>
      </c>
      <c r="E354" s="127">
        <v>1101</v>
      </c>
      <c r="F354" s="127">
        <v>1001</v>
      </c>
      <c r="G354" s="449">
        <v>-100</v>
      </c>
      <c r="H354" s="200" t="s">
        <v>472</v>
      </c>
      <c r="I354" s="449">
        <v>-299</v>
      </c>
      <c r="J354" s="200" t="s">
        <v>573</v>
      </c>
    </row>
    <row r="355" spans="1:10" ht="15" customHeight="1">
      <c r="A355" s="181" t="s">
        <v>465</v>
      </c>
      <c r="B355" s="127">
        <v>177</v>
      </c>
      <c r="C355" s="127">
        <v>159</v>
      </c>
      <c r="D355" s="127">
        <v>110</v>
      </c>
      <c r="E355" s="127">
        <v>123</v>
      </c>
      <c r="F355" s="127">
        <v>82</v>
      </c>
      <c r="G355" s="449">
        <v>-41</v>
      </c>
      <c r="H355" s="200" t="s">
        <v>678</v>
      </c>
      <c r="I355" s="449">
        <v>-95</v>
      </c>
      <c r="J355" s="200" t="s">
        <v>679</v>
      </c>
    </row>
    <row r="356" spans="1:10" ht="15" customHeight="1">
      <c r="A356" s="181" t="s">
        <v>456</v>
      </c>
      <c r="B356" s="127">
        <v>4</v>
      </c>
      <c r="C356" s="127">
        <v>1</v>
      </c>
      <c r="D356" s="127">
        <v>12</v>
      </c>
      <c r="E356" s="127">
        <v>2</v>
      </c>
      <c r="F356" s="127">
        <v>1</v>
      </c>
      <c r="G356" s="449">
        <v>-1</v>
      </c>
      <c r="H356" s="200" t="s">
        <v>485</v>
      </c>
      <c r="I356" s="449">
        <v>-3</v>
      </c>
      <c r="J356" s="200" t="s">
        <v>485</v>
      </c>
    </row>
    <row r="357" spans="1:10" ht="15" customHeight="1">
      <c r="A357" s="181" t="s">
        <v>466</v>
      </c>
      <c r="B357" s="127">
        <v>127</v>
      </c>
      <c r="C357" s="127">
        <v>139</v>
      </c>
      <c r="D357" s="127">
        <v>146</v>
      </c>
      <c r="E357" s="127">
        <v>149</v>
      </c>
      <c r="F357" s="127">
        <v>127</v>
      </c>
      <c r="G357" s="449">
        <v>-22</v>
      </c>
      <c r="H357" s="200" t="s">
        <v>472</v>
      </c>
      <c r="I357" s="449">
        <v>0</v>
      </c>
      <c r="J357" s="200" t="s">
        <v>472</v>
      </c>
    </row>
    <row r="358" spans="1:10" ht="15" customHeight="1">
      <c r="A358" s="181" t="s">
        <v>204</v>
      </c>
      <c r="B358" s="127">
        <v>1</v>
      </c>
      <c r="C358" s="127">
        <v>2</v>
      </c>
      <c r="D358" s="127">
        <v>4</v>
      </c>
      <c r="E358" s="127">
        <v>2</v>
      </c>
      <c r="F358" s="127">
        <v>2</v>
      </c>
      <c r="G358" s="449">
        <v>0</v>
      </c>
      <c r="H358" s="200" t="s">
        <v>485</v>
      </c>
      <c r="I358" s="449">
        <v>1</v>
      </c>
      <c r="J358" s="200" t="s">
        <v>485</v>
      </c>
    </row>
    <row r="359" spans="1:10" ht="15" customHeight="1">
      <c r="A359" s="181" t="s">
        <v>459</v>
      </c>
      <c r="B359" s="127">
        <v>841</v>
      </c>
      <c r="C359" s="127">
        <v>770</v>
      </c>
      <c r="D359" s="127">
        <v>778</v>
      </c>
      <c r="E359" s="127">
        <v>767</v>
      </c>
      <c r="F359" s="127">
        <v>749</v>
      </c>
      <c r="G359" s="449">
        <v>-18</v>
      </c>
      <c r="H359" s="200" t="s">
        <v>472</v>
      </c>
      <c r="I359" s="449">
        <v>-92</v>
      </c>
      <c r="J359" s="200" t="s">
        <v>472</v>
      </c>
    </row>
    <row r="360" spans="1:10" s="350" customFormat="1" ht="15" customHeight="1">
      <c r="A360" s="199" t="s">
        <v>283</v>
      </c>
      <c r="B360" s="127">
        <v>2939</v>
      </c>
      <c r="C360" s="127">
        <v>2811</v>
      </c>
      <c r="D360" s="127">
        <v>2648</v>
      </c>
      <c r="E360" s="127">
        <v>2570</v>
      </c>
      <c r="F360" s="127">
        <v>2308</v>
      </c>
      <c r="G360" s="449">
        <v>-262</v>
      </c>
      <c r="H360" s="200" t="s">
        <v>632</v>
      </c>
      <c r="I360" s="449">
        <v>-631</v>
      </c>
      <c r="J360" s="200" t="s">
        <v>647</v>
      </c>
    </row>
    <row r="361" spans="1:10" ht="15" customHeight="1">
      <c r="A361" s="427" t="s">
        <v>763</v>
      </c>
      <c r="B361" s="428">
        <v>955</v>
      </c>
      <c r="C361" s="428">
        <v>964</v>
      </c>
      <c r="D361" s="428">
        <v>837</v>
      </c>
      <c r="E361" s="428">
        <v>820</v>
      </c>
      <c r="F361" s="428">
        <v>789</v>
      </c>
      <c r="G361" s="454">
        <v>-31</v>
      </c>
      <c r="H361" s="446" t="s">
        <v>472</v>
      </c>
      <c r="I361" s="454">
        <v>-166</v>
      </c>
      <c r="J361" s="446" t="s">
        <v>782</v>
      </c>
    </row>
    <row r="362" spans="1:10" ht="15" customHeight="1">
      <c r="A362" s="425" t="s">
        <v>766</v>
      </c>
      <c r="B362" s="426">
        <v>32.5</v>
      </c>
      <c r="C362" s="426">
        <v>34.299999999999997</v>
      </c>
      <c r="D362" s="426">
        <v>31.6</v>
      </c>
      <c r="E362" s="426">
        <v>31.9</v>
      </c>
      <c r="F362" s="426">
        <v>34.200000000000003</v>
      </c>
      <c r="G362" s="453">
        <v>2.2999999999999998</v>
      </c>
      <c r="H362" s="425" t="s">
        <v>472</v>
      </c>
      <c r="I362" s="453">
        <v>1.7</v>
      </c>
      <c r="J362" s="425" t="s">
        <v>472</v>
      </c>
    </row>
    <row r="363" spans="1:10" ht="15" customHeight="1">
      <c r="A363" s="181"/>
      <c r="B363" s="127"/>
      <c r="C363" s="127"/>
      <c r="D363" s="127"/>
      <c r="E363" s="127"/>
      <c r="F363" s="127"/>
    </row>
    <row r="364" spans="1:10" ht="15" customHeight="1">
      <c r="A364" s="141" t="s">
        <v>613</v>
      </c>
    </row>
    <row r="365" spans="1:10" ht="16.5" customHeight="1">
      <c r="A365" s="13" t="s">
        <v>783</v>
      </c>
      <c r="B365" s="341"/>
      <c r="C365" s="341"/>
      <c r="D365" s="341"/>
      <c r="E365" s="341"/>
      <c r="F365" s="341"/>
    </row>
    <row r="366" spans="1:10" ht="15" customHeight="1">
      <c r="A366" s="436" t="s">
        <v>431</v>
      </c>
      <c r="B366" s="424"/>
      <c r="C366" s="424"/>
      <c r="D366" s="424"/>
      <c r="E366" s="424"/>
      <c r="F366" s="424"/>
    </row>
    <row r="367" spans="1:10" ht="15" customHeight="1">
      <c r="A367" s="460" t="s">
        <v>614</v>
      </c>
      <c r="B367" s="460"/>
      <c r="C367" s="460"/>
      <c r="D367" s="460"/>
      <c r="E367" s="460"/>
      <c r="F367" s="460"/>
    </row>
    <row r="368" spans="1:10" ht="15" customHeight="1">
      <c r="A368" s="461" t="s">
        <v>785</v>
      </c>
      <c r="B368" s="461"/>
      <c r="C368" s="461"/>
      <c r="D368" s="461"/>
      <c r="E368" s="461"/>
      <c r="F368" s="461"/>
    </row>
    <row r="369" spans="1:10" ht="33" customHeight="1">
      <c r="A369" s="491" t="s">
        <v>764</v>
      </c>
      <c r="B369" s="491"/>
      <c r="C369" s="491"/>
      <c r="D369" s="491"/>
      <c r="E369" s="491"/>
      <c r="F369" s="491"/>
      <c r="G369" s="491"/>
      <c r="H369" s="491"/>
      <c r="I369" s="491"/>
      <c r="J369" s="491"/>
    </row>
    <row r="370" spans="1:10" ht="15" customHeight="1">
      <c r="A370" s="141"/>
    </row>
    <row r="371" spans="1:10" ht="15" customHeight="1">
      <c r="A371" s="342" t="s">
        <v>389</v>
      </c>
    </row>
    <row r="372" spans="1:10" ht="15" customHeight="1">
      <c r="A372" s="341" t="s">
        <v>625</v>
      </c>
    </row>
    <row r="373" spans="1:10" ht="15" customHeight="1">
      <c r="A373" s="342" t="s">
        <v>0</v>
      </c>
    </row>
    <row r="374" spans="1:10" ht="15" customHeight="1">
      <c r="A374" s="342" t="s">
        <v>416</v>
      </c>
    </row>
    <row r="375" spans="1:10" ht="15" customHeight="1">
      <c r="A375" s="342" t="s">
        <v>30</v>
      </c>
    </row>
    <row r="376" spans="1:10" ht="15" customHeight="1">
      <c r="A376" s="342" t="s">
        <v>417</v>
      </c>
    </row>
  </sheetData>
  <mergeCells count="1">
    <mergeCell ref="A369:J369"/>
  </mergeCells>
  <conditionalFormatting sqref="H9:H67 J9:J67 J69:J136 H69:H136 H138:H219 J138:J219 J221:J290 H221:H290 H292:H359 J292:J359 J361:J362 H361:H362">
    <cfRule type="expression" dxfId="51" priority="11">
      <formula>(LEFT(H9,1)="D")</formula>
    </cfRule>
    <cfRule type="expression" dxfId="50" priority="12">
      <formula>(LEFT(H9,1)="U")</formula>
    </cfRule>
  </conditionalFormatting>
  <conditionalFormatting sqref="H68 J68">
    <cfRule type="expression" dxfId="49" priority="9">
      <formula>(LEFT(H68,1)="D")</formula>
    </cfRule>
    <cfRule type="expression" dxfId="48" priority="10">
      <formula>(LEFT(H68,1)="U")</formula>
    </cfRule>
  </conditionalFormatting>
  <conditionalFormatting sqref="J137 H137">
    <cfRule type="expression" dxfId="47" priority="7">
      <formula>(LEFT(H137,1)="D")</formula>
    </cfRule>
    <cfRule type="expression" dxfId="46" priority="8">
      <formula>(LEFT(H137,1)="U")</formula>
    </cfRule>
  </conditionalFormatting>
  <conditionalFormatting sqref="H220 J220">
    <cfRule type="expression" dxfId="45" priority="5">
      <formula>(LEFT(H220,1)="D")</formula>
    </cfRule>
    <cfRule type="expression" dxfId="44" priority="6">
      <formula>(LEFT(H220,1)="U")</formula>
    </cfRule>
  </conditionalFormatting>
  <conditionalFormatting sqref="J291 H291">
    <cfRule type="expression" dxfId="43" priority="3">
      <formula>(LEFT(H291,1)="D")</formula>
    </cfRule>
    <cfRule type="expression" dxfId="42" priority="4">
      <formula>(LEFT(H291,1)="U")</formula>
    </cfRule>
  </conditionalFormatting>
  <conditionalFormatting sqref="H360 J360">
    <cfRule type="expression" dxfId="41" priority="1">
      <formula>(LEFT(H360,1)="D")</formula>
    </cfRule>
    <cfRule type="expression" dxfId="40" priority="2">
      <formula>(LEFT(H360,1)="U")</formula>
    </cfRule>
  </conditionalFormatting>
  <hyperlinks>
    <hyperlink ref="A1" location="'Table Of Contents'!C6" display="return to table of contents"/>
  </hyperlinks>
  <pageMargins left="0.39370078740157483" right="0.39370078740157483" top="0.59055118110236227" bottom="0.59055118110236227" header="0.39370078740157483" footer="0.39370078740157483"/>
  <pageSetup paperSize="9" scale="48" fitToHeight="0" orientation="portrait" horizontalDpi="300" verticalDpi="300" r:id="rId1"/>
  <headerFooter>
    <oddHeader>&amp;C&amp;F     &amp;A</oddHeader>
    <oddFooter>Page &amp;P of &amp;N</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dimension ref="A1:AG178"/>
  <sheetViews>
    <sheetView zoomScale="80" zoomScaleNormal="80" workbookViewId="0">
      <pane xSplit="3" ySplit="8" topLeftCell="D9" activePane="bottomRight" state="frozen"/>
      <selection pane="topRight"/>
      <selection pane="bottomLeft"/>
      <selection pane="bottomRight"/>
    </sheetView>
  </sheetViews>
  <sheetFormatPr defaultColWidth="11.42578125" defaultRowHeight="9.9499999999999993" customHeight="1"/>
  <cols>
    <col min="1" max="1" width="77.5703125" style="3" bestFit="1" customWidth="1"/>
    <col min="2" max="2" width="48.85546875" style="3" bestFit="1" customWidth="1"/>
    <col min="3" max="3" width="95.42578125" style="3" customWidth="1"/>
    <col min="4" max="33" width="12.140625" style="3" customWidth="1"/>
    <col min="34" max="16384" width="11.42578125" style="3"/>
  </cols>
  <sheetData>
    <row r="1" spans="1:33" ht="15.75" customHeight="1">
      <c r="A1" s="203" t="s">
        <v>231</v>
      </c>
    </row>
    <row r="2" spans="1:33" s="178" customFormat="1" ht="15" customHeight="1">
      <c r="A2" s="256" t="s">
        <v>274</v>
      </c>
    </row>
    <row r="3" spans="1:33" ht="15" customHeight="1">
      <c r="A3" s="256" t="str">
        <f>"NSW Higher, Local and Children's Criminal Courts " &amp;'Table Of Contents'!H4</f>
        <v>NSW Higher, Local and Children's Criminal Courts July 2014 - June 2019</v>
      </c>
      <c r="C3" s="7"/>
      <c r="D3" s="7"/>
      <c r="E3" s="7"/>
      <c r="F3" s="7"/>
      <c r="G3" s="7"/>
      <c r="H3" s="7"/>
      <c r="I3" s="7"/>
      <c r="J3" s="7"/>
      <c r="K3" s="7"/>
      <c r="L3" s="7"/>
      <c r="M3" s="7"/>
      <c r="N3" s="7"/>
      <c r="O3" s="7"/>
      <c r="P3" s="7"/>
      <c r="Q3" s="7"/>
      <c r="R3" s="7"/>
      <c r="S3" s="7"/>
      <c r="T3" s="7"/>
      <c r="U3" s="7"/>
      <c r="V3" s="7"/>
      <c r="W3" s="7"/>
      <c r="X3" s="7"/>
      <c r="Y3" s="7"/>
      <c r="Z3" s="7"/>
      <c r="AA3" s="7"/>
      <c r="AB3" s="7"/>
      <c r="AC3" s="7"/>
      <c r="AD3" s="7"/>
      <c r="AE3" s="7"/>
      <c r="AF3" s="7"/>
      <c r="AG3" s="7"/>
    </row>
    <row r="4" spans="1:33" ht="15" customHeight="1">
      <c r="A4" s="106" t="s">
        <v>353</v>
      </c>
      <c r="B4" s="7"/>
      <c r="C4" s="7"/>
      <c r="D4" s="7"/>
      <c r="E4" s="7"/>
      <c r="F4" s="7"/>
      <c r="G4" s="7"/>
      <c r="H4" s="7"/>
      <c r="I4" s="7"/>
      <c r="J4" s="7"/>
      <c r="K4" s="7"/>
      <c r="L4" s="7"/>
      <c r="M4" s="7"/>
      <c r="N4" s="7"/>
      <c r="O4" s="7"/>
      <c r="P4" s="7"/>
      <c r="Q4" s="7"/>
      <c r="R4" s="7"/>
      <c r="S4" s="7"/>
      <c r="T4" s="7"/>
      <c r="U4" s="7"/>
      <c r="V4" s="7"/>
      <c r="W4" s="7"/>
      <c r="X4" s="7"/>
      <c r="Y4" s="7"/>
      <c r="Z4" s="7"/>
      <c r="AA4" s="7"/>
      <c r="AB4" s="7"/>
      <c r="AC4" s="7"/>
      <c r="AD4" s="7"/>
      <c r="AE4" s="7"/>
      <c r="AF4" s="7"/>
      <c r="AG4" s="7"/>
    </row>
    <row r="5" spans="1:33" ht="15" customHeight="1"/>
    <row r="6" spans="1:33" ht="15" customHeight="1">
      <c r="A6" s="27" t="s">
        <v>0</v>
      </c>
      <c r="B6" s="28"/>
      <c r="C6" s="29"/>
      <c r="D6" s="492" t="str">
        <f>'Table Of Contents'!$C$4</f>
        <v>July 2014 - June 2015</v>
      </c>
      <c r="E6" s="493"/>
      <c r="F6" s="493"/>
      <c r="G6" s="493"/>
      <c r="H6" s="493"/>
      <c r="I6" s="494"/>
      <c r="J6" s="492" t="str">
        <f>'Table Of Contents'!$D$4</f>
        <v>July 2015 - June 2016</v>
      </c>
      <c r="K6" s="493"/>
      <c r="L6" s="493"/>
      <c r="M6" s="493"/>
      <c r="N6" s="493"/>
      <c r="O6" s="494"/>
      <c r="P6" s="492" t="str">
        <f>'Table Of Contents'!$E$4</f>
        <v>July 2016 - June 2017</v>
      </c>
      <c r="Q6" s="493"/>
      <c r="R6" s="493"/>
      <c r="S6" s="493"/>
      <c r="T6" s="493"/>
      <c r="U6" s="494"/>
      <c r="V6" s="492" t="str">
        <f>'Table Of Contents'!$F$4</f>
        <v>July 2017 - June 2018</v>
      </c>
      <c r="W6" s="493"/>
      <c r="X6" s="493"/>
      <c r="Y6" s="493"/>
      <c r="Z6" s="493"/>
      <c r="AA6" s="494"/>
      <c r="AB6" s="492" t="str">
        <f>'Table Of Contents'!$G$4</f>
        <v>July 2018 - June 2019</v>
      </c>
      <c r="AC6" s="493"/>
      <c r="AD6" s="493"/>
      <c r="AE6" s="493"/>
      <c r="AF6" s="493"/>
      <c r="AG6" s="494"/>
    </row>
    <row r="7" spans="1:33" ht="15" customHeight="1">
      <c r="A7" s="30"/>
      <c r="B7" s="10"/>
      <c r="C7" s="31"/>
      <c r="D7" s="495" t="s">
        <v>31</v>
      </c>
      <c r="E7" s="496"/>
      <c r="F7" s="497"/>
      <c r="G7" s="498" t="s">
        <v>328</v>
      </c>
      <c r="H7" s="499"/>
      <c r="I7" s="500"/>
      <c r="J7" s="495" t="s">
        <v>31</v>
      </c>
      <c r="K7" s="496"/>
      <c r="L7" s="497"/>
      <c r="M7" s="498" t="s">
        <v>328</v>
      </c>
      <c r="N7" s="499"/>
      <c r="O7" s="500"/>
      <c r="P7" s="495" t="s">
        <v>31</v>
      </c>
      <c r="Q7" s="496"/>
      <c r="R7" s="497"/>
      <c r="S7" s="498" t="s">
        <v>328</v>
      </c>
      <c r="T7" s="499"/>
      <c r="U7" s="500"/>
      <c r="V7" s="495" t="s">
        <v>31</v>
      </c>
      <c r="W7" s="496"/>
      <c r="X7" s="497"/>
      <c r="Y7" s="498" t="s">
        <v>328</v>
      </c>
      <c r="Z7" s="499"/>
      <c r="AA7" s="500"/>
      <c r="AB7" s="495" t="s">
        <v>31</v>
      </c>
      <c r="AC7" s="496"/>
      <c r="AD7" s="497"/>
      <c r="AE7" s="498" t="s">
        <v>328</v>
      </c>
      <c r="AF7" s="499"/>
      <c r="AG7" s="500"/>
    </row>
    <row r="8" spans="1:33" ht="57.95" customHeight="1">
      <c r="A8" s="485" t="s">
        <v>755</v>
      </c>
      <c r="B8" s="32"/>
      <c r="C8" s="33"/>
      <c r="D8" s="186" t="s">
        <v>32</v>
      </c>
      <c r="E8" s="187" t="s">
        <v>33</v>
      </c>
      <c r="F8" s="206" t="s">
        <v>34</v>
      </c>
      <c r="G8" s="186" t="s">
        <v>306</v>
      </c>
      <c r="H8" s="187" t="s">
        <v>307</v>
      </c>
      <c r="I8" s="206" t="s">
        <v>34</v>
      </c>
      <c r="J8" s="186" t="s">
        <v>32</v>
      </c>
      <c r="K8" s="187" t="s">
        <v>33</v>
      </c>
      <c r="L8" s="206" t="s">
        <v>34</v>
      </c>
      <c r="M8" s="186" t="s">
        <v>306</v>
      </c>
      <c r="N8" s="187" t="s">
        <v>307</v>
      </c>
      <c r="O8" s="206" t="s">
        <v>34</v>
      </c>
      <c r="P8" s="186" t="s">
        <v>32</v>
      </c>
      <c r="Q8" s="187" t="s">
        <v>33</v>
      </c>
      <c r="R8" s="206" t="s">
        <v>34</v>
      </c>
      <c r="S8" s="186" t="s">
        <v>306</v>
      </c>
      <c r="T8" s="187" t="s">
        <v>307</v>
      </c>
      <c r="U8" s="206" t="s">
        <v>34</v>
      </c>
      <c r="V8" s="186" t="s">
        <v>32</v>
      </c>
      <c r="W8" s="187" t="s">
        <v>33</v>
      </c>
      <c r="X8" s="206" t="s">
        <v>34</v>
      </c>
      <c r="Y8" s="186" t="s">
        <v>306</v>
      </c>
      <c r="Z8" s="187" t="s">
        <v>307</v>
      </c>
      <c r="AA8" s="206" t="s">
        <v>34</v>
      </c>
      <c r="AB8" s="186" t="s">
        <v>32</v>
      </c>
      <c r="AC8" s="187" t="s">
        <v>33</v>
      </c>
      <c r="AD8" s="206" t="s">
        <v>34</v>
      </c>
      <c r="AE8" s="186" t="s">
        <v>306</v>
      </c>
      <c r="AF8" s="187" t="s">
        <v>307</v>
      </c>
      <c r="AG8" s="206" t="s">
        <v>34</v>
      </c>
    </row>
    <row r="9" spans="1:33" ht="15" customHeight="1">
      <c r="A9" s="35" t="s">
        <v>9</v>
      </c>
      <c r="B9" s="12" t="s">
        <v>35</v>
      </c>
      <c r="C9" s="12" t="s">
        <v>35</v>
      </c>
      <c r="D9" s="188">
        <v>24</v>
      </c>
      <c r="E9" s="189">
        <v>13</v>
      </c>
      <c r="F9" s="207">
        <v>54.2</v>
      </c>
      <c r="G9" s="188">
        <v>24</v>
      </c>
      <c r="H9" s="189">
        <v>13</v>
      </c>
      <c r="I9" s="207">
        <v>54.2</v>
      </c>
      <c r="J9" s="188">
        <v>17</v>
      </c>
      <c r="K9" s="189">
        <v>5</v>
      </c>
      <c r="L9" s="207">
        <v>29.4</v>
      </c>
      <c r="M9" s="188">
        <v>16</v>
      </c>
      <c r="N9" s="189">
        <v>5</v>
      </c>
      <c r="O9" s="207">
        <v>31.3</v>
      </c>
      <c r="P9" s="188">
        <v>12</v>
      </c>
      <c r="Q9" s="189">
        <v>8</v>
      </c>
      <c r="R9" s="207">
        <v>66.7</v>
      </c>
      <c r="S9" s="188">
        <v>10</v>
      </c>
      <c r="T9" s="189">
        <v>7</v>
      </c>
      <c r="U9" s="207">
        <v>70</v>
      </c>
      <c r="V9" s="188">
        <v>16</v>
      </c>
      <c r="W9" s="189">
        <v>7</v>
      </c>
      <c r="X9" s="207">
        <v>43.8</v>
      </c>
      <c r="Y9" s="188">
        <v>16</v>
      </c>
      <c r="Z9" s="189">
        <v>7</v>
      </c>
      <c r="AA9" s="207">
        <v>43.8</v>
      </c>
      <c r="AB9" s="188">
        <v>19</v>
      </c>
      <c r="AC9" s="189">
        <v>10</v>
      </c>
      <c r="AD9" s="207">
        <v>52.6</v>
      </c>
      <c r="AE9" s="188">
        <v>16</v>
      </c>
      <c r="AF9" s="189">
        <v>7</v>
      </c>
      <c r="AG9" s="207">
        <v>43.8</v>
      </c>
    </row>
    <row r="10" spans="1:33" ht="15" customHeight="1">
      <c r="A10" s="35"/>
      <c r="B10" s="39" t="s">
        <v>36</v>
      </c>
      <c r="C10" s="39" t="s">
        <v>36</v>
      </c>
      <c r="D10" s="195">
        <v>6</v>
      </c>
      <c r="E10" s="194">
        <v>1</v>
      </c>
      <c r="F10" s="210">
        <v>16.7</v>
      </c>
      <c r="G10" s="195">
        <v>5</v>
      </c>
      <c r="H10" s="194">
        <v>1</v>
      </c>
      <c r="I10" s="210">
        <v>20</v>
      </c>
      <c r="J10" s="195">
        <v>3</v>
      </c>
      <c r="K10" s="194">
        <v>1</v>
      </c>
      <c r="L10" s="210">
        <v>33.299999999999997</v>
      </c>
      <c r="M10" s="195">
        <v>3</v>
      </c>
      <c r="N10" s="194">
        <v>1</v>
      </c>
      <c r="O10" s="210">
        <v>33.299999999999997</v>
      </c>
      <c r="P10" s="195">
        <v>16</v>
      </c>
      <c r="Q10" s="194">
        <v>5</v>
      </c>
      <c r="R10" s="210">
        <v>31.3</v>
      </c>
      <c r="S10" s="195">
        <v>8</v>
      </c>
      <c r="T10" s="194">
        <v>2</v>
      </c>
      <c r="U10" s="210">
        <v>25</v>
      </c>
      <c r="V10" s="195">
        <v>4</v>
      </c>
      <c r="W10" s="194">
        <v>1</v>
      </c>
      <c r="X10" s="210">
        <v>25</v>
      </c>
      <c r="Y10" s="195">
        <v>4</v>
      </c>
      <c r="Z10" s="194">
        <v>1</v>
      </c>
      <c r="AA10" s="210">
        <v>25</v>
      </c>
      <c r="AB10" s="195">
        <v>5</v>
      </c>
      <c r="AC10" s="194">
        <v>0</v>
      </c>
      <c r="AD10" s="210">
        <v>0</v>
      </c>
      <c r="AE10" s="195">
        <v>4</v>
      </c>
      <c r="AF10" s="194">
        <v>0</v>
      </c>
      <c r="AG10" s="210">
        <v>0</v>
      </c>
    </row>
    <row r="11" spans="1:33" ht="15" customHeight="1">
      <c r="A11" s="35"/>
      <c r="B11" s="11" t="s">
        <v>184</v>
      </c>
      <c r="C11" s="12" t="s">
        <v>37</v>
      </c>
      <c r="D11" s="183">
        <v>8</v>
      </c>
      <c r="E11" s="182">
        <v>8</v>
      </c>
      <c r="F11" s="208">
        <v>100</v>
      </c>
      <c r="G11" s="183">
        <v>8</v>
      </c>
      <c r="H11" s="182">
        <v>8</v>
      </c>
      <c r="I11" s="208">
        <v>100</v>
      </c>
      <c r="J11" s="183">
        <v>4</v>
      </c>
      <c r="K11" s="182">
        <v>3</v>
      </c>
      <c r="L11" s="208">
        <v>75</v>
      </c>
      <c r="M11" s="183">
        <v>4</v>
      </c>
      <c r="N11" s="182">
        <v>3</v>
      </c>
      <c r="O11" s="208">
        <v>75</v>
      </c>
      <c r="P11" s="183">
        <v>4</v>
      </c>
      <c r="Q11" s="182">
        <v>3</v>
      </c>
      <c r="R11" s="208">
        <v>75</v>
      </c>
      <c r="S11" s="183">
        <v>4</v>
      </c>
      <c r="T11" s="182">
        <v>3</v>
      </c>
      <c r="U11" s="208">
        <v>75</v>
      </c>
      <c r="V11" s="183">
        <v>10</v>
      </c>
      <c r="W11" s="182">
        <v>5</v>
      </c>
      <c r="X11" s="208">
        <v>50</v>
      </c>
      <c r="Y11" s="183">
        <v>9</v>
      </c>
      <c r="Z11" s="182">
        <v>5</v>
      </c>
      <c r="AA11" s="208">
        <v>55.6</v>
      </c>
      <c r="AB11" s="183">
        <v>7</v>
      </c>
      <c r="AC11" s="182">
        <v>6</v>
      </c>
      <c r="AD11" s="208">
        <v>85.7</v>
      </c>
      <c r="AE11" s="183">
        <v>6</v>
      </c>
      <c r="AF11" s="182">
        <v>5</v>
      </c>
      <c r="AG11" s="208">
        <v>83.3</v>
      </c>
    </row>
    <row r="12" spans="1:33" ht="15" customHeight="1">
      <c r="A12" s="35"/>
      <c r="B12" s="11"/>
      <c r="C12" s="12" t="s">
        <v>38</v>
      </c>
      <c r="D12" s="183">
        <v>6</v>
      </c>
      <c r="E12" s="182">
        <v>4</v>
      </c>
      <c r="F12" s="208">
        <v>66.7</v>
      </c>
      <c r="G12" s="183">
        <v>5</v>
      </c>
      <c r="H12" s="182">
        <v>4</v>
      </c>
      <c r="I12" s="208">
        <v>80</v>
      </c>
      <c r="J12" s="183">
        <v>5</v>
      </c>
      <c r="K12" s="182">
        <v>4</v>
      </c>
      <c r="L12" s="208">
        <v>80</v>
      </c>
      <c r="M12" s="183">
        <v>4</v>
      </c>
      <c r="N12" s="182">
        <v>4</v>
      </c>
      <c r="O12" s="208">
        <v>100</v>
      </c>
      <c r="P12" s="183">
        <v>6</v>
      </c>
      <c r="Q12" s="182">
        <v>5</v>
      </c>
      <c r="R12" s="208">
        <v>83.3</v>
      </c>
      <c r="S12" s="183">
        <v>5</v>
      </c>
      <c r="T12" s="182">
        <v>5</v>
      </c>
      <c r="U12" s="208">
        <v>100</v>
      </c>
      <c r="V12" s="183">
        <v>8</v>
      </c>
      <c r="W12" s="182">
        <v>6</v>
      </c>
      <c r="X12" s="208">
        <v>75</v>
      </c>
      <c r="Y12" s="183">
        <v>7</v>
      </c>
      <c r="Z12" s="182">
        <v>6</v>
      </c>
      <c r="AA12" s="208">
        <v>85.7</v>
      </c>
      <c r="AB12" s="183">
        <v>6</v>
      </c>
      <c r="AC12" s="182">
        <v>3</v>
      </c>
      <c r="AD12" s="208">
        <v>50</v>
      </c>
      <c r="AE12" s="183">
        <v>5</v>
      </c>
      <c r="AF12" s="182">
        <v>3</v>
      </c>
      <c r="AG12" s="208">
        <v>60</v>
      </c>
    </row>
    <row r="13" spans="1:33" ht="15" customHeight="1">
      <c r="A13" s="35"/>
      <c r="B13" s="11"/>
      <c r="C13" s="12" t="s">
        <v>39</v>
      </c>
      <c r="D13" s="183">
        <v>14</v>
      </c>
      <c r="E13" s="182">
        <v>12</v>
      </c>
      <c r="F13" s="208">
        <v>85.7</v>
      </c>
      <c r="G13" s="183">
        <v>13</v>
      </c>
      <c r="H13" s="182">
        <v>12</v>
      </c>
      <c r="I13" s="208">
        <v>92.3</v>
      </c>
      <c r="J13" s="183">
        <v>9</v>
      </c>
      <c r="K13" s="182">
        <v>7</v>
      </c>
      <c r="L13" s="208">
        <v>77.8</v>
      </c>
      <c r="M13" s="183">
        <v>8</v>
      </c>
      <c r="N13" s="182">
        <v>7</v>
      </c>
      <c r="O13" s="208">
        <v>87.5</v>
      </c>
      <c r="P13" s="183">
        <v>10</v>
      </c>
      <c r="Q13" s="182">
        <v>8</v>
      </c>
      <c r="R13" s="208">
        <v>80</v>
      </c>
      <c r="S13" s="183">
        <v>9</v>
      </c>
      <c r="T13" s="182">
        <v>8</v>
      </c>
      <c r="U13" s="208">
        <v>88.9</v>
      </c>
      <c r="V13" s="183">
        <v>18</v>
      </c>
      <c r="W13" s="182">
        <v>11</v>
      </c>
      <c r="X13" s="208">
        <v>61.1</v>
      </c>
      <c r="Y13" s="183">
        <v>16</v>
      </c>
      <c r="Z13" s="182">
        <v>11</v>
      </c>
      <c r="AA13" s="208">
        <v>68.8</v>
      </c>
      <c r="AB13" s="183">
        <v>13</v>
      </c>
      <c r="AC13" s="182">
        <v>9</v>
      </c>
      <c r="AD13" s="208">
        <v>69.2</v>
      </c>
      <c r="AE13" s="183">
        <v>11</v>
      </c>
      <c r="AF13" s="182">
        <v>8</v>
      </c>
      <c r="AG13" s="208">
        <v>72.7</v>
      </c>
    </row>
    <row r="14" spans="1:33" ht="15" customHeight="1">
      <c r="A14" s="36"/>
      <c r="B14" s="39" t="s">
        <v>39</v>
      </c>
      <c r="C14" s="39"/>
      <c r="D14" s="195">
        <v>44</v>
      </c>
      <c r="E14" s="194">
        <v>26</v>
      </c>
      <c r="F14" s="210">
        <v>59.1</v>
      </c>
      <c r="G14" s="195">
        <v>35</v>
      </c>
      <c r="H14" s="194">
        <v>26</v>
      </c>
      <c r="I14" s="210">
        <v>74.3</v>
      </c>
      <c r="J14" s="195">
        <v>29</v>
      </c>
      <c r="K14" s="194">
        <v>13</v>
      </c>
      <c r="L14" s="210">
        <v>44.8</v>
      </c>
      <c r="M14" s="195">
        <v>23</v>
      </c>
      <c r="N14" s="194">
        <v>13</v>
      </c>
      <c r="O14" s="210">
        <v>56.5</v>
      </c>
      <c r="P14" s="195">
        <v>38</v>
      </c>
      <c r="Q14" s="194">
        <v>21</v>
      </c>
      <c r="R14" s="210">
        <v>55.3</v>
      </c>
      <c r="S14" s="195">
        <v>23</v>
      </c>
      <c r="T14" s="194">
        <v>15</v>
      </c>
      <c r="U14" s="210">
        <v>65.2</v>
      </c>
      <c r="V14" s="195">
        <v>38</v>
      </c>
      <c r="W14" s="194">
        <v>19</v>
      </c>
      <c r="X14" s="210">
        <v>50</v>
      </c>
      <c r="Y14" s="195">
        <v>31</v>
      </c>
      <c r="Z14" s="194">
        <v>19</v>
      </c>
      <c r="AA14" s="210">
        <v>61.3</v>
      </c>
      <c r="AB14" s="195">
        <v>37</v>
      </c>
      <c r="AC14" s="194">
        <v>19</v>
      </c>
      <c r="AD14" s="210">
        <v>51.4</v>
      </c>
      <c r="AE14" s="195">
        <v>29</v>
      </c>
      <c r="AF14" s="194">
        <v>15</v>
      </c>
      <c r="AG14" s="210">
        <v>51.7</v>
      </c>
    </row>
    <row r="15" spans="1:33" ht="15" customHeight="1">
      <c r="A15" s="35" t="s">
        <v>10</v>
      </c>
      <c r="B15" s="11" t="s">
        <v>40</v>
      </c>
      <c r="C15" s="12" t="s">
        <v>41</v>
      </c>
      <c r="D15" s="183">
        <v>3545</v>
      </c>
      <c r="E15" s="182">
        <v>2064</v>
      </c>
      <c r="F15" s="208">
        <v>58.2</v>
      </c>
      <c r="G15" s="183">
        <v>2809</v>
      </c>
      <c r="H15" s="182">
        <v>1794</v>
      </c>
      <c r="I15" s="208">
        <v>63.9</v>
      </c>
      <c r="J15" s="183">
        <v>3560</v>
      </c>
      <c r="K15" s="182">
        <v>2092</v>
      </c>
      <c r="L15" s="208">
        <v>58.8</v>
      </c>
      <c r="M15" s="183">
        <v>2885</v>
      </c>
      <c r="N15" s="182">
        <v>1868</v>
      </c>
      <c r="O15" s="208">
        <v>64.7</v>
      </c>
      <c r="P15" s="183">
        <v>3714</v>
      </c>
      <c r="Q15" s="182">
        <v>2180</v>
      </c>
      <c r="R15" s="208">
        <v>58.7</v>
      </c>
      <c r="S15" s="183">
        <v>3011</v>
      </c>
      <c r="T15" s="182">
        <v>1938</v>
      </c>
      <c r="U15" s="208">
        <v>64.400000000000006</v>
      </c>
      <c r="V15" s="183">
        <v>3646</v>
      </c>
      <c r="W15" s="182">
        <v>2121</v>
      </c>
      <c r="X15" s="208">
        <v>58.2</v>
      </c>
      <c r="Y15" s="183">
        <v>2968</v>
      </c>
      <c r="Z15" s="182">
        <v>1863</v>
      </c>
      <c r="AA15" s="208">
        <v>62.8</v>
      </c>
      <c r="AB15" s="183">
        <v>3914</v>
      </c>
      <c r="AC15" s="182">
        <v>2324</v>
      </c>
      <c r="AD15" s="208">
        <v>59.4</v>
      </c>
      <c r="AE15" s="183">
        <v>3105</v>
      </c>
      <c r="AF15" s="182">
        <v>2025</v>
      </c>
      <c r="AG15" s="208">
        <v>65.2</v>
      </c>
    </row>
    <row r="16" spans="1:33" ht="15" customHeight="1">
      <c r="A16" s="35"/>
      <c r="B16" s="11"/>
      <c r="C16" s="12" t="s">
        <v>42</v>
      </c>
      <c r="D16" s="183">
        <v>1173</v>
      </c>
      <c r="E16" s="182">
        <v>902</v>
      </c>
      <c r="F16" s="208">
        <v>76.900000000000006</v>
      </c>
      <c r="G16" s="183">
        <v>838</v>
      </c>
      <c r="H16" s="182">
        <v>670</v>
      </c>
      <c r="I16" s="208">
        <v>80</v>
      </c>
      <c r="J16" s="183">
        <v>1152</v>
      </c>
      <c r="K16" s="182">
        <v>886</v>
      </c>
      <c r="L16" s="208">
        <v>76.900000000000006</v>
      </c>
      <c r="M16" s="183">
        <v>846</v>
      </c>
      <c r="N16" s="182">
        <v>664</v>
      </c>
      <c r="O16" s="208">
        <v>78.5</v>
      </c>
      <c r="P16" s="183">
        <v>1184</v>
      </c>
      <c r="Q16" s="182">
        <v>907</v>
      </c>
      <c r="R16" s="208">
        <v>76.599999999999994</v>
      </c>
      <c r="S16" s="183">
        <v>895</v>
      </c>
      <c r="T16" s="182">
        <v>711</v>
      </c>
      <c r="U16" s="208">
        <v>79.400000000000006</v>
      </c>
      <c r="V16" s="183">
        <v>1262</v>
      </c>
      <c r="W16" s="182">
        <v>918</v>
      </c>
      <c r="X16" s="208">
        <v>72.7</v>
      </c>
      <c r="Y16" s="183">
        <v>922</v>
      </c>
      <c r="Z16" s="182">
        <v>704</v>
      </c>
      <c r="AA16" s="208">
        <v>76.400000000000006</v>
      </c>
      <c r="AB16" s="183">
        <v>1167</v>
      </c>
      <c r="AC16" s="182">
        <v>877</v>
      </c>
      <c r="AD16" s="208">
        <v>75.099999999999994</v>
      </c>
      <c r="AE16" s="183">
        <v>876</v>
      </c>
      <c r="AF16" s="182">
        <v>689</v>
      </c>
      <c r="AG16" s="208">
        <v>78.7</v>
      </c>
    </row>
    <row r="17" spans="1:33" ht="15" customHeight="1">
      <c r="A17" s="35"/>
      <c r="B17" s="11"/>
      <c r="C17" s="12" t="s">
        <v>43</v>
      </c>
      <c r="D17" s="183">
        <v>5775</v>
      </c>
      <c r="E17" s="182">
        <v>3504</v>
      </c>
      <c r="F17" s="208">
        <v>60.7</v>
      </c>
      <c r="G17" s="183">
        <v>4457</v>
      </c>
      <c r="H17" s="182">
        <v>2861</v>
      </c>
      <c r="I17" s="208">
        <v>64.2</v>
      </c>
      <c r="J17" s="183">
        <v>5895</v>
      </c>
      <c r="K17" s="182">
        <v>3586</v>
      </c>
      <c r="L17" s="208">
        <v>60.8</v>
      </c>
      <c r="M17" s="183">
        <v>4645</v>
      </c>
      <c r="N17" s="182">
        <v>2951</v>
      </c>
      <c r="O17" s="208">
        <v>63.5</v>
      </c>
      <c r="P17" s="183">
        <v>5908</v>
      </c>
      <c r="Q17" s="182">
        <v>3656</v>
      </c>
      <c r="R17" s="208">
        <v>61.9</v>
      </c>
      <c r="S17" s="183">
        <v>4625</v>
      </c>
      <c r="T17" s="182">
        <v>3000</v>
      </c>
      <c r="U17" s="208">
        <v>64.900000000000006</v>
      </c>
      <c r="V17" s="183">
        <v>5713</v>
      </c>
      <c r="W17" s="182">
        <v>3564</v>
      </c>
      <c r="X17" s="208">
        <v>62.4</v>
      </c>
      <c r="Y17" s="183">
        <v>4543</v>
      </c>
      <c r="Z17" s="182">
        <v>2969</v>
      </c>
      <c r="AA17" s="208">
        <v>65.400000000000006</v>
      </c>
      <c r="AB17" s="183">
        <v>5894</v>
      </c>
      <c r="AC17" s="182">
        <v>3790</v>
      </c>
      <c r="AD17" s="208">
        <v>64.3</v>
      </c>
      <c r="AE17" s="183">
        <v>4633</v>
      </c>
      <c r="AF17" s="182">
        <v>3115</v>
      </c>
      <c r="AG17" s="208">
        <v>67.2</v>
      </c>
    </row>
    <row r="18" spans="1:33" ht="15" customHeight="1">
      <c r="A18" s="35"/>
      <c r="B18" s="11"/>
      <c r="C18" s="12" t="s">
        <v>39</v>
      </c>
      <c r="D18" s="183">
        <v>10493</v>
      </c>
      <c r="E18" s="182">
        <v>6470</v>
      </c>
      <c r="F18" s="208">
        <v>61.7</v>
      </c>
      <c r="G18" s="183">
        <v>6660</v>
      </c>
      <c r="H18" s="182">
        <v>4796</v>
      </c>
      <c r="I18" s="208">
        <v>72</v>
      </c>
      <c r="J18" s="183">
        <v>10607</v>
      </c>
      <c r="K18" s="182">
        <v>6564</v>
      </c>
      <c r="L18" s="208">
        <v>61.9</v>
      </c>
      <c r="M18" s="183">
        <v>6889</v>
      </c>
      <c r="N18" s="182">
        <v>4925</v>
      </c>
      <c r="O18" s="208">
        <v>71.5</v>
      </c>
      <c r="P18" s="183">
        <v>10806</v>
      </c>
      <c r="Q18" s="182">
        <v>6743</v>
      </c>
      <c r="R18" s="208">
        <v>62.4</v>
      </c>
      <c r="S18" s="183">
        <v>7091</v>
      </c>
      <c r="T18" s="182">
        <v>5085</v>
      </c>
      <c r="U18" s="208">
        <v>71.7</v>
      </c>
      <c r="V18" s="183">
        <v>10621</v>
      </c>
      <c r="W18" s="182">
        <v>6603</v>
      </c>
      <c r="X18" s="208">
        <v>62.2</v>
      </c>
      <c r="Y18" s="183">
        <v>7019</v>
      </c>
      <c r="Z18" s="182">
        <v>4997</v>
      </c>
      <c r="AA18" s="208">
        <v>71.2</v>
      </c>
      <c r="AB18" s="183">
        <v>10975</v>
      </c>
      <c r="AC18" s="182">
        <v>6991</v>
      </c>
      <c r="AD18" s="208">
        <v>63.7</v>
      </c>
      <c r="AE18" s="183">
        <v>7159</v>
      </c>
      <c r="AF18" s="182">
        <v>5201</v>
      </c>
      <c r="AG18" s="208">
        <v>72.599999999999994</v>
      </c>
    </row>
    <row r="19" spans="1:33" ht="15" customHeight="1">
      <c r="A19" s="35"/>
      <c r="B19" s="334" t="s">
        <v>331</v>
      </c>
      <c r="C19" s="260" t="s">
        <v>532</v>
      </c>
      <c r="D19" s="188">
        <v>3013</v>
      </c>
      <c r="E19" s="189">
        <v>1962</v>
      </c>
      <c r="F19" s="207">
        <v>65.099999999999994</v>
      </c>
      <c r="G19" s="188">
        <v>2413</v>
      </c>
      <c r="H19" s="189">
        <v>1626</v>
      </c>
      <c r="I19" s="207">
        <v>67.400000000000006</v>
      </c>
      <c r="J19" s="188">
        <v>3493</v>
      </c>
      <c r="K19" s="189">
        <v>2261</v>
      </c>
      <c r="L19" s="207">
        <v>64.7</v>
      </c>
      <c r="M19" s="188">
        <v>2821</v>
      </c>
      <c r="N19" s="189">
        <v>1894</v>
      </c>
      <c r="O19" s="207">
        <v>67.099999999999994</v>
      </c>
      <c r="P19" s="188">
        <v>3772</v>
      </c>
      <c r="Q19" s="189">
        <v>2512</v>
      </c>
      <c r="R19" s="207">
        <v>66.599999999999994</v>
      </c>
      <c r="S19" s="188">
        <v>3024</v>
      </c>
      <c r="T19" s="189">
        <v>2087</v>
      </c>
      <c r="U19" s="207">
        <v>69</v>
      </c>
      <c r="V19" s="188">
        <v>3906</v>
      </c>
      <c r="W19" s="189">
        <v>2590</v>
      </c>
      <c r="X19" s="207">
        <v>66.3</v>
      </c>
      <c r="Y19" s="188">
        <v>3096</v>
      </c>
      <c r="Z19" s="189">
        <v>2116</v>
      </c>
      <c r="AA19" s="207">
        <v>68.3</v>
      </c>
      <c r="AB19" s="188">
        <v>4200</v>
      </c>
      <c r="AC19" s="189">
        <v>2819</v>
      </c>
      <c r="AD19" s="207">
        <v>67.099999999999994</v>
      </c>
      <c r="AE19" s="188">
        <v>3305</v>
      </c>
      <c r="AF19" s="189">
        <v>2327</v>
      </c>
      <c r="AG19" s="207">
        <v>70.400000000000006</v>
      </c>
    </row>
    <row r="20" spans="1:33" ht="15" customHeight="1">
      <c r="A20" s="35"/>
      <c r="B20" s="11"/>
      <c r="C20" s="181" t="s">
        <v>308</v>
      </c>
      <c r="D20" s="183">
        <v>27</v>
      </c>
      <c r="E20" s="182">
        <v>18</v>
      </c>
      <c r="F20" s="208">
        <v>66.7</v>
      </c>
      <c r="G20" s="183">
        <v>27</v>
      </c>
      <c r="H20" s="182">
        <v>18</v>
      </c>
      <c r="I20" s="208">
        <v>66.7</v>
      </c>
      <c r="J20" s="183">
        <v>50</v>
      </c>
      <c r="K20" s="182">
        <v>31</v>
      </c>
      <c r="L20" s="208">
        <v>62</v>
      </c>
      <c r="M20" s="183">
        <v>39</v>
      </c>
      <c r="N20" s="182">
        <v>27</v>
      </c>
      <c r="O20" s="208">
        <v>69.2</v>
      </c>
      <c r="P20" s="183">
        <v>47</v>
      </c>
      <c r="Q20" s="182">
        <v>33</v>
      </c>
      <c r="R20" s="208">
        <v>70.2</v>
      </c>
      <c r="S20" s="183">
        <v>42</v>
      </c>
      <c r="T20" s="182">
        <v>30</v>
      </c>
      <c r="U20" s="208">
        <v>71.400000000000006</v>
      </c>
      <c r="V20" s="183">
        <v>43</v>
      </c>
      <c r="W20" s="182">
        <v>35</v>
      </c>
      <c r="X20" s="208">
        <v>81.400000000000006</v>
      </c>
      <c r="Y20" s="183">
        <v>33</v>
      </c>
      <c r="Z20" s="182">
        <v>26</v>
      </c>
      <c r="AA20" s="208">
        <v>78.8</v>
      </c>
      <c r="AB20" s="183">
        <v>32</v>
      </c>
      <c r="AC20" s="182">
        <v>20</v>
      </c>
      <c r="AD20" s="208">
        <v>62.5</v>
      </c>
      <c r="AE20" s="183">
        <v>32</v>
      </c>
      <c r="AF20" s="182">
        <v>20</v>
      </c>
      <c r="AG20" s="208">
        <v>62.5</v>
      </c>
    </row>
    <row r="21" spans="1:33" ht="15" customHeight="1">
      <c r="A21" s="35"/>
      <c r="B21" s="304"/>
      <c r="C21" s="34" t="s">
        <v>39</v>
      </c>
      <c r="D21" s="184">
        <v>3040</v>
      </c>
      <c r="E21" s="185">
        <v>1980</v>
      </c>
      <c r="F21" s="209">
        <v>65.099999999999994</v>
      </c>
      <c r="G21" s="184">
        <v>2434</v>
      </c>
      <c r="H21" s="185">
        <v>1641</v>
      </c>
      <c r="I21" s="209">
        <v>67.400000000000006</v>
      </c>
      <c r="J21" s="184">
        <v>3543</v>
      </c>
      <c r="K21" s="185">
        <v>2292</v>
      </c>
      <c r="L21" s="209">
        <v>64.7</v>
      </c>
      <c r="M21" s="184">
        <v>2856</v>
      </c>
      <c r="N21" s="185">
        <v>1919</v>
      </c>
      <c r="O21" s="209">
        <v>67.2</v>
      </c>
      <c r="P21" s="184">
        <v>3819</v>
      </c>
      <c r="Q21" s="185">
        <v>2545</v>
      </c>
      <c r="R21" s="209">
        <v>66.599999999999994</v>
      </c>
      <c r="S21" s="184">
        <v>3060</v>
      </c>
      <c r="T21" s="185">
        <v>2113</v>
      </c>
      <c r="U21" s="209">
        <v>69.099999999999994</v>
      </c>
      <c r="V21" s="184">
        <v>3949</v>
      </c>
      <c r="W21" s="185">
        <v>2625</v>
      </c>
      <c r="X21" s="209">
        <v>66.5</v>
      </c>
      <c r="Y21" s="184">
        <v>3123</v>
      </c>
      <c r="Z21" s="185">
        <v>2138</v>
      </c>
      <c r="AA21" s="209">
        <v>68.5</v>
      </c>
      <c r="AB21" s="184">
        <v>4232</v>
      </c>
      <c r="AC21" s="185">
        <v>2839</v>
      </c>
      <c r="AD21" s="209">
        <v>67.099999999999994</v>
      </c>
      <c r="AE21" s="184">
        <v>3333</v>
      </c>
      <c r="AF21" s="185">
        <v>2345</v>
      </c>
      <c r="AG21" s="209">
        <v>70.400000000000006</v>
      </c>
    </row>
    <row r="22" spans="1:33" ht="15" customHeight="1">
      <c r="A22" s="36"/>
      <c r="B22" s="34" t="s">
        <v>39</v>
      </c>
      <c r="C22" s="34"/>
      <c r="D22" s="184">
        <v>13533</v>
      </c>
      <c r="E22" s="185">
        <v>8450</v>
      </c>
      <c r="F22" s="209">
        <v>62.4</v>
      </c>
      <c r="G22" s="184">
        <v>7821</v>
      </c>
      <c r="H22" s="185">
        <v>5712</v>
      </c>
      <c r="I22" s="209">
        <v>73</v>
      </c>
      <c r="J22" s="184">
        <v>14150</v>
      </c>
      <c r="K22" s="185">
        <v>8856</v>
      </c>
      <c r="L22" s="209">
        <v>62.6</v>
      </c>
      <c r="M22" s="184">
        <v>8274</v>
      </c>
      <c r="N22" s="185">
        <v>6029</v>
      </c>
      <c r="O22" s="209">
        <v>72.900000000000006</v>
      </c>
      <c r="P22" s="184">
        <v>14625</v>
      </c>
      <c r="Q22" s="185">
        <v>9288</v>
      </c>
      <c r="R22" s="209">
        <v>63.5</v>
      </c>
      <c r="S22" s="184">
        <v>8590</v>
      </c>
      <c r="T22" s="185">
        <v>6321</v>
      </c>
      <c r="U22" s="209">
        <v>73.599999999999994</v>
      </c>
      <c r="V22" s="184">
        <v>14570</v>
      </c>
      <c r="W22" s="185">
        <v>9228</v>
      </c>
      <c r="X22" s="209">
        <v>63.3</v>
      </c>
      <c r="Y22" s="184">
        <v>8594</v>
      </c>
      <c r="Z22" s="185">
        <v>6257</v>
      </c>
      <c r="AA22" s="209">
        <v>72.8</v>
      </c>
      <c r="AB22" s="184">
        <v>15207</v>
      </c>
      <c r="AC22" s="185">
        <v>9830</v>
      </c>
      <c r="AD22" s="209">
        <v>64.599999999999994</v>
      </c>
      <c r="AE22" s="184">
        <v>8859</v>
      </c>
      <c r="AF22" s="185">
        <v>6595</v>
      </c>
      <c r="AG22" s="209">
        <v>74.400000000000006</v>
      </c>
    </row>
    <row r="23" spans="1:33" ht="15" customHeight="1">
      <c r="A23" s="35" t="s">
        <v>11</v>
      </c>
      <c r="B23" s="334" t="s">
        <v>44</v>
      </c>
      <c r="C23" s="260" t="s">
        <v>45</v>
      </c>
      <c r="D23" s="188">
        <v>450</v>
      </c>
      <c r="E23" s="189">
        <v>171</v>
      </c>
      <c r="F23" s="207">
        <v>38</v>
      </c>
      <c r="G23" s="188">
        <v>178</v>
      </c>
      <c r="H23" s="189">
        <v>88</v>
      </c>
      <c r="I23" s="207">
        <v>49.4</v>
      </c>
      <c r="J23" s="188">
        <v>699</v>
      </c>
      <c r="K23" s="189">
        <v>290</v>
      </c>
      <c r="L23" s="207">
        <v>41.5</v>
      </c>
      <c r="M23" s="188">
        <v>236</v>
      </c>
      <c r="N23" s="189">
        <v>131</v>
      </c>
      <c r="O23" s="207">
        <v>55.5</v>
      </c>
      <c r="P23" s="188">
        <v>577</v>
      </c>
      <c r="Q23" s="189">
        <v>273</v>
      </c>
      <c r="R23" s="207">
        <v>47.3</v>
      </c>
      <c r="S23" s="188">
        <v>232</v>
      </c>
      <c r="T23" s="189">
        <v>131</v>
      </c>
      <c r="U23" s="207">
        <v>56.5</v>
      </c>
      <c r="V23" s="188">
        <v>750</v>
      </c>
      <c r="W23" s="189">
        <v>272</v>
      </c>
      <c r="X23" s="207">
        <v>36.299999999999997</v>
      </c>
      <c r="Y23" s="188">
        <v>256</v>
      </c>
      <c r="Z23" s="189">
        <v>143</v>
      </c>
      <c r="AA23" s="207">
        <v>55.9</v>
      </c>
      <c r="AB23" s="188">
        <v>861</v>
      </c>
      <c r="AC23" s="189">
        <v>340</v>
      </c>
      <c r="AD23" s="207">
        <v>39.5</v>
      </c>
      <c r="AE23" s="188">
        <v>261</v>
      </c>
      <c r="AF23" s="189">
        <v>144</v>
      </c>
      <c r="AG23" s="207">
        <v>55.2</v>
      </c>
    </row>
    <row r="24" spans="1:33" ht="15" customHeight="1">
      <c r="A24" s="35"/>
      <c r="B24" s="11"/>
      <c r="C24" s="181" t="s">
        <v>46</v>
      </c>
      <c r="D24" s="183">
        <v>27</v>
      </c>
      <c r="E24" s="182">
        <v>11</v>
      </c>
      <c r="F24" s="208">
        <v>40.700000000000003</v>
      </c>
      <c r="G24" s="183">
        <v>20</v>
      </c>
      <c r="H24" s="182">
        <v>9</v>
      </c>
      <c r="I24" s="208">
        <v>45</v>
      </c>
      <c r="J24" s="183">
        <v>41</v>
      </c>
      <c r="K24" s="182">
        <v>28</v>
      </c>
      <c r="L24" s="208">
        <v>68.3</v>
      </c>
      <c r="M24" s="183">
        <v>32</v>
      </c>
      <c r="N24" s="182">
        <v>22</v>
      </c>
      <c r="O24" s="208">
        <v>68.8</v>
      </c>
      <c r="P24" s="183">
        <v>50</v>
      </c>
      <c r="Q24" s="182">
        <v>31</v>
      </c>
      <c r="R24" s="208">
        <v>62</v>
      </c>
      <c r="S24" s="183">
        <v>36</v>
      </c>
      <c r="T24" s="182">
        <v>19</v>
      </c>
      <c r="U24" s="208">
        <v>52.8</v>
      </c>
      <c r="V24" s="183">
        <v>38</v>
      </c>
      <c r="W24" s="182">
        <v>21</v>
      </c>
      <c r="X24" s="208">
        <v>55.3</v>
      </c>
      <c r="Y24" s="183">
        <v>33</v>
      </c>
      <c r="Z24" s="182">
        <v>18</v>
      </c>
      <c r="AA24" s="208">
        <v>54.5</v>
      </c>
      <c r="AB24" s="183">
        <v>56</v>
      </c>
      <c r="AC24" s="182">
        <v>31</v>
      </c>
      <c r="AD24" s="208">
        <v>55.4</v>
      </c>
      <c r="AE24" s="183">
        <v>42</v>
      </c>
      <c r="AF24" s="182">
        <v>24</v>
      </c>
      <c r="AG24" s="208">
        <v>57.1</v>
      </c>
    </row>
    <row r="25" spans="1:33" ht="15" customHeight="1">
      <c r="A25" s="35"/>
      <c r="B25" s="304"/>
      <c r="C25" s="34" t="s">
        <v>39</v>
      </c>
      <c r="D25" s="184">
        <v>477</v>
      </c>
      <c r="E25" s="185">
        <v>182</v>
      </c>
      <c r="F25" s="209">
        <v>38.200000000000003</v>
      </c>
      <c r="G25" s="184">
        <v>193</v>
      </c>
      <c r="H25" s="185">
        <v>96</v>
      </c>
      <c r="I25" s="209">
        <v>49.7</v>
      </c>
      <c r="J25" s="184">
        <v>740</v>
      </c>
      <c r="K25" s="185">
        <v>318</v>
      </c>
      <c r="L25" s="209">
        <v>43</v>
      </c>
      <c r="M25" s="184">
        <v>257</v>
      </c>
      <c r="N25" s="185">
        <v>148</v>
      </c>
      <c r="O25" s="209">
        <v>57.6</v>
      </c>
      <c r="P25" s="184">
        <v>627</v>
      </c>
      <c r="Q25" s="185">
        <v>304</v>
      </c>
      <c r="R25" s="209">
        <v>48.5</v>
      </c>
      <c r="S25" s="184">
        <v>257</v>
      </c>
      <c r="T25" s="185">
        <v>147</v>
      </c>
      <c r="U25" s="209">
        <v>57.2</v>
      </c>
      <c r="V25" s="184">
        <v>788</v>
      </c>
      <c r="W25" s="185">
        <v>293</v>
      </c>
      <c r="X25" s="209">
        <v>37.200000000000003</v>
      </c>
      <c r="Y25" s="184">
        <v>286</v>
      </c>
      <c r="Z25" s="185">
        <v>161</v>
      </c>
      <c r="AA25" s="209">
        <v>56.3</v>
      </c>
      <c r="AB25" s="184">
        <v>917</v>
      </c>
      <c r="AC25" s="185">
        <v>371</v>
      </c>
      <c r="AD25" s="209">
        <v>40.5</v>
      </c>
      <c r="AE25" s="184">
        <v>292</v>
      </c>
      <c r="AF25" s="185">
        <v>166</v>
      </c>
      <c r="AG25" s="209">
        <v>56.8</v>
      </c>
    </row>
    <row r="26" spans="1:33" ht="15" customHeight="1">
      <c r="A26" s="35"/>
      <c r="B26" s="11" t="s">
        <v>47</v>
      </c>
      <c r="C26" s="12" t="s">
        <v>48</v>
      </c>
      <c r="D26" s="183">
        <v>2</v>
      </c>
      <c r="E26" s="182">
        <v>1</v>
      </c>
      <c r="F26" s="208">
        <v>50</v>
      </c>
      <c r="G26" s="183">
        <v>1</v>
      </c>
      <c r="H26" s="182">
        <v>1</v>
      </c>
      <c r="I26" s="208">
        <v>100</v>
      </c>
      <c r="J26" s="183">
        <v>15</v>
      </c>
      <c r="K26" s="182">
        <v>12</v>
      </c>
      <c r="L26" s="208">
        <v>80</v>
      </c>
      <c r="M26" s="183">
        <v>6</v>
      </c>
      <c r="N26" s="182">
        <v>5</v>
      </c>
      <c r="O26" s="208">
        <v>83.3</v>
      </c>
      <c r="P26" s="183">
        <v>9</v>
      </c>
      <c r="Q26" s="182">
        <v>7</v>
      </c>
      <c r="R26" s="208">
        <v>77.8</v>
      </c>
      <c r="S26" s="183">
        <v>6</v>
      </c>
      <c r="T26" s="182">
        <v>5</v>
      </c>
      <c r="U26" s="208">
        <v>83.3</v>
      </c>
      <c r="V26" s="183">
        <v>6</v>
      </c>
      <c r="W26" s="182">
        <v>6</v>
      </c>
      <c r="X26" s="208">
        <v>100</v>
      </c>
      <c r="Y26" s="183">
        <v>5</v>
      </c>
      <c r="Z26" s="182">
        <v>5</v>
      </c>
      <c r="AA26" s="208">
        <v>100</v>
      </c>
      <c r="AB26" s="183">
        <v>21</v>
      </c>
      <c r="AC26" s="182">
        <v>10</v>
      </c>
      <c r="AD26" s="208">
        <v>47.6</v>
      </c>
      <c r="AE26" s="183">
        <v>13</v>
      </c>
      <c r="AF26" s="182">
        <v>7</v>
      </c>
      <c r="AG26" s="208">
        <v>53.8</v>
      </c>
    </row>
    <row r="27" spans="1:33" ht="15" customHeight="1">
      <c r="A27" s="35"/>
      <c r="B27" s="11"/>
      <c r="C27" s="12" t="s">
        <v>49</v>
      </c>
      <c r="D27" s="183">
        <v>17</v>
      </c>
      <c r="E27" s="182">
        <v>11</v>
      </c>
      <c r="F27" s="208">
        <v>64.7</v>
      </c>
      <c r="G27" s="183">
        <v>12</v>
      </c>
      <c r="H27" s="182">
        <v>9</v>
      </c>
      <c r="I27" s="208">
        <v>75</v>
      </c>
      <c r="J27" s="183">
        <v>35</v>
      </c>
      <c r="K27" s="182">
        <v>26</v>
      </c>
      <c r="L27" s="208">
        <v>74.3</v>
      </c>
      <c r="M27" s="183">
        <v>16</v>
      </c>
      <c r="N27" s="182">
        <v>12</v>
      </c>
      <c r="O27" s="208">
        <v>75</v>
      </c>
      <c r="P27" s="183">
        <v>22</v>
      </c>
      <c r="Q27" s="182">
        <v>12</v>
      </c>
      <c r="R27" s="208">
        <v>54.5</v>
      </c>
      <c r="S27" s="183">
        <v>13</v>
      </c>
      <c r="T27" s="182">
        <v>10</v>
      </c>
      <c r="U27" s="208">
        <v>76.900000000000006</v>
      </c>
      <c r="V27" s="183">
        <v>44</v>
      </c>
      <c r="W27" s="182">
        <v>34</v>
      </c>
      <c r="X27" s="208">
        <v>77.3</v>
      </c>
      <c r="Y27" s="183">
        <v>22</v>
      </c>
      <c r="Z27" s="182">
        <v>21</v>
      </c>
      <c r="AA27" s="208">
        <v>95.5</v>
      </c>
      <c r="AB27" s="183">
        <v>37</v>
      </c>
      <c r="AC27" s="182">
        <v>19</v>
      </c>
      <c r="AD27" s="208">
        <v>51.4</v>
      </c>
      <c r="AE27" s="183">
        <v>25</v>
      </c>
      <c r="AF27" s="182">
        <v>17</v>
      </c>
      <c r="AG27" s="208">
        <v>68</v>
      </c>
    </row>
    <row r="28" spans="1:33" ht="15" customHeight="1">
      <c r="A28" s="35"/>
      <c r="B28" s="11"/>
      <c r="C28" s="12" t="s">
        <v>309</v>
      </c>
      <c r="D28" s="183">
        <v>7</v>
      </c>
      <c r="E28" s="182">
        <v>5</v>
      </c>
      <c r="F28" s="208">
        <v>71.400000000000006</v>
      </c>
      <c r="G28" s="183">
        <v>4</v>
      </c>
      <c r="H28" s="182">
        <v>4</v>
      </c>
      <c r="I28" s="208">
        <v>100</v>
      </c>
      <c r="J28" s="183">
        <v>14</v>
      </c>
      <c r="K28" s="182">
        <v>12</v>
      </c>
      <c r="L28" s="208">
        <v>85.7</v>
      </c>
      <c r="M28" s="183">
        <v>8</v>
      </c>
      <c r="N28" s="182">
        <v>6</v>
      </c>
      <c r="O28" s="208">
        <v>75</v>
      </c>
      <c r="P28" s="183">
        <v>14</v>
      </c>
      <c r="Q28" s="182">
        <v>11</v>
      </c>
      <c r="R28" s="208">
        <v>78.599999999999994</v>
      </c>
      <c r="S28" s="183">
        <v>11</v>
      </c>
      <c r="T28" s="182">
        <v>9</v>
      </c>
      <c r="U28" s="208">
        <v>81.8</v>
      </c>
      <c r="V28" s="183">
        <v>25</v>
      </c>
      <c r="W28" s="182">
        <v>17</v>
      </c>
      <c r="X28" s="208">
        <v>68</v>
      </c>
      <c r="Y28" s="183">
        <v>19</v>
      </c>
      <c r="Z28" s="182">
        <v>14</v>
      </c>
      <c r="AA28" s="208">
        <v>73.7</v>
      </c>
      <c r="AB28" s="183">
        <v>48</v>
      </c>
      <c r="AC28" s="182">
        <v>33</v>
      </c>
      <c r="AD28" s="208">
        <v>68.8</v>
      </c>
      <c r="AE28" s="183">
        <v>37</v>
      </c>
      <c r="AF28" s="182">
        <v>25</v>
      </c>
      <c r="AG28" s="208">
        <v>67.599999999999994</v>
      </c>
    </row>
    <row r="29" spans="1:33" ht="15" customHeight="1">
      <c r="A29" s="35"/>
      <c r="B29" s="11"/>
      <c r="C29" s="12" t="s">
        <v>39</v>
      </c>
      <c r="D29" s="183">
        <v>26</v>
      </c>
      <c r="E29" s="182">
        <v>17</v>
      </c>
      <c r="F29" s="208">
        <v>65.400000000000006</v>
      </c>
      <c r="G29" s="183">
        <v>16</v>
      </c>
      <c r="H29" s="182">
        <v>13</v>
      </c>
      <c r="I29" s="208">
        <v>81.3</v>
      </c>
      <c r="J29" s="183">
        <v>64</v>
      </c>
      <c r="K29" s="182">
        <v>50</v>
      </c>
      <c r="L29" s="208">
        <v>78.099999999999994</v>
      </c>
      <c r="M29" s="183">
        <v>28</v>
      </c>
      <c r="N29" s="182">
        <v>21</v>
      </c>
      <c r="O29" s="208">
        <v>75</v>
      </c>
      <c r="P29" s="183">
        <v>45</v>
      </c>
      <c r="Q29" s="182">
        <v>30</v>
      </c>
      <c r="R29" s="208">
        <v>66.7</v>
      </c>
      <c r="S29" s="183">
        <v>28</v>
      </c>
      <c r="T29" s="182">
        <v>22</v>
      </c>
      <c r="U29" s="208">
        <v>78.599999999999994</v>
      </c>
      <c r="V29" s="183">
        <v>75</v>
      </c>
      <c r="W29" s="182">
        <v>57</v>
      </c>
      <c r="X29" s="208">
        <v>76</v>
      </c>
      <c r="Y29" s="183">
        <v>42</v>
      </c>
      <c r="Z29" s="182">
        <v>36</v>
      </c>
      <c r="AA29" s="208">
        <v>85.7</v>
      </c>
      <c r="AB29" s="183">
        <v>106</v>
      </c>
      <c r="AC29" s="182">
        <v>62</v>
      </c>
      <c r="AD29" s="208">
        <v>58.5</v>
      </c>
      <c r="AE29" s="183">
        <v>68</v>
      </c>
      <c r="AF29" s="182">
        <v>46</v>
      </c>
      <c r="AG29" s="208">
        <v>67.599999999999994</v>
      </c>
    </row>
    <row r="30" spans="1:33" ht="15" customHeight="1">
      <c r="A30" s="36"/>
      <c r="B30" s="39" t="s">
        <v>39</v>
      </c>
      <c r="C30" s="39"/>
      <c r="D30" s="195">
        <v>503</v>
      </c>
      <c r="E30" s="194">
        <v>199</v>
      </c>
      <c r="F30" s="210">
        <v>39.6</v>
      </c>
      <c r="G30" s="195">
        <v>203</v>
      </c>
      <c r="H30" s="194">
        <v>105</v>
      </c>
      <c r="I30" s="210">
        <v>51.7</v>
      </c>
      <c r="J30" s="195">
        <v>804</v>
      </c>
      <c r="K30" s="194">
        <v>368</v>
      </c>
      <c r="L30" s="210">
        <v>45.8</v>
      </c>
      <c r="M30" s="195">
        <v>281</v>
      </c>
      <c r="N30" s="194">
        <v>166</v>
      </c>
      <c r="O30" s="210">
        <v>59.1</v>
      </c>
      <c r="P30" s="195">
        <v>672</v>
      </c>
      <c r="Q30" s="194">
        <v>334</v>
      </c>
      <c r="R30" s="210">
        <v>49.7</v>
      </c>
      <c r="S30" s="195">
        <v>283</v>
      </c>
      <c r="T30" s="194">
        <v>167</v>
      </c>
      <c r="U30" s="210">
        <v>59</v>
      </c>
      <c r="V30" s="195">
        <v>863</v>
      </c>
      <c r="W30" s="194">
        <v>350</v>
      </c>
      <c r="X30" s="210">
        <v>40.6</v>
      </c>
      <c r="Y30" s="195">
        <v>322</v>
      </c>
      <c r="Z30" s="194">
        <v>193</v>
      </c>
      <c r="AA30" s="210">
        <v>59.9</v>
      </c>
      <c r="AB30" s="195">
        <v>1023</v>
      </c>
      <c r="AC30" s="194">
        <v>433</v>
      </c>
      <c r="AD30" s="210">
        <v>42.3</v>
      </c>
      <c r="AE30" s="195">
        <v>353</v>
      </c>
      <c r="AF30" s="194">
        <v>208</v>
      </c>
      <c r="AG30" s="210">
        <v>58.9</v>
      </c>
    </row>
    <row r="31" spans="1:33" ht="15" customHeight="1">
      <c r="A31" s="35" t="s">
        <v>12</v>
      </c>
      <c r="B31" s="11" t="s">
        <v>185</v>
      </c>
      <c r="C31" s="181" t="s">
        <v>51</v>
      </c>
      <c r="D31" s="183">
        <v>225</v>
      </c>
      <c r="E31" s="182">
        <v>194</v>
      </c>
      <c r="F31" s="208">
        <v>86.2</v>
      </c>
      <c r="G31" s="183">
        <v>216</v>
      </c>
      <c r="H31" s="182">
        <v>189</v>
      </c>
      <c r="I31" s="208">
        <v>87.5</v>
      </c>
      <c r="J31" s="183">
        <v>201</v>
      </c>
      <c r="K31" s="182">
        <v>169</v>
      </c>
      <c r="L31" s="208">
        <v>84.1</v>
      </c>
      <c r="M31" s="183">
        <v>195</v>
      </c>
      <c r="N31" s="182">
        <v>165</v>
      </c>
      <c r="O31" s="208">
        <v>84.6</v>
      </c>
      <c r="P31" s="183">
        <v>253</v>
      </c>
      <c r="Q31" s="182">
        <v>216</v>
      </c>
      <c r="R31" s="208">
        <v>85.4</v>
      </c>
      <c r="S31" s="183">
        <v>230</v>
      </c>
      <c r="T31" s="182">
        <v>207</v>
      </c>
      <c r="U31" s="208">
        <v>90</v>
      </c>
      <c r="V31" s="183">
        <v>182</v>
      </c>
      <c r="W31" s="182">
        <v>149</v>
      </c>
      <c r="X31" s="208">
        <v>81.900000000000006</v>
      </c>
      <c r="Y31" s="183">
        <v>174</v>
      </c>
      <c r="Z31" s="182">
        <v>147</v>
      </c>
      <c r="AA31" s="208">
        <v>84.5</v>
      </c>
      <c r="AB31" s="183">
        <v>201</v>
      </c>
      <c r="AC31" s="182">
        <v>165</v>
      </c>
      <c r="AD31" s="208">
        <v>82.1</v>
      </c>
      <c r="AE31" s="183">
        <v>190</v>
      </c>
      <c r="AF31" s="182">
        <v>162</v>
      </c>
      <c r="AG31" s="208">
        <v>85.3</v>
      </c>
    </row>
    <row r="32" spans="1:33" ht="15" customHeight="1">
      <c r="A32" s="35"/>
      <c r="B32" s="11"/>
      <c r="C32" s="181" t="s">
        <v>52</v>
      </c>
      <c r="D32" s="183">
        <v>821</v>
      </c>
      <c r="E32" s="182">
        <v>600</v>
      </c>
      <c r="F32" s="208">
        <v>73.099999999999994</v>
      </c>
      <c r="G32" s="183">
        <v>608</v>
      </c>
      <c r="H32" s="182">
        <v>522</v>
      </c>
      <c r="I32" s="208">
        <v>85.9</v>
      </c>
      <c r="J32" s="183">
        <v>1018</v>
      </c>
      <c r="K32" s="182">
        <v>759</v>
      </c>
      <c r="L32" s="208">
        <v>74.599999999999994</v>
      </c>
      <c r="M32" s="183">
        <v>734</v>
      </c>
      <c r="N32" s="182">
        <v>645</v>
      </c>
      <c r="O32" s="208">
        <v>87.9</v>
      </c>
      <c r="P32" s="183">
        <v>1035</v>
      </c>
      <c r="Q32" s="182">
        <v>768</v>
      </c>
      <c r="R32" s="208">
        <v>74.2</v>
      </c>
      <c r="S32" s="183">
        <v>761</v>
      </c>
      <c r="T32" s="182">
        <v>654</v>
      </c>
      <c r="U32" s="208">
        <v>85.9</v>
      </c>
      <c r="V32" s="183">
        <v>1078</v>
      </c>
      <c r="W32" s="182">
        <v>798</v>
      </c>
      <c r="X32" s="208">
        <v>74</v>
      </c>
      <c r="Y32" s="183">
        <v>790</v>
      </c>
      <c r="Z32" s="182">
        <v>685</v>
      </c>
      <c r="AA32" s="208">
        <v>86.7</v>
      </c>
      <c r="AB32" s="183">
        <v>1129</v>
      </c>
      <c r="AC32" s="182">
        <v>857</v>
      </c>
      <c r="AD32" s="208">
        <v>75.900000000000006</v>
      </c>
      <c r="AE32" s="183">
        <v>786</v>
      </c>
      <c r="AF32" s="182">
        <v>684</v>
      </c>
      <c r="AG32" s="208">
        <v>87</v>
      </c>
    </row>
    <row r="33" spans="1:33" ht="15" customHeight="1">
      <c r="A33" s="35"/>
      <c r="B33" s="11"/>
      <c r="C33" s="181" t="s">
        <v>39</v>
      </c>
      <c r="D33" s="183">
        <v>1046</v>
      </c>
      <c r="E33" s="182">
        <v>794</v>
      </c>
      <c r="F33" s="208">
        <v>75.900000000000006</v>
      </c>
      <c r="G33" s="183">
        <v>769</v>
      </c>
      <c r="H33" s="182">
        <v>670</v>
      </c>
      <c r="I33" s="208">
        <v>87.1</v>
      </c>
      <c r="J33" s="183">
        <v>1219</v>
      </c>
      <c r="K33" s="182">
        <v>928</v>
      </c>
      <c r="L33" s="208">
        <v>76.099999999999994</v>
      </c>
      <c r="M33" s="183">
        <v>877</v>
      </c>
      <c r="N33" s="182">
        <v>775</v>
      </c>
      <c r="O33" s="208">
        <v>88.4</v>
      </c>
      <c r="P33" s="183">
        <v>1288</v>
      </c>
      <c r="Q33" s="182">
        <v>984</v>
      </c>
      <c r="R33" s="208">
        <v>76.400000000000006</v>
      </c>
      <c r="S33" s="183">
        <v>941</v>
      </c>
      <c r="T33" s="182">
        <v>823</v>
      </c>
      <c r="U33" s="208">
        <v>87.5</v>
      </c>
      <c r="V33" s="183">
        <v>1260</v>
      </c>
      <c r="W33" s="182">
        <v>947</v>
      </c>
      <c r="X33" s="208">
        <v>75.2</v>
      </c>
      <c r="Y33" s="183">
        <v>915</v>
      </c>
      <c r="Z33" s="182">
        <v>795</v>
      </c>
      <c r="AA33" s="208">
        <v>86.9</v>
      </c>
      <c r="AB33" s="183">
        <v>1330</v>
      </c>
      <c r="AC33" s="182">
        <v>1022</v>
      </c>
      <c r="AD33" s="208">
        <v>76.8</v>
      </c>
      <c r="AE33" s="183">
        <v>920</v>
      </c>
      <c r="AF33" s="182">
        <v>800</v>
      </c>
      <c r="AG33" s="208">
        <v>87</v>
      </c>
    </row>
    <row r="34" spans="1:33" ht="15" customHeight="1">
      <c r="A34" s="35"/>
      <c r="B34" s="334" t="s">
        <v>186</v>
      </c>
      <c r="C34" s="260" t="s">
        <v>53</v>
      </c>
      <c r="D34" s="188">
        <v>8</v>
      </c>
      <c r="E34" s="189">
        <v>8</v>
      </c>
      <c r="F34" s="207">
        <v>100</v>
      </c>
      <c r="G34" s="188">
        <v>2</v>
      </c>
      <c r="H34" s="189">
        <v>2</v>
      </c>
      <c r="I34" s="207">
        <v>100</v>
      </c>
      <c r="J34" s="188">
        <v>19</v>
      </c>
      <c r="K34" s="189">
        <v>11</v>
      </c>
      <c r="L34" s="207">
        <v>57.9</v>
      </c>
      <c r="M34" s="188">
        <v>12</v>
      </c>
      <c r="N34" s="189">
        <v>10</v>
      </c>
      <c r="O34" s="207">
        <v>83.3</v>
      </c>
      <c r="P34" s="188">
        <v>18</v>
      </c>
      <c r="Q34" s="189">
        <v>14</v>
      </c>
      <c r="R34" s="207">
        <v>77.8</v>
      </c>
      <c r="S34" s="188">
        <v>9</v>
      </c>
      <c r="T34" s="189">
        <v>7</v>
      </c>
      <c r="U34" s="207">
        <v>77.8</v>
      </c>
      <c r="V34" s="188">
        <v>18</v>
      </c>
      <c r="W34" s="189">
        <v>12</v>
      </c>
      <c r="X34" s="207">
        <v>66.7</v>
      </c>
      <c r="Y34" s="188">
        <v>13</v>
      </c>
      <c r="Z34" s="189">
        <v>7</v>
      </c>
      <c r="AA34" s="207">
        <v>53.8</v>
      </c>
      <c r="AB34" s="188">
        <v>18</v>
      </c>
      <c r="AC34" s="189">
        <v>8</v>
      </c>
      <c r="AD34" s="207">
        <v>44.4</v>
      </c>
      <c r="AE34" s="188">
        <v>10</v>
      </c>
      <c r="AF34" s="189">
        <v>8</v>
      </c>
      <c r="AG34" s="207">
        <v>80</v>
      </c>
    </row>
    <row r="35" spans="1:33" ht="15" customHeight="1">
      <c r="A35" s="35"/>
      <c r="B35" s="11"/>
      <c r="C35" s="181" t="s">
        <v>310</v>
      </c>
      <c r="D35" s="183">
        <v>9</v>
      </c>
      <c r="E35" s="182">
        <v>2</v>
      </c>
      <c r="F35" s="208">
        <v>22.2</v>
      </c>
      <c r="G35" s="183">
        <v>9</v>
      </c>
      <c r="H35" s="182">
        <v>2</v>
      </c>
      <c r="I35" s="208">
        <v>22.2</v>
      </c>
      <c r="J35" s="183">
        <v>12</v>
      </c>
      <c r="K35" s="182">
        <v>6</v>
      </c>
      <c r="L35" s="208">
        <v>50</v>
      </c>
      <c r="M35" s="183">
        <v>12</v>
      </c>
      <c r="N35" s="182">
        <v>6</v>
      </c>
      <c r="O35" s="208">
        <v>50</v>
      </c>
      <c r="P35" s="183">
        <v>6</v>
      </c>
      <c r="Q35" s="182">
        <v>1</v>
      </c>
      <c r="R35" s="208">
        <v>16.7</v>
      </c>
      <c r="S35" s="183">
        <v>6</v>
      </c>
      <c r="T35" s="182">
        <v>1</v>
      </c>
      <c r="U35" s="208">
        <v>16.7</v>
      </c>
      <c r="V35" s="183">
        <v>5</v>
      </c>
      <c r="W35" s="182">
        <v>3</v>
      </c>
      <c r="X35" s="208">
        <v>60</v>
      </c>
      <c r="Y35" s="183">
        <v>5</v>
      </c>
      <c r="Z35" s="182">
        <v>3</v>
      </c>
      <c r="AA35" s="208">
        <v>60</v>
      </c>
      <c r="AB35" s="183">
        <v>4</v>
      </c>
      <c r="AC35" s="182">
        <v>3</v>
      </c>
      <c r="AD35" s="208">
        <v>75</v>
      </c>
      <c r="AE35" s="183">
        <v>4</v>
      </c>
      <c r="AF35" s="182">
        <v>3</v>
      </c>
      <c r="AG35" s="208">
        <v>75</v>
      </c>
    </row>
    <row r="36" spans="1:33" ht="15" customHeight="1">
      <c r="A36" s="35"/>
      <c r="B36" s="304"/>
      <c r="C36" s="34" t="s">
        <v>39</v>
      </c>
      <c r="D36" s="184">
        <v>17</v>
      </c>
      <c r="E36" s="185">
        <v>10</v>
      </c>
      <c r="F36" s="209">
        <v>58.8</v>
      </c>
      <c r="G36" s="184">
        <v>11</v>
      </c>
      <c r="H36" s="185">
        <v>4</v>
      </c>
      <c r="I36" s="209">
        <v>36.4</v>
      </c>
      <c r="J36" s="184">
        <v>31</v>
      </c>
      <c r="K36" s="185">
        <v>17</v>
      </c>
      <c r="L36" s="209">
        <v>54.8</v>
      </c>
      <c r="M36" s="184">
        <v>24</v>
      </c>
      <c r="N36" s="185">
        <v>16</v>
      </c>
      <c r="O36" s="209">
        <v>66.7</v>
      </c>
      <c r="P36" s="184">
        <v>24</v>
      </c>
      <c r="Q36" s="185">
        <v>15</v>
      </c>
      <c r="R36" s="209">
        <v>62.5</v>
      </c>
      <c r="S36" s="184">
        <v>15</v>
      </c>
      <c r="T36" s="185">
        <v>8</v>
      </c>
      <c r="U36" s="209">
        <v>53.3</v>
      </c>
      <c r="V36" s="184">
        <v>23</v>
      </c>
      <c r="W36" s="185">
        <v>15</v>
      </c>
      <c r="X36" s="209">
        <v>65.2</v>
      </c>
      <c r="Y36" s="184">
        <v>18</v>
      </c>
      <c r="Z36" s="185">
        <v>10</v>
      </c>
      <c r="AA36" s="209">
        <v>55.6</v>
      </c>
      <c r="AB36" s="184">
        <v>22</v>
      </c>
      <c r="AC36" s="185">
        <v>11</v>
      </c>
      <c r="AD36" s="209">
        <v>50</v>
      </c>
      <c r="AE36" s="184">
        <v>14</v>
      </c>
      <c r="AF36" s="185">
        <v>11</v>
      </c>
      <c r="AG36" s="209">
        <v>78.599999999999994</v>
      </c>
    </row>
    <row r="37" spans="1:33" ht="15" customHeight="1">
      <c r="A37" s="36"/>
      <c r="B37" s="34" t="s">
        <v>39</v>
      </c>
      <c r="C37" s="34"/>
      <c r="D37" s="184">
        <v>1063</v>
      </c>
      <c r="E37" s="185">
        <v>804</v>
      </c>
      <c r="F37" s="209">
        <v>75.599999999999994</v>
      </c>
      <c r="G37" s="184">
        <v>780</v>
      </c>
      <c r="H37" s="185">
        <v>674</v>
      </c>
      <c r="I37" s="209">
        <v>86.4</v>
      </c>
      <c r="J37" s="184">
        <v>1250</v>
      </c>
      <c r="K37" s="185">
        <v>945</v>
      </c>
      <c r="L37" s="209">
        <v>75.599999999999994</v>
      </c>
      <c r="M37" s="184">
        <v>901</v>
      </c>
      <c r="N37" s="185">
        <v>791</v>
      </c>
      <c r="O37" s="209">
        <v>87.8</v>
      </c>
      <c r="P37" s="184">
        <v>1312</v>
      </c>
      <c r="Q37" s="185">
        <v>999</v>
      </c>
      <c r="R37" s="209">
        <v>76.099999999999994</v>
      </c>
      <c r="S37" s="184">
        <v>956</v>
      </c>
      <c r="T37" s="185">
        <v>831</v>
      </c>
      <c r="U37" s="209">
        <v>86.9</v>
      </c>
      <c r="V37" s="184">
        <v>1283</v>
      </c>
      <c r="W37" s="185">
        <v>962</v>
      </c>
      <c r="X37" s="209">
        <v>75</v>
      </c>
      <c r="Y37" s="184">
        <v>933</v>
      </c>
      <c r="Z37" s="185">
        <v>805</v>
      </c>
      <c r="AA37" s="209">
        <v>86.3</v>
      </c>
      <c r="AB37" s="184">
        <v>1352</v>
      </c>
      <c r="AC37" s="185">
        <v>1033</v>
      </c>
      <c r="AD37" s="209">
        <v>76.400000000000006</v>
      </c>
      <c r="AE37" s="184">
        <v>933</v>
      </c>
      <c r="AF37" s="185">
        <v>811</v>
      </c>
      <c r="AG37" s="209">
        <v>86.9</v>
      </c>
    </row>
    <row r="38" spans="1:33" ht="15" customHeight="1">
      <c r="A38" s="35" t="s">
        <v>13</v>
      </c>
      <c r="B38" s="181" t="s">
        <v>54</v>
      </c>
      <c r="C38" s="181" t="s">
        <v>54</v>
      </c>
      <c r="D38" s="183">
        <v>45</v>
      </c>
      <c r="E38" s="182">
        <v>27</v>
      </c>
      <c r="F38" s="208">
        <v>60</v>
      </c>
      <c r="G38" s="183">
        <v>38</v>
      </c>
      <c r="H38" s="182">
        <v>24</v>
      </c>
      <c r="I38" s="208">
        <v>63.2</v>
      </c>
      <c r="J38" s="183">
        <v>36</v>
      </c>
      <c r="K38" s="182">
        <v>20</v>
      </c>
      <c r="L38" s="208">
        <v>55.6</v>
      </c>
      <c r="M38" s="183">
        <v>29</v>
      </c>
      <c r="N38" s="182">
        <v>18</v>
      </c>
      <c r="O38" s="208">
        <v>62.1</v>
      </c>
      <c r="P38" s="183">
        <v>64</v>
      </c>
      <c r="Q38" s="182">
        <v>32</v>
      </c>
      <c r="R38" s="208">
        <v>50</v>
      </c>
      <c r="S38" s="183">
        <v>55</v>
      </c>
      <c r="T38" s="182">
        <v>31</v>
      </c>
      <c r="U38" s="208">
        <v>56.4</v>
      </c>
      <c r="V38" s="183">
        <v>68</v>
      </c>
      <c r="W38" s="182">
        <v>33</v>
      </c>
      <c r="X38" s="208">
        <v>48.5</v>
      </c>
      <c r="Y38" s="183">
        <v>54</v>
      </c>
      <c r="Z38" s="182">
        <v>23</v>
      </c>
      <c r="AA38" s="208">
        <v>42.6</v>
      </c>
      <c r="AB38" s="183">
        <v>73</v>
      </c>
      <c r="AC38" s="182">
        <v>48</v>
      </c>
      <c r="AD38" s="208">
        <v>65.8</v>
      </c>
      <c r="AE38" s="183">
        <v>52</v>
      </c>
      <c r="AF38" s="182">
        <v>34</v>
      </c>
      <c r="AG38" s="208">
        <v>65.400000000000006</v>
      </c>
    </row>
    <row r="39" spans="1:33" ht="15" customHeight="1">
      <c r="A39" s="35"/>
      <c r="B39" s="39" t="s">
        <v>55</v>
      </c>
      <c r="C39" s="39" t="s">
        <v>55</v>
      </c>
      <c r="D39" s="195">
        <v>3</v>
      </c>
      <c r="E39" s="194">
        <v>3</v>
      </c>
      <c r="F39" s="210">
        <v>100</v>
      </c>
      <c r="G39" s="195">
        <v>3</v>
      </c>
      <c r="H39" s="194">
        <v>3</v>
      </c>
      <c r="I39" s="210">
        <v>100</v>
      </c>
      <c r="J39" s="195">
        <v>4</v>
      </c>
      <c r="K39" s="194">
        <v>2</v>
      </c>
      <c r="L39" s="210">
        <v>50</v>
      </c>
      <c r="M39" s="195">
        <v>4</v>
      </c>
      <c r="N39" s="194">
        <v>2</v>
      </c>
      <c r="O39" s="210">
        <v>50</v>
      </c>
      <c r="P39" s="195">
        <v>4</v>
      </c>
      <c r="Q39" s="194">
        <v>3</v>
      </c>
      <c r="R39" s="210">
        <v>75</v>
      </c>
      <c r="S39" s="195">
        <v>3</v>
      </c>
      <c r="T39" s="194">
        <v>2</v>
      </c>
      <c r="U39" s="210">
        <v>66.7</v>
      </c>
      <c r="V39" s="195">
        <v>3</v>
      </c>
      <c r="W39" s="194">
        <v>2</v>
      </c>
      <c r="X39" s="210">
        <v>66.7</v>
      </c>
      <c r="Y39" s="195">
        <v>3</v>
      </c>
      <c r="Z39" s="194">
        <v>2</v>
      </c>
      <c r="AA39" s="210">
        <v>66.7</v>
      </c>
      <c r="AB39" s="195">
        <v>3</v>
      </c>
      <c r="AC39" s="194">
        <v>3</v>
      </c>
      <c r="AD39" s="210">
        <v>100</v>
      </c>
      <c r="AE39" s="195">
        <v>3</v>
      </c>
      <c r="AF39" s="194">
        <v>3</v>
      </c>
      <c r="AG39" s="210">
        <v>100</v>
      </c>
    </row>
    <row r="40" spans="1:33" ht="15" customHeight="1">
      <c r="A40" s="35"/>
      <c r="B40" s="11" t="s">
        <v>187</v>
      </c>
      <c r="C40" s="181" t="s">
        <v>56</v>
      </c>
      <c r="D40" s="183">
        <v>17</v>
      </c>
      <c r="E40" s="182">
        <v>15</v>
      </c>
      <c r="F40" s="208">
        <v>88.2</v>
      </c>
      <c r="G40" s="183">
        <v>13</v>
      </c>
      <c r="H40" s="182">
        <v>11</v>
      </c>
      <c r="I40" s="208">
        <v>84.6</v>
      </c>
      <c r="J40" s="183">
        <v>29</v>
      </c>
      <c r="K40" s="182">
        <v>19</v>
      </c>
      <c r="L40" s="208">
        <v>65.5</v>
      </c>
      <c r="M40" s="183">
        <v>22</v>
      </c>
      <c r="N40" s="182">
        <v>18</v>
      </c>
      <c r="O40" s="208">
        <v>81.8</v>
      </c>
      <c r="P40" s="183">
        <v>7</v>
      </c>
      <c r="Q40" s="182">
        <v>5</v>
      </c>
      <c r="R40" s="208">
        <v>71.400000000000006</v>
      </c>
      <c r="S40" s="183">
        <v>7</v>
      </c>
      <c r="T40" s="182">
        <v>5</v>
      </c>
      <c r="U40" s="208">
        <v>71.400000000000006</v>
      </c>
      <c r="V40" s="183">
        <v>12</v>
      </c>
      <c r="W40" s="182">
        <v>8</v>
      </c>
      <c r="X40" s="208">
        <v>66.7</v>
      </c>
      <c r="Y40" s="183">
        <v>11</v>
      </c>
      <c r="Z40" s="182">
        <v>7</v>
      </c>
      <c r="AA40" s="208">
        <v>63.6</v>
      </c>
      <c r="AB40" s="183">
        <v>18</v>
      </c>
      <c r="AC40" s="182">
        <v>15</v>
      </c>
      <c r="AD40" s="208">
        <v>83.3</v>
      </c>
      <c r="AE40" s="183">
        <v>16</v>
      </c>
      <c r="AF40" s="182">
        <v>13</v>
      </c>
      <c r="AG40" s="208">
        <v>81.3</v>
      </c>
    </row>
    <row r="41" spans="1:33" ht="15" customHeight="1">
      <c r="A41" s="35"/>
      <c r="B41" s="11"/>
      <c r="C41" s="181" t="s">
        <v>57</v>
      </c>
      <c r="D41" s="183">
        <v>745</v>
      </c>
      <c r="E41" s="182">
        <v>543</v>
      </c>
      <c r="F41" s="208">
        <v>72.900000000000006</v>
      </c>
      <c r="G41" s="183">
        <v>563</v>
      </c>
      <c r="H41" s="182">
        <v>428</v>
      </c>
      <c r="I41" s="208">
        <v>76</v>
      </c>
      <c r="J41" s="183">
        <v>874</v>
      </c>
      <c r="K41" s="182">
        <v>612</v>
      </c>
      <c r="L41" s="208">
        <v>70</v>
      </c>
      <c r="M41" s="183">
        <v>660</v>
      </c>
      <c r="N41" s="182">
        <v>497</v>
      </c>
      <c r="O41" s="208">
        <v>75.3</v>
      </c>
      <c r="P41" s="183">
        <v>795</v>
      </c>
      <c r="Q41" s="182">
        <v>600</v>
      </c>
      <c r="R41" s="208">
        <v>75.5</v>
      </c>
      <c r="S41" s="183">
        <v>620</v>
      </c>
      <c r="T41" s="182">
        <v>477</v>
      </c>
      <c r="U41" s="208">
        <v>76.900000000000006</v>
      </c>
      <c r="V41" s="183">
        <v>778</v>
      </c>
      <c r="W41" s="182">
        <v>590</v>
      </c>
      <c r="X41" s="208">
        <v>75.8</v>
      </c>
      <c r="Y41" s="183">
        <v>614</v>
      </c>
      <c r="Z41" s="182">
        <v>478</v>
      </c>
      <c r="AA41" s="208">
        <v>77.900000000000006</v>
      </c>
      <c r="AB41" s="183">
        <v>847</v>
      </c>
      <c r="AC41" s="182">
        <v>634</v>
      </c>
      <c r="AD41" s="208">
        <v>74.900000000000006</v>
      </c>
      <c r="AE41" s="183">
        <v>651</v>
      </c>
      <c r="AF41" s="182">
        <v>499</v>
      </c>
      <c r="AG41" s="208">
        <v>76.7</v>
      </c>
    </row>
    <row r="42" spans="1:33" ht="15" customHeight="1">
      <c r="A42" s="35"/>
      <c r="B42" s="11"/>
      <c r="C42" s="181" t="s">
        <v>39</v>
      </c>
      <c r="D42" s="183">
        <v>762</v>
      </c>
      <c r="E42" s="182">
        <v>558</v>
      </c>
      <c r="F42" s="208">
        <v>73.2</v>
      </c>
      <c r="G42" s="183">
        <v>574</v>
      </c>
      <c r="H42" s="182">
        <v>439</v>
      </c>
      <c r="I42" s="208">
        <v>76.5</v>
      </c>
      <c r="J42" s="183">
        <v>903</v>
      </c>
      <c r="K42" s="182">
        <v>631</v>
      </c>
      <c r="L42" s="208">
        <v>69.900000000000006</v>
      </c>
      <c r="M42" s="183">
        <v>678</v>
      </c>
      <c r="N42" s="182">
        <v>512</v>
      </c>
      <c r="O42" s="208">
        <v>75.5</v>
      </c>
      <c r="P42" s="183">
        <v>802</v>
      </c>
      <c r="Q42" s="182">
        <v>605</v>
      </c>
      <c r="R42" s="208">
        <v>75.400000000000006</v>
      </c>
      <c r="S42" s="183">
        <v>626</v>
      </c>
      <c r="T42" s="182">
        <v>482</v>
      </c>
      <c r="U42" s="208">
        <v>77</v>
      </c>
      <c r="V42" s="183">
        <v>790</v>
      </c>
      <c r="W42" s="182">
        <v>598</v>
      </c>
      <c r="X42" s="208">
        <v>75.7</v>
      </c>
      <c r="Y42" s="183">
        <v>623</v>
      </c>
      <c r="Z42" s="182">
        <v>484</v>
      </c>
      <c r="AA42" s="208">
        <v>77.7</v>
      </c>
      <c r="AB42" s="183">
        <v>865</v>
      </c>
      <c r="AC42" s="182">
        <v>649</v>
      </c>
      <c r="AD42" s="208">
        <v>75</v>
      </c>
      <c r="AE42" s="183">
        <v>665</v>
      </c>
      <c r="AF42" s="182">
        <v>511</v>
      </c>
      <c r="AG42" s="208">
        <v>76.8</v>
      </c>
    </row>
    <row r="43" spans="1:33" ht="15" customHeight="1">
      <c r="A43" s="36"/>
      <c r="B43" s="39" t="s">
        <v>39</v>
      </c>
      <c r="C43" s="39"/>
      <c r="D43" s="195">
        <v>810</v>
      </c>
      <c r="E43" s="194">
        <v>588</v>
      </c>
      <c r="F43" s="210">
        <v>72.599999999999994</v>
      </c>
      <c r="G43" s="195">
        <v>614</v>
      </c>
      <c r="H43" s="194">
        <v>465</v>
      </c>
      <c r="I43" s="210">
        <v>75.7</v>
      </c>
      <c r="J43" s="195">
        <v>943</v>
      </c>
      <c r="K43" s="194">
        <v>653</v>
      </c>
      <c r="L43" s="210">
        <v>69.2</v>
      </c>
      <c r="M43" s="195">
        <v>708</v>
      </c>
      <c r="N43" s="194">
        <v>530</v>
      </c>
      <c r="O43" s="210">
        <v>74.900000000000006</v>
      </c>
      <c r="P43" s="195">
        <v>870</v>
      </c>
      <c r="Q43" s="194">
        <v>640</v>
      </c>
      <c r="R43" s="210">
        <v>73.599999999999994</v>
      </c>
      <c r="S43" s="195">
        <v>682</v>
      </c>
      <c r="T43" s="194">
        <v>514</v>
      </c>
      <c r="U43" s="210">
        <v>75.400000000000006</v>
      </c>
      <c r="V43" s="195">
        <v>861</v>
      </c>
      <c r="W43" s="194">
        <v>633</v>
      </c>
      <c r="X43" s="210">
        <v>73.5</v>
      </c>
      <c r="Y43" s="195">
        <v>678</v>
      </c>
      <c r="Z43" s="194">
        <v>509</v>
      </c>
      <c r="AA43" s="210">
        <v>75.099999999999994</v>
      </c>
      <c r="AB43" s="195">
        <v>941</v>
      </c>
      <c r="AC43" s="194">
        <v>700</v>
      </c>
      <c r="AD43" s="210">
        <v>74.400000000000006</v>
      </c>
      <c r="AE43" s="195">
        <v>719</v>
      </c>
      <c r="AF43" s="194">
        <v>547</v>
      </c>
      <c r="AG43" s="210">
        <v>76.099999999999994</v>
      </c>
    </row>
    <row r="44" spans="1:33" ht="15" customHeight="1">
      <c r="A44" s="35" t="s">
        <v>14</v>
      </c>
      <c r="B44" s="11" t="s">
        <v>58</v>
      </c>
      <c r="C44" s="181" t="s">
        <v>59</v>
      </c>
      <c r="D44" s="183">
        <v>548</v>
      </c>
      <c r="E44" s="182">
        <v>347</v>
      </c>
      <c r="F44" s="208">
        <v>63.3</v>
      </c>
      <c r="G44" s="183">
        <v>367</v>
      </c>
      <c r="H44" s="182">
        <v>255</v>
      </c>
      <c r="I44" s="208">
        <v>69.5</v>
      </c>
      <c r="J44" s="183">
        <v>578</v>
      </c>
      <c r="K44" s="182">
        <v>412</v>
      </c>
      <c r="L44" s="208">
        <v>71.3</v>
      </c>
      <c r="M44" s="183">
        <v>386</v>
      </c>
      <c r="N44" s="182">
        <v>297</v>
      </c>
      <c r="O44" s="208">
        <v>76.900000000000006</v>
      </c>
      <c r="P44" s="183">
        <v>430</v>
      </c>
      <c r="Q44" s="182">
        <v>304</v>
      </c>
      <c r="R44" s="208">
        <v>70.7</v>
      </c>
      <c r="S44" s="183">
        <v>334</v>
      </c>
      <c r="T44" s="182">
        <v>254</v>
      </c>
      <c r="U44" s="208">
        <v>76</v>
      </c>
      <c r="V44" s="183">
        <v>529</v>
      </c>
      <c r="W44" s="182">
        <v>333</v>
      </c>
      <c r="X44" s="208">
        <v>62.9</v>
      </c>
      <c r="Y44" s="183">
        <v>378</v>
      </c>
      <c r="Z44" s="182">
        <v>258</v>
      </c>
      <c r="AA44" s="208">
        <v>68.3</v>
      </c>
      <c r="AB44" s="183">
        <v>498</v>
      </c>
      <c r="AC44" s="182">
        <v>309</v>
      </c>
      <c r="AD44" s="208">
        <v>62</v>
      </c>
      <c r="AE44" s="183">
        <v>354</v>
      </c>
      <c r="AF44" s="182">
        <v>241</v>
      </c>
      <c r="AG44" s="208">
        <v>68.099999999999994</v>
      </c>
    </row>
    <row r="45" spans="1:33" ht="15" customHeight="1">
      <c r="A45" s="35"/>
      <c r="B45" s="11"/>
      <c r="C45" s="181" t="s">
        <v>60</v>
      </c>
      <c r="D45" s="183">
        <v>79</v>
      </c>
      <c r="E45" s="182">
        <v>53</v>
      </c>
      <c r="F45" s="208">
        <v>67.099999999999994</v>
      </c>
      <c r="G45" s="183">
        <v>70</v>
      </c>
      <c r="H45" s="182">
        <v>49</v>
      </c>
      <c r="I45" s="208">
        <v>70</v>
      </c>
      <c r="J45" s="183">
        <v>88</v>
      </c>
      <c r="K45" s="182">
        <v>73</v>
      </c>
      <c r="L45" s="208">
        <v>83</v>
      </c>
      <c r="M45" s="183">
        <v>83</v>
      </c>
      <c r="N45" s="182">
        <v>69</v>
      </c>
      <c r="O45" s="208">
        <v>83.1</v>
      </c>
      <c r="P45" s="183">
        <v>99</v>
      </c>
      <c r="Q45" s="182">
        <v>57</v>
      </c>
      <c r="R45" s="208">
        <v>57.6</v>
      </c>
      <c r="S45" s="183">
        <v>90</v>
      </c>
      <c r="T45" s="182">
        <v>51</v>
      </c>
      <c r="U45" s="208">
        <v>56.7</v>
      </c>
      <c r="V45" s="183">
        <v>69</v>
      </c>
      <c r="W45" s="182">
        <v>42</v>
      </c>
      <c r="X45" s="208">
        <v>60.9</v>
      </c>
      <c r="Y45" s="183">
        <v>64</v>
      </c>
      <c r="Z45" s="182">
        <v>41</v>
      </c>
      <c r="AA45" s="208">
        <v>64.099999999999994</v>
      </c>
      <c r="AB45" s="183">
        <v>126</v>
      </c>
      <c r="AC45" s="182">
        <v>68</v>
      </c>
      <c r="AD45" s="208">
        <v>54</v>
      </c>
      <c r="AE45" s="183">
        <v>104</v>
      </c>
      <c r="AF45" s="182">
        <v>59</v>
      </c>
      <c r="AG45" s="208">
        <v>56.7</v>
      </c>
    </row>
    <row r="46" spans="1:33" ht="15" customHeight="1">
      <c r="A46" s="35"/>
      <c r="B46" s="11"/>
      <c r="C46" s="12" t="s">
        <v>39</v>
      </c>
      <c r="D46" s="183">
        <v>627</v>
      </c>
      <c r="E46" s="182">
        <v>400</v>
      </c>
      <c r="F46" s="208">
        <v>63.8</v>
      </c>
      <c r="G46" s="183">
        <v>417</v>
      </c>
      <c r="H46" s="182">
        <v>298</v>
      </c>
      <c r="I46" s="208">
        <v>71.5</v>
      </c>
      <c r="J46" s="183">
        <v>666</v>
      </c>
      <c r="K46" s="182">
        <v>485</v>
      </c>
      <c r="L46" s="208">
        <v>72.8</v>
      </c>
      <c r="M46" s="183">
        <v>446</v>
      </c>
      <c r="N46" s="182">
        <v>358</v>
      </c>
      <c r="O46" s="208">
        <v>80.3</v>
      </c>
      <c r="P46" s="183">
        <v>529</v>
      </c>
      <c r="Q46" s="182">
        <v>361</v>
      </c>
      <c r="R46" s="208">
        <v>68.2</v>
      </c>
      <c r="S46" s="183">
        <v>407</v>
      </c>
      <c r="T46" s="182">
        <v>295</v>
      </c>
      <c r="U46" s="208">
        <v>72.5</v>
      </c>
      <c r="V46" s="183">
        <v>598</v>
      </c>
      <c r="W46" s="182">
        <v>375</v>
      </c>
      <c r="X46" s="208">
        <v>62.7</v>
      </c>
      <c r="Y46" s="183">
        <v>425</v>
      </c>
      <c r="Z46" s="182">
        <v>296</v>
      </c>
      <c r="AA46" s="208">
        <v>69.599999999999994</v>
      </c>
      <c r="AB46" s="183">
        <v>624</v>
      </c>
      <c r="AC46" s="182">
        <v>377</v>
      </c>
      <c r="AD46" s="208">
        <v>60.4</v>
      </c>
      <c r="AE46" s="183">
        <v>447</v>
      </c>
      <c r="AF46" s="182">
        <v>298</v>
      </c>
      <c r="AG46" s="208">
        <v>66.7</v>
      </c>
    </row>
    <row r="47" spans="1:33" ht="15" customHeight="1">
      <c r="A47" s="35"/>
      <c r="B47" s="197" t="s">
        <v>61</v>
      </c>
      <c r="C47" s="39" t="s">
        <v>61</v>
      </c>
      <c r="D47" s="195">
        <v>5</v>
      </c>
      <c r="E47" s="194">
        <v>2</v>
      </c>
      <c r="F47" s="210">
        <v>40</v>
      </c>
      <c r="G47" s="195">
        <v>5</v>
      </c>
      <c r="H47" s="194">
        <v>2</v>
      </c>
      <c r="I47" s="210">
        <v>40</v>
      </c>
      <c r="J47" s="195">
        <v>0</v>
      </c>
      <c r="K47" s="194">
        <v>0</v>
      </c>
      <c r="L47" s="210">
        <v>0</v>
      </c>
      <c r="M47" s="195">
        <v>0</v>
      </c>
      <c r="N47" s="194">
        <v>0</v>
      </c>
      <c r="O47" s="210">
        <v>0</v>
      </c>
      <c r="P47" s="195">
        <v>4</v>
      </c>
      <c r="Q47" s="194">
        <v>3</v>
      </c>
      <c r="R47" s="210">
        <v>75</v>
      </c>
      <c r="S47" s="195">
        <v>4</v>
      </c>
      <c r="T47" s="194">
        <v>3</v>
      </c>
      <c r="U47" s="210">
        <v>75</v>
      </c>
      <c r="V47" s="195">
        <v>6</v>
      </c>
      <c r="W47" s="194">
        <v>3</v>
      </c>
      <c r="X47" s="210">
        <v>50</v>
      </c>
      <c r="Y47" s="195">
        <v>6</v>
      </c>
      <c r="Z47" s="194">
        <v>3</v>
      </c>
      <c r="AA47" s="210">
        <v>50</v>
      </c>
      <c r="AB47" s="195">
        <v>4</v>
      </c>
      <c r="AC47" s="194">
        <v>0</v>
      </c>
      <c r="AD47" s="210">
        <v>0</v>
      </c>
      <c r="AE47" s="195">
        <v>4</v>
      </c>
      <c r="AF47" s="194">
        <v>0</v>
      </c>
      <c r="AG47" s="210">
        <v>0</v>
      </c>
    </row>
    <row r="48" spans="1:33" ht="15" customHeight="1">
      <c r="A48" s="35"/>
      <c r="B48" s="12" t="s">
        <v>39</v>
      </c>
      <c r="C48" s="12"/>
      <c r="D48" s="183">
        <v>632</v>
      </c>
      <c r="E48" s="182">
        <v>402</v>
      </c>
      <c r="F48" s="208">
        <v>63.6</v>
      </c>
      <c r="G48" s="183">
        <v>422</v>
      </c>
      <c r="H48" s="182">
        <v>300</v>
      </c>
      <c r="I48" s="208">
        <v>71.099999999999994</v>
      </c>
      <c r="J48" s="183">
        <v>666</v>
      </c>
      <c r="K48" s="182">
        <v>485</v>
      </c>
      <c r="L48" s="208">
        <v>72.8</v>
      </c>
      <c r="M48" s="183">
        <v>446</v>
      </c>
      <c r="N48" s="182">
        <v>358</v>
      </c>
      <c r="O48" s="208">
        <v>80.3</v>
      </c>
      <c r="P48" s="183">
        <v>533</v>
      </c>
      <c r="Q48" s="182">
        <v>364</v>
      </c>
      <c r="R48" s="208">
        <v>68.3</v>
      </c>
      <c r="S48" s="183">
        <v>410</v>
      </c>
      <c r="T48" s="182">
        <v>298</v>
      </c>
      <c r="U48" s="208">
        <v>72.7</v>
      </c>
      <c r="V48" s="183">
        <v>604</v>
      </c>
      <c r="W48" s="182">
        <v>378</v>
      </c>
      <c r="X48" s="208">
        <v>62.6</v>
      </c>
      <c r="Y48" s="183">
        <v>430</v>
      </c>
      <c r="Z48" s="182">
        <v>299</v>
      </c>
      <c r="AA48" s="208">
        <v>69.5</v>
      </c>
      <c r="AB48" s="183">
        <v>628</v>
      </c>
      <c r="AC48" s="182">
        <v>377</v>
      </c>
      <c r="AD48" s="208">
        <v>60</v>
      </c>
      <c r="AE48" s="183">
        <v>449</v>
      </c>
      <c r="AF48" s="182">
        <v>298</v>
      </c>
      <c r="AG48" s="208">
        <v>66.400000000000006</v>
      </c>
    </row>
    <row r="49" spans="1:33" ht="15" customHeight="1">
      <c r="A49" s="174" t="s">
        <v>15</v>
      </c>
      <c r="B49" s="39"/>
      <c r="C49" s="39"/>
      <c r="D49" s="195">
        <v>2425</v>
      </c>
      <c r="E49" s="194">
        <v>1590</v>
      </c>
      <c r="F49" s="210">
        <v>65.599999999999994</v>
      </c>
      <c r="G49" s="195">
        <v>1541</v>
      </c>
      <c r="H49" s="194">
        <v>1111</v>
      </c>
      <c r="I49" s="210">
        <v>72.099999999999994</v>
      </c>
      <c r="J49" s="195">
        <v>2747</v>
      </c>
      <c r="K49" s="194">
        <v>1884</v>
      </c>
      <c r="L49" s="210">
        <v>68.599999999999994</v>
      </c>
      <c r="M49" s="195">
        <v>1635</v>
      </c>
      <c r="N49" s="194">
        <v>1245</v>
      </c>
      <c r="O49" s="210">
        <v>76.099999999999994</v>
      </c>
      <c r="P49" s="195">
        <v>2746</v>
      </c>
      <c r="Q49" s="194">
        <v>1773</v>
      </c>
      <c r="R49" s="210">
        <v>64.599999999999994</v>
      </c>
      <c r="S49" s="195">
        <v>1684</v>
      </c>
      <c r="T49" s="194">
        <v>1268</v>
      </c>
      <c r="U49" s="210">
        <v>75.3</v>
      </c>
      <c r="V49" s="195">
        <v>2903</v>
      </c>
      <c r="W49" s="194">
        <v>1952</v>
      </c>
      <c r="X49" s="210">
        <v>67.2</v>
      </c>
      <c r="Y49" s="195">
        <v>1645</v>
      </c>
      <c r="Z49" s="194">
        <v>1204</v>
      </c>
      <c r="AA49" s="210">
        <v>73.2</v>
      </c>
      <c r="AB49" s="195">
        <v>2969</v>
      </c>
      <c r="AC49" s="194">
        <v>1818</v>
      </c>
      <c r="AD49" s="210">
        <v>61.2</v>
      </c>
      <c r="AE49" s="195">
        <v>1714</v>
      </c>
      <c r="AF49" s="194">
        <v>1193</v>
      </c>
      <c r="AG49" s="210">
        <v>69.599999999999994</v>
      </c>
    </row>
    <row r="50" spans="1:33" ht="15" customHeight="1">
      <c r="A50" s="37" t="s">
        <v>16</v>
      </c>
      <c r="B50" s="12" t="s">
        <v>188</v>
      </c>
      <c r="C50" s="12" t="s">
        <v>62</v>
      </c>
      <c r="D50" s="183">
        <v>104</v>
      </c>
      <c r="E50" s="182">
        <v>39</v>
      </c>
      <c r="F50" s="208">
        <v>37.5</v>
      </c>
      <c r="G50" s="183">
        <v>85</v>
      </c>
      <c r="H50" s="182">
        <v>37</v>
      </c>
      <c r="I50" s="208">
        <v>43.5</v>
      </c>
      <c r="J50" s="183">
        <v>113</v>
      </c>
      <c r="K50" s="182">
        <v>63</v>
      </c>
      <c r="L50" s="208">
        <v>55.8</v>
      </c>
      <c r="M50" s="183">
        <v>103</v>
      </c>
      <c r="N50" s="182">
        <v>58</v>
      </c>
      <c r="O50" s="208">
        <v>56.3</v>
      </c>
      <c r="P50" s="183">
        <v>132</v>
      </c>
      <c r="Q50" s="182">
        <v>61</v>
      </c>
      <c r="R50" s="208">
        <v>46.2</v>
      </c>
      <c r="S50" s="183">
        <v>107</v>
      </c>
      <c r="T50" s="182">
        <v>56</v>
      </c>
      <c r="U50" s="208">
        <v>52.3</v>
      </c>
      <c r="V50" s="183">
        <v>160</v>
      </c>
      <c r="W50" s="182">
        <v>74</v>
      </c>
      <c r="X50" s="208">
        <v>46.3</v>
      </c>
      <c r="Y50" s="183">
        <v>126</v>
      </c>
      <c r="Z50" s="182">
        <v>64</v>
      </c>
      <c r="AA50" s="208">
        <v>50.8</v>
      </c>
      <c r="AB50" s="183">
        <v>172</v>
      </c>
      <c r="AC50" s="182">
        <v>87</v>
      </c>
      <c r="AD50" s="208">
        <v>50.6</v>
      </c>
      <c r="AE50" s="183">
        <v>126</v>
      </c>
      <c r="AF50" s="182">
        <v>75</v>
      </c>
      <c r="AG50" s="208">
        <v>59.5</v>
      </c>
    </row>
    <row r="51" spans="1:33" ht="15" customHeight="1">
      <c r="A51" s="35"/>
      <c r="B51" s="11"/>
      <c r="C51" s="12" t="s">
        <v>63</v>
      </c>
      <c r="D51" s="183">
        <v>889</v>
      </c>
      <c r="E51" s="182">
        <v>593</v>
      </c>
      <c r="F51" s="208">
        <v>66.7</v>
      </c>
      <c r="G51" s="183">
        <v>691</v>
      </c>
      <c r="H51" s="182">
        <v>491</v>
      </c>
      <c r="I51" s="208">
        <v>71.099999999999994</v>
      </c>
      <c r="J51" s="183">
        <v>934</v>
      </c>
      <c r="K51" s="182">
        <v>671</v>
      </c>
      <c r="L51" s="208">
        <v>71.8</v>
      </c>
      <c r="M51" s="183">
        <v>718</v>
      </c>
      <c r="N51" s="182">
        <v>526</v>
      </c>
      <c r="O51" s="208">
        <v>73.3</v>
      </c>
      <c r="P51" s="183">
        <v>1044</v>
      </c>
      <c r="Q51" s="182">
        <v>736</v>
      </c>
      <c r="R51" s="208">
        <v>70.5</v>
      </c>
      <c r="S51" s="183">
        <v>788</v>
      </c>
      <c r="T51" s="182">
        <v>590</v>
      </c>
      <c r="U51" s="208">
        <v>74.900000000000006</v>
      </c>
      <c r="V51" s="183">
        <v>1218</v>
      </c>
      <c r="W51" s="182">
        <v>826</v>
      </c>
      <c r="X51" s="208">
        <v>67.8</v>
      </c>
      <c r="Y51" s="183">
        <v>867</v>
      </c>
      <c r="Z51" s="182">
        <v>614</v>
      </c>
      <c r="AA51" s="208">
        <v>70.8</v>
      </c>
      <c r="AB51" s="183">
        <v>1254</v>
      </c>
      <c r="AC51" s="182">
        <v>822</v>
      </c>
      <c r="AD51" s="208">
        <v>65.599999999999994</v>
      </c>
      <c r="AE51" s="183">
        <v>928</v>
      </c>
      <c r="AF51" s="182">
        <v>648</v>
      </c>
      <c r="AG51" s="208">
        <v>69.8</v>
      </c>
    </row>
    <row r="52" spans="1:33" ht="15" customHeight="1">
      <c r="A52" s="35"/>
      <c r="B52" s="11"/>
      <c r="C52" s="12" t="s">
        <v>39</v>
      </c>
      <c r="D52" s="183">
        <v>993</v>
      </c>
      <c r="E52" s="182">
        <v>632</v>
      </c>
      <c r="F52" s="208">
        <v>63.6</v>
      </c>
      <c r="G52" s="183">
        <v>732</v>
      </c>
      <c r="H52" s="182">
        <v>516</v>
      </c>
      <c r="I52" s="208">
        <v>70.5</v>
      </c>
      <c r="J52" s="183">
        <v>1047</v>
      </c>
      <c r="K52" s="182">
        <v>734</v>
      </c>
      <c r="L52" s="208">
        <v>70.099999999999994</v>
      </c>
      <c r="M52" s="183">
        <v>781</v>
      </c>
      <c r="N52" s="182">
        <v>569</v>
      </c>
      <c r="O52" s="208">
        <v>72.900000000000006</v>
      </c>
      <c r="P52" s="183">
        <v>1176</v>
      </c>
      <c r="Q52" s="182">
        <v>797</v>
      </c>
      <c r="R52" s="208">
        <v>67.8</v>
      </c>
      <c r="S52" s="183">
        <v>846</v>
      </c>
      <c r="T52" s="182">
        <v>634</v>
      </c>
      <c r="U52" s="208">
        <v>74.900000000000006</v>
      </c>
      <c r="V52" s="183">
        <v>1378</v>
      </c>
      <c r="W52" s="182">
        <v>900</v>
      </c>
      <c r="X52" s="208">
        <v>65.3</v>
      </c>
      <c r="Y52" s="183">
        <v>928</v>
      </c>
      <c r="Z52" s="182">
        <v>660</v>
      </c>
      <c r="AA52" s="208">
        <v>71.099999999999994</v>
      </c>
      <c r="AB52" s="183">
        <v>1426</v>
      </c>
      <c r="AC52" s="182">
        <v>909</v>
      </c>
      <c r="AD52" s="208">
        <v>63.7</v>
      </c>
      <c r="AE52" s="183">
        <v>993</v>
      </c>
      <c r="AF52" s="182">
        <v>705</v>
      </c>
      <c r="AG52" s="208">
        <v>71</v>
      </c>
    </row>
    <row r="53" spans="1:33" ht="15" customHeight="1">
      <c r="A53" s="35"/>
      <c r="B53" s="334" t="s">
        <v>64</v>
      </c>
      <c r="C53" s="260" t="s">
        <v>65</v>
      </c>
      <c r="D53" s="188">
        <v>263</v>
      </c>
      <c r="E53" s="189">
        <v>157</v>
      </c>
      <c r="F53" s="207">
        <v>59.7</v>
      </c>
      <c r="G53" s="188">
        <v>236</v>
      </c>
      <c r="H53" s="189">
        <v>149</v>
      </c>
      <c r="I53" s="207">
        <v>63.1</v>
      </c>
      <c r="J53" s="188">
        <v>284</v>
      </c>
      <c r="K53" s="189">
        <v>197</v>
      </c>
      <c r="L53" s="207">
        <v>69.400000000000006</v>
      </c>
      <c r="M53" s="188">
        <v>238</v>
      </c>
      <c r="N53" s="189">
        <v>167</v>
      </c>
      <c r="O53" s="207">
        <v>70.2</v>
      </c>
      <c r="P53" s="188">
        <v>247</v>
      </c>
      <c r="Q53" s="189">
        <v>171</v>
      </c>
      <c r="R53" s="207">
        <v>69.2</v>
      </c>
      <c r="S53" s="188">
        <v>219</v>
      </c>
      <c r="T53" s="189">
        <v>151</v>
      </c>
      <c r="U53" s="207">
        <v>68.900000000000006</v>
      </c>
      <c r="V53" s="188">
        <v>246</v>
      </c>
      <c r="W53" s="189">
        <v>155</v>
      </c>
      <c r="X53" s="207">
        <v>63</v>
      </c>
      <c r="Y53" s="188">
        <v>211</v>
      </c>
      <c r="Z53" s="189">
        <v>144</v>
      </c>
      <c r="AA53" s="207">
        <v>68.2</v>
      </c>
      <c r="AB53" s="188">
        <v>210</v>
      </c>
      <c r="AC53" s="189">
        <v>128</v>
      </c>
      <c r="AD53" s="207">
        <v>61</v>
      </c>
      <c r="AE53" s="188">
        <v>188</v>
      </c>
      <c r="AF53" s="189">
        <v>114</v>
      </c>
      <c r="AG53" s="207">
        <v>60.6</v>
      </c>
    </row>
    <row r="54" spans="1:33" ht="15" customHeight="1">
      <c r="A54" s="35"/>
      <c r="B54" s="11"/>
      <c r="C54" s="181" t="s">
        <v>66</v>
      </c>
      <c r="D54" s="183">
        <v>0</v>
      </c>
      <c r="E54" s="182">
        <v>0</v>
      </c>
      <c r="F54" s="208">
        <v>0</v>
      </c>
      <c r="G54" s="183">
        <v>0</v>
      </c>
      <c r="H54" s="182">
        <v>0</v>
      </c>
      <c r="I54" s="208">
        <v>0</v>
      </c>
      <c r="J54" s="183">
        <v>0</v>
      </c>
      <c r="K54" s="182">
        <v>0</v>
      </c>
      <c r="L54" s="208">
        <v>0</v>
      </c>
      <c r="M54" s="183">
        <v>0</v>
      </c>
      <c r="N54" s="182">
        <v>0</v>
      </c>
      <c r="O54" s="208">
        <v>0</v>
      </c>
      <c r="P54" s="183">
        <v>0</v>
      </c>
      <c r="Q54" s="182">
        <v>0</v>
      </c>
      <c r="R54" s="208">
        <v>0</v>
      </c>
      <c r="S54" s="183">
        <v>0</v>
      </c>
      <c r="T54" s="182">
        <v>0</v>
      </c>
      <c r="U54" s="208">
        <v>0</v>
      </c>
      <c r="V54" s="183">
        <v>2</v>
      </c>
      <c r="W54" s="182">
        <v>2</v>
      </c>
      <c r="X54" s="208">
        <v>100</v>
      </c>
      <c r="Y54" s="183">
        <v>1</v>
      </c>
      <c r="Z54" s="182">
        <v>1</v>
      </c>
      <c r="AA54" s="208">
        <v>100</v>
      </c>
      <c r="AB54" s="183">
        <v>2</v>
      </c>
      <c r="AC54" s="182">
        <v>2</v>
      </c>
      <c r="AD54" s="208">
        <v>100</v>
      </c>
      <c r="AE54" s="183">
        <v>1</v>
      </c>
      <c r="AF54" s="182">
        <v>1</v>
      </c>
      <c r="AG54" s="208">
        <v>100</v>
      </c>
    </row>
    <row r="55" spans="1:33" s="178" customFormat="1" ht="15" customHeight="1">
      <c r="A55" s="35"/>
      <c r="B55" s="11"/>
      <c r="C55" s="181" t="s">
        <v>67</v>
      </c>
      <c r="D55" s="183">
        <v>1684</v>
      </c>
      <c r="E55" s="182">
        <v>1497</v>
      </c>
      <c r="F55" s="208">
        <v>88.9</v>
      </c>
      <c r="G55" s="183">
        <v>1191</v>
      </c>
      <c r="H55" s="182">
        <v>1078</v>
      </c>
      <c r="I55" s="208">
        <v>90.5</v>
      </c>
      <c r="J55" s="183">
        <v>2118</v>
      </c>
      <c r="K55" s="182">
        <v>1927</v>
      </c>
      <c r="L55" s="208">
        <v>91</v>
      </c>
      <c r="M55" s="183">
        <v>1412</v>
      </c>
      <c r="N55" s="182">
        <v>1309</v>
      </c>
      <c r="O55" s="208">
        <v>92.7</v>
      </c>
      <c r="P55" s="183">
        <v>2151</v>
      </c>
      <c r="Q55" s="182">
        <v>1948</v>
      </c>
      <c r="R55" s="208">
        <v>90.6</v>
      </c>
      <c r="S55" s="183">
        <v>1491</v>
      </c>
      <c r="T55" s="182">
        <v>1376</v>
      </c>
      <c r="U55" s="208">
        <v>92.3</v>
      </c>
      <c r="V55" s="183">
        <v>2139</v>
      </c>
      <c r="W55" s="182">
        <v>1932</v>
      </c>
      <c r="X55" s="208">
        <v>90.3</v>
      </c>
      <c r="Y55" s="183">
        <v>1449</v>
      </c>
      <c r="Z55" s="182">
        <v>1328</v>
      </c>
      <c r="AA55" s="208">
        <v>91.6</v>
      </c>
      <c r="AB55" s="183">
        <v>2504</v>
      </c>
      <c r="AC55" s="182">
        <v>2255</v>
      </c>
      <c r="AD55" s="208">
        <v>90.1</v>
      </c>
      <c r="AE55" s="183">
        <v>1646</v>
      </c>
      <c r="AF55" s="182">
        <v>1509</v>
      </c>
      <c r="AG55" s="208">
        <v>91.7</v>
      </c>
    </row>
    <row r="56" spans="1:33" ht="15" customHeight="1">
      <c r="A56" s="35"/>
      <c r="B56" s="11"/>
      <c r="C56" s="181" t="s">
        <v>311</v>
      </c>
      <c r="D56" s="183">
        <v>2395</v>
      </c>
      <c r="E56" s="182">
        <v>1741</v>
      </c>
      <c r="F56" s="208">
        <v>72.7</v>
      </c>
      <c r="G56" s="183">
        <v>1584</v>
      </c>
      <c r="H56" s="182">
        <v>1223</v>
      </c>
      <c r="I56" s="208">
        <v>77.2</v>
      </c>
      <c r="J56" s="183">
        <v>2711</v>
      </c>
      <c r="K56" s="182">
        <v>2066</v>
      </c>
      <c r="L56" s="208">
        <v>76.2</v>
      </c>
      <c r="M56" s="183">
        <v>1883</v>
      </c>
      <c r="N56" s="182">
        <v>1489</v>
      </c>
      <c r="O56" s="208">
        <v>79.099999999999994</v>
      </c>
      <c r="P56" s="183">
        <v>3051</v>
      </c>
      <c r="Q56" s="182">
        <v>2323</v>
      </c>
      <c r="R56" s="208">
        <v>76.099999999999994</v>
      </c>
      <c r="S56" s="183">
        <v>2023</v>
      </c>
      <c r="T56" s="182">
        <v>1600</v>
      </c>
      <c r="U56" s="208">
        <v>79.099999999999994</v>
      </c>
      <c r="V56" s="183">
        <v>2777</v>
      </c>
      <c r="W56" s="182">
        <v>2100</v>
      </c>
      <c r="X56" s="208">
        <v>75.599999999999994</v>
      </c>
      <c r="Y56" s="183">
        <v>1932</v>
      </c>
      <c r="Z56" s="182">
        <v>1525</v>
      </c>
      <c r="AA56" s="208">
        <v>78.900000000000006</v>
      </c>
      <c r="AB56" s="183">
        <v>3194</v>
      </c>
      <c r="AC56" s="182">
        <v>2371</v>
      </c>
      <c r="AD56" s="208">
        <v>74.2</v>
      </c>
      <c r="AE56" s="183">
        <v>2127</v>
      </c>
      <c r="AF56" s="182">
        <v>1693</v>
      </c>
      <c r="AG56" s="208">
        <v>79.599999999999994</v>
      </c>
    </row>
    <row r="57" spans="1:33" ht="15" customHeight="1">
      <c r="A57" s="35"/>
      <c r="B57" s="304"/>
      <c r="C57" s="34" t="s">
        <v>39</v>
      </c>
      <c r="D57" s="184">
        <v>4342</v>
      </c>
      <c r="E57" s="185">
        <v>3395</v>
      </c>
      <c r="F57" s="209">
        <v>78.2</v>
      </c>
      <c r="G57" s="184">
        <v>2755</v>
      </c>
      <c r="H57" s="185">
        <v>2271</v>
      </c>
      <c r="I57" s="209">
        <v>82.4</v>
      </c>
      <c r="J57" s="184">
        <v>5113</v>
      </c>
      <c r="K57" s="185">
        <v>4190</v>
      </c>
      <c r="L57" s="209">
        <v>81.900000000000006</v>
      </c>
      <c r="M57" s="184">
        <v>3215</v>
      </c>
      <c r="N57" s="185">
        <v>2712</v>
      </c>
      <c r="O57" s="209">
        <v>84.4</v>
      </c>
      <c r="P57" s="184">
        <v>5449</v>
      </c>
      <c r="Q57" s="185">
        <v>4442</v>
      </c>
      <c r="R57" s="209">
        <v>81.5</v>
      </c>
      <c r="S57" s="184">
        <v>3421</v>
      </c>
      <c r="T57" s="185">
        <v>2878</v>
      </c>
      <c r="U57" s="209">
        <v>84.1</v>
      </c>
      <c r="V57" s="184">
        <v>5164</v>
      </c>
      <c r="W57" s="185">
        <v>4189</v>
      </c>
      <c r="X57" s="209">
        <v>81.099999999999994</v>
      </c>
      <c r="Y57" s="184">
        <v>3300</v>
      </c>
      <c r="Z57" s="185">
        <v>2761</v>
      </c>
      <c r="AA57" s="209">
        <v>83.7</v>
      </c>
      <c r="AB57" s="184">
        <v>5910</v>
      </c>
      <c r="AC57" s="185">
        <v>4756</v>
      </c>
      <c r="AD57" s="209">
        <v>80.5</v>
      </c>
      <c r="AE57" s="184">
        <v>3609</v>
      </c>
      <c r="AF57" s="185">
        <v>3033</v>
      </c>
      <c r="AG57" s="209">
        <v>84</v>
      </c>
    </row>
    <row r="58" spans="1:33" ht="15" customHeight="1">
      <c r="A58" s="35"/>
      <c r="B58" s="11" t="s">
        <v>68</v>
      </c>
      <c r="C58" s="12" t="s">
        <v>68</v>
      </c>
      <c r="D58" s="183">
        <v>3051</v>
      </c>
      <c r="E58" s="182">
        <v>1939</v>
      </c>
      <c r="F58" s="208">
        <v>63.6</v>
      </c>
      <c r="G58" s="183">
        <v>2001</v>
      </c>
      <c r="H58" s="182">
        <v>1502</v>
      </c>
      <c r="I58" s="208">
        <v>75.099999999999994</v>
      </c>
      <c r="J58" s="183">
        <v>3454</v>
      </c>
      <c r="K58" s="182">
        <v>2272</v>
      </c>
      <c r="L58" s="208">
        <v>65.8</v>
      </c>
      <c r="M58" s="183">
        <v>2225</v>
      </c>
      <c r="N58" s="182">
        <v>1686</v>
      </c>
      <c r="O58" s="208">
        <v>75.8</v>
      </c>
      <c r="P58" s="183">
        <v>3676</v>
      </c>
      <c r="Q58" s="182">
        <v>2396</v>
      </c>
      <c r="R58" s="208">
        <v>65.2</v>
      </c>
      <c r="S58" s="183">
        <v>2350</v>
      </c>
      <c r="T58" s="182">
        <v>1786</v>
      </c>
      <c r="U58" s="208">
        <v>76</v>
      </c>
      <c r="V58" s="183">
        <v>3278</v>
      </c>
      <c r="W58" s="182">
        <v>2202</v>
      </c>
      <c r="X58" s="208">
        <v>67.2</v>
      </c>
      <c r="Y58" s="183">
        <v>2170</v>
      </c>
      <c r="Z58" s="182">
        <v>1666</v>
      </c>
      <c r="AA58" s="208">
        <v>76.8</v>
      </c>
      <c r="AB58" s="183">
        <v>3605</v>
      </c>
      <c r="AC58" s="182">
        <v>2375</v>
      </c>
      <c r="AD58" s="208">
        <v>65.900000000000006</v>
      </c>
      <c r="AE58" s="183">
        <v>2252</v>
      </c>
      <c r="AF58" s="182">
        <v>1721</v>
      </c>
      <c r="AG58" s="208">
        <v>76.400000000000006</v>
      </c>
    </row>
    <row r="59" spans="1:33" ht="15" customHeight="1">
      <c r="A59" s="36"/>
      <c r="B59" s="197" t="s">
        <v>39</v>
      </c>
      <c r="C59" s="39"/>
      <c r="D59" s="195">
        <v>8386</v>
      </c>
      <c r="E59" s="194">
        <v>5966</v>
      </c>
      <c r="F59" s="210">
        <v>71.099999999999994</v>
      </c>
      <c r="G59" s="195">
        <v>4621</v>
      </c>
      <c r="H59" s="194">
        <v>3745</v>
      </c>
      <c r="I59" s="210">
        <v>81</v>
      </c>
      <c r="J59" s="195">
        <v>9614</v>
      </c>
      <c r="K59" s="194">
        <v>7196</v>
      </c>
      <c r="L59" s="210">
        <v>74.8</v>
      </c>
      <c r="M59" s="195">
        <v>5236</v>
      </c>
      <c r="N59" s="194">
        <v>4310</v>
      </c>
      <c r="O59" s="210">
        <v>82.3</v>
      </c>
      <c r="P59" s="195">
        <v>10301</v>
      </c>
      <c r="Q59" s="194">
        <v>7635</v>
      </c>
      <c r="R59" s="210">
        <v>74.099999999999994</v>
      </c>
      <c r="S59" s="195">
        <v>5587</v>
      </c>
      <c r="T59" s="194">
        <v>4626</v>
      </c>
      <c r="U59" s="210">
        <v>82.8</v>
      </c>
      <c r="V59" s="195">
        <v>9820</v>
      </c>
      <c r="W59" s="194">
        <v>7291</v>
      </c>
      <c r="X59" s="210">
        <v>74.2</v>
      </c>
      <c r="Y59" s="195">
        <v>5363</v>
      </c>
      <c r="Z59" s="194">
        <v>4394</v>
      </c>
      <c r="AA59" s="210">
        <v>81.900000000000006</v>
      </c>
      <c r="AB59" s="195">
        <v>10941</v>
      </c>
      <c r="AC59" s="194">
        <v>8040</v>
      </c>
      <c r="AD59" s="210">
        <v>73.5</v>
      </c>
      <c r="AE59" s="195">
        <v>5757</v>
      </c>
      <c r="AF59" s="194">
        <v>4723</v>
      </c>
      <c r="AG59" s="210">
        <v>82</v>
      </c>
    </row>
    <row r="60" spans="1:33" ht="15" customHeight="1">
      <c r="A60" s="35" t="s">
        <v>17</v>
      </c>
      <c r="B60" s="11" t="s">
        <v>70</v>
      </c>
      <c r="C60" s="12" t="s">
        <v>70</v>
      </c>
      <c r="D60" s="183">
        <v>2804</v>
      </c>
      <c r="E60" s="182">
        <v>1955</v>
      </c>
      <c r="F60" s="208">
        <v>69.7</v>
      </c>
      <c r="G60" s="183">
        <v>692</v>
      </c>
      <c r="H60" s="182">
        <v>573</v>
      </c>
      <c r="I60" s="208">
        <v>82.8</v>
      </c>
      <c r="J60" s="183">
        <v>3055</v>
      </c>
      <c r="K60" s="182">
        <v>2183</v>
      </c>
      <c r="L60" s="208">
        <v>71.5</v>
      </c>
      <c r="M60" s="183">
        <v>772</v>
      </c>
      <c r="N60" s="182">
        <v>643</v>
      </c>
      <c r="O60" s="208">
        <v>83.3</v>
      </c>
      <c r="P60" s="183">
        <v>3708</v>
      </c>
      <c r="Q60" s="182">
        <v>2567</v>
      </c>
      <c r="R60" s="208">
        <v>69.2</v>
      </c>
      <c r="S60" s="183">
        <v>967</v>
      </c>
      <c r="T60" s="182">
        <v>783</v>
      </c>
      <c r="U60" s="208">
        <v>81</v>
      </c>
      <c r="V60" s="183">
        <v>4055</v>
      </c>
      <c r="W60" s="182">
        <v>2836</v>
      </c>
      <c r="X60" s="208">
        <v>69.900000000000006</v>
      </c>
      <c r="Y60" s="183">
        <v>1088</v>
      </c>
      <c r="Z60" s="182">
        <v>903</v>
      </c>
      <c r="AA60" s="208">
        <v>83</v>
      </c>
      <c r="AB60" s="183">
        <v>3866</v>
      </c>
      <c r="AC60" s="182">
        <v>2592</v>
      </c>
      <c r="AD60" s="208">
        <v>67</v>
      </c>
      <c r="AE60" s="183">
        <v>1081</v>
      </c>
      <c r="AF60" s="182">
        <v>879</v>
      </c>
      <c r="AG60" s="208">
        <v>81.3</v>
      </c>
    </row>
    <row r="61" spans="1:33" ht="15" customHeight="1">
      <c r="A61" s="35"/>
      <c r="B61" s="260" t="s">
        <v>71</v>
      </c>
      <c r="C61" s="260" t="s">
        <v>72</v>
      </c>
      <c r="D61" s="188">
        <v>43</v>
      </c>
      <c r="E61" s="189">
        <v>37</v>
      </c>
      <c r="F61" s="207">
        <v>86</v>
      </c>
      <c r="G61" s="188">
        <v>13</v>
      </c>
      <c r="H61" s="189">
        <v>12</v>
      </c>
      <c r="I61" s="207">
        <v>92.3</v>
      </c>
      <c r="J61" s="188">
        <v>33</v>
      </c>
      <c r="K61" s="189">
        <v>29</v>
      </c>
      <c r="L61" s="207">
        <v>87.9</v>
      </c>
      <c r="M61" s="188">
        <v>17</v>
      </c>
      <c r="N61" s="189">
        <v>15</v>
      </c>
      <c r="O61" s="207">
        <v>88.2</v>
      </c>
      <c r="P61" s="188">
        <v>32</v>
      </c>
      <c r="Q61" s="189">
        <v>19</v>
      </c>
      <c r="R61" s="207">
        <v>59.4</v>
      </c>
      <c r="S61" s="188">
        <v>16</v>
      </c>
      <c r="T61" s="189">
        <v>13</v>
      </c>
      <c r="U61" s="207">
        <v>81.3</v>
      </c>
      <c r="V61" s="188">
        <v>22</v>
      </c>
      <c r="W61" s="189">
        <v>12</v>
      </c>
      <c r="X61" s="207">
        <v>54.5</v>
      </c>
      <c r="Y61" s="188">
        <v>15</v>
      </c>
      <c r="Z61" s="189">
        <v>8</v>
      </c>
      <c r="AA61" s="207">
        <v>53.3</v>
      </c>
      <c r="AB61" s="188">
        <v>38</v>
      </c>
      <c r="AC61" s="189">
        <v>27</v>
      </c>
      <c r="AD61" s="207">
        <v>71.099999999999994</v>
      </c>
      <c r="AE61" s="188">
        <v>20</v>
      </c>
      <c r="AF61" s="189">
        <v>16</v>
      </c>
      <c r="AG61" s="207">
        <v>80</v>
      </c>
    </row>
    <row r="62" spans="1:33" s="178" customFormat="1" ht="15" customHeight="1">
      <c r="A62" s="35"/>
      <c r="B62" s="181"/>
      <c r="C62" s="181" t="s">
        <v>73</v>
      </c>
      <c r="D62" s="183">
        <v>41</v>
      </c>
      <c r="E62" s="182">
        <v>39</v>
      </c>
      <c r="F62" s="208">
        <v>95.1</v>
      </c>
      <c r="G62" s="183">
        <v>10</v>
      </c>
      <c r="H62" s="182">
        <v>8</v>
      </c>
      <c r="I62" s="208">
        <v>80</v>
      </c>
      <c r="J62" s="183">
        <v>18</v>
      </c>
      <c r="K62" s="182">
        <v>13</v>
      </c>
      <c r="L62" s="208">
        <v>72.2</v>
      </c>
      <c r="M62" s="183">
        <v>14</v>
      </c>
      <c r="N62" s="182">
        <v>10</v>
      </c>
      <c r="O62" s="208">
        <v>71.400000000000006</v>
      </c>
      <c r="P62" s="183">
        <v>14</v>
      </c>
      <c r="Q62" s="182">
        <v>10</v>
      </c>
      <c r="R62" s="208">
        <v>71.400000000000006</v>
      </c>
      <c r="S62" s="183">
        <v>10</v>
      </c>
      <c r="T62" s="182">
        <v>7</v>
      </c>
      <c r="U62" s="208">
        <v>70</v>
      </c>
      <c r="V62" s="183">
        <v>9</v>
      </c>
      <c r="W62" s="182">
        <v>8</v>
      </c>
      <c r="X62" s="208">
        <v>88.9</v>
      </c>
      <c r="Y62" s="183">
        <v>6</v>
      </c>
      <c r="Z62" s="182">
        <v>5</v>
      </c>
      <c r="AA62" s="208">
        <v>83.3</v>
      </c>
      <c r="AB62" s="183">
        <v>45</v>
      </c>
      <c r="AC62" s="182">
        <v>22</v>
      </c>
      <c r="AD62" s="208">
        <v>48.9</v>
      </c>
      <c r="AE62" s="183">
        <v>19</v>
      </c>
      <c r="AF62" s="182">
        <v>15</v>
      </c>
      <c r="AG62" s="208">
        <v>78.900000000000006</v>
      </c>
    </row>
    <row r="63" spans="1:33" ht="15" customHeight="1">
      <c r="A63" s="35"/>
      <c r="B63" s="181"/>
      <c r="C63" s="181" t="s">
        <v>74</v>
      </c>
      <c r="D63" s="183">
        <v>1</v>
      </c>
      <c r="E63" s="182">
        <v>1</v>
      </c>
      <c r="F63" s="208">
        <v>100</v>
      </c>
      <c r="G63" s="183">
        <v>1</v>
      </c>
      <c r="H63" s="182">
        <v>1</v>
      </c>
      <c r="I63" s="208">
        <v>100</v>
      </c>
      <c r="J63" s="183">
        <v>1</v>
      </c>
      <c r="K63" s="182">
        <v>1</v>
      </c>
      <c r="L63" s="208">
        <v>100</v>
      </c>
      <c r="M63" s="183">
        <v>1</v>
      </c>
      <c r="N63" s="182">
        <v>1</v>
      </c>
      <c r="O63" s="208">
        <v>100</v>
      </c>
      <c r="P63" s="183">
        <v>3</v>
      </c>
      <c r="Q63" s="182">
        <v>2</v>
      </c>
      <c r="R63" s="208">
        <v>66.7</v>
      </c>
      <c r="S63" s="183">
        <v>2</v>
      </c>
      <c r="T63" s="182">
        <v>2</v>
      </c>
      <c r="U63" s="208">
        <v>100</v>
      </c>
      <c r="V63" s="183">
        <v>1</v>
      </c>
      <c r="W63" s="182">
        <v>1</v>
      </c>
      <c r="X63" s="208">
        <v>100</v>
      </c>
      <c r="Y63" s="183">
        <v>1</v>
      </c>
      <c r="Z63" s="182">
        <v>1</v>
      </c>
      <c r="AA63" s="208">
        <v>100</v>
      </c>
      <c r="AB63" s="183">
        <v>2</v>
      </c>
      <c r="AC63" s="182">
        <v>0</v>
      </c>
      <c r="AD63" s="208">
        <v>0</v>
      </c>
      <c r="AE63" s="183">
        <v>2</v>
      </c>
      <c r="AF63" s="182">
        <v>0</v>
      </c>
      <c r="AG63" s="208">
        <v>0</v>
      </c>
    </row>
    <row r="64" spans="1:33" ht="15" customHeight="1">
      <c r="A64" s="35"/>
      <c r="B64" s="34"/>
      <c r="C64" s="34" t="s">
        <v>39</v>
      </c>
      <c r="D64" s="184">
        <v>85</v>
      </c>
      <c r="E64" s="185">
        <v>77</v>
      </c>
      <c r="F64" s="209">
        <v>90.6</v>
      </c>
      <c r="G64" s="184">
        <v>23</v>
      </c>
      <c r="H64" s="185">
        <v>20</v>
      </c>
      <c r="I64" s="209">
        <v>87</v>
      </c>
      <c r="J64" s="184">
        <v>52</v>
      </c>
      <c r="K64" s="185">
        <v>43</v>
      </c>
      <c r="L64" s="209">
        <v>82.7</v>
      </c>
      <c r="M64" s="184">
        <v>32</v>
      </c>
      <c r="N64" s="185">
        <v>26</v>
      </c>
      <c r="O64" s="209">
        <v>81.3</v>
      </c>
      <c r="P64" s="184">
        <v>49</v>
      </c>
      <c r="Q64" s="185">
        <v>31</v>
      </c>
      <c r="R64" s="209">
        <v>63.3</v>
      </c>
      <c r="S64" s="184">
        <v>28</v>
      </c>
      <c r="T64" s="185">
        <v>22</v>
      </c>
      <c r="U64" s="209">
        <v>78.599999999999994</v>
      </c>
      <c r="V64" s="184">
        <v>32</v>
      </c>
      <c r="W64" s="185">
        <v>21</v>
      </c>
      <c r="X64" s="209">
        <v>65.599999999999994</v>
      </c>
      <c r="Y64" s="184">
        <v>22</v>
      </c>
      <c r="Z64" s="185">
        <v>14</v>
      </c>
      <c r="AA64" s="209">
        <v>63.6</v>
      </c>
      <c r="AB64" s="184">
        <v>85</v>
      </c>
      <c r="AC64" s="185">
        <v>49</v>
      </c>
      <c r="AD64" s="209">
        <v>57.6</v>
      </c>
      <c r="AE64" s="184">
        <v>40</v>
      </c>
      <c r="AF64" s="185">
        <v>31</v>
      </c>
      <c r="AG64" s="209">
        <v>77.5</v>
      </c>
    </row>
    <row r="65" spans="1:33" ht="15" customHeight="1">
      <c r="A65" s="35"/>
      <c r="B65" s="181" t="s">
        <v>189</v>
      </c>
      <c r="C65" s="181" t="s">
        <v>76</v>
      </c>
      <c r="D65" s="183">
        <v>7</v>
      </c>
      <c r="E65" s="182">
        <v>5</v>
      </c>
      <c r="F65" s="208">
        <v>71.400000000000006</v>
      </c>
      <c r="G65" s="183">
        <v>7</v>
      </c>
      <c r="H65" s="182">
        <v>5</v>
      </c>
      <c r="I65" s="208">
        <v>71.400000000000006</v>
      </c>
      <c r="J65" s="183">
        <v>15</v>
      </c>
      <c r="K65" s="182">
        <v>8</v>
      </c>
      <c r="L65" s="208">
        <v>53.3</v>
      </c>
      <c r="M65" s="183">
        <v>12</v>
      </c>
      <c r="N65" s="182">
        <v>8</v>
      </c>
      <c r="O65" s="208">
        <v>66.7</v>
      </c>
      <c r="P65" s="183">
        <v>19</v>
      </c>
      <c r="Q65" s="182">
        <v>9</v>
      </c>
      <c r="R65" s="208">
        <v>47.4</v>
      </c>
      <c r="S65" s="183">
        <v>15</v>
      </c>
      <c r="T65" s="182">
        <v>8</v>
      </c>
      <c r="U65" s="208">
        <v>53.3</v>
      </c>
      <c r="V65" s="183">
        <v>13</v>
      </c>
      <c r="W65" s="182">
        <v>8</v>
      </c>
      <c r="X65" s="208">
        <v>61.5</v>
      </c>
      <c r="Y65" s="183">
        <v>10</v>
      </c>
      <c r="Z65" s="182">
        <v>7</v>
      </c>
      <c r="AA65" s="208">
        <v>70</v>
      </c>
      <c r="AB65" s="183">
        <v>13</v>
      </c>
      <c r="AC65" s="182">
        <v>6</v>
      </c>
      <c r="AD65" s="208">
        <v>46.2</v>
      </c>
      <c r="AE65" s="183">
        <v>9</v>
      </c>
      <c r="AF65" s="182">
        <v>5</v>
      </c>
      <c r="AG65" s="208">
        <v>55.6</v>
      </c>
    </row>
    <row r="66" spans="1:33" ht="15" customHeight="1">
      <c r="A66" s="35"/>
      <c r="B66" s="11"/>
      <c r="C66" s="181" t="s">
        <v>77</v>
      </c>
      <c r="D66" s="183">
        <v>0</v>
      </c>
      <c r="E66" s="182">
        <v>0</v>
      </c>
      <c r="F66" s="208">
        <v>0</v>
      </c>
      <c r="G66" s="183">
        <v>0</v>
      </c>
      <c r="H66" s="182">
        <v>0</v>
      </c>
      <c r="I66" s="208">
        <v>0</v>
      </c>
      <c r="J66" s="183">
        <v>0</v>
      </c>
      <c r="K66" s="182">
        <v>0</v>
      </c>
      <c r="L66" s="208">
        <v>0</v>
      </c>
      <c r="M66" s="183">
        <v>0</v>
      </c>
      <c r="N66" s="182">
        <v>0</v>
      </c>
      <c r="O66" s="208">
        <v>0</v>
      </c>
      <c r="P66" s="183">
        <v>3</v>
      </c>
      <c r="Q66" s="182">
        <v>3</v>
      </c>
      <c r="R66" s="208">
        <v>100</v>
      </c>
      <c r="S66" s="183">
        <v>1</v>
      </c>
      <c r="T66" s="182">
        <v>1</v>
      </c>
      <c r="U66" s="208">
        <v>100</v>
      </c>
      <c r="V66" s="183">
        <v>0</v>
      </c>
      <c r="W66" s="182">
        <v>0</v>
      </c>
      <c r="X66" s="208">
        <v>0</v>
      </c>
      <c r="Y66" s="183">
        <v>0</v>
      </c>
      <c r="Z66" s="182">
        <v>0</v>
      </c>
      <c r="AA66" s="208">
        <v>0</v>
      </c>
      <c r="AB66" s="183">
        <v>0</v>
      </c>
      <c r="AC66" s="182">
        <v>0</v>
      </c>
      <c r="AD66" s="208">
        <v>0</v>
      </c>
      <c r="AE66" s="183">
        <v>0</v>
      </c>
      <c r="AF66" s="182">
        <v>0</v>
      </c>
      <c r="AG66" s="208">
        <v>0</v>
      </c>
    </row>
    <row r="67" spans="1:33" ht="15" customHeight="1">
      <c r="A67" s="35"/>
      <c r="B67" s="11"/>
      <c r="C67" s="181" t="s">
        <v>39</v>
      </c>
      <c r="D67" s="183">
        <v>7</v>
      </c>
      <c r="E67" s="182">
        <v>5</v>
      </c>
      <c r="F67" s="208">
        <v>71.400000000000006</v>
      </c>
      <c r="G67" s="183">
        <v>7</v>
      </c>
      <c r="H67" s="182">
        <v>5</v>
      </c>
      <c r="I67" s="208">
        <v>71.400000000000006</v>
      </c>
      <c r="J67" s="183">
        <v>15</v>
      </c>
      <c r="K67" s="182">
        <v>8</v>
      </c>
      <c r="L67" s="208">
        <v>53.3</v>
      </c>
      <c r="M67" s="183">
        <v>12</v>
      </c>
      <c r="N67" s="182">
        <v>8</v>
      </c>
      <c r="O67" s="208">
        <v>66.7</v>
      </c>
      <c r="P67" s="183">
        <v>22</v>
      </c>
      <c r="Q67" s="182">
        <v>12</v>
      </c>
      <c r="R67" s="208">
        <v>54.5</v>
      </c>
      <c r="S67" s="183">
        <v>16</v>
      </c>
      <c r="T67" s="182">
        <v>9</v>
      </c>
      <c r="U67" s="208">
        <v>56.3</v>
      </c>
      <c r="V67" s="183">
        <v>13</v>
      </c>
      <c r="W67" s="182">
        <v>8</v>
      </c>
      <c r="X67" s="208">
        <v>61.5</v>
      </c>
      <c r="Y67" s="183">
        <v>10</v>
      </c>
      <c r="Z67" s="182">
        <v>7</v>
      </c>
      <c r="AA67" s="208">
        <v>70</v>
      </c>
      <c r="AB67" s="183">
        <v>13</v>
      </c>
      <c r="AC67" s="182">
        <v>6</v>
      </c>
      <c r="AD67" s="208">
        <v>46.2</v>
      </c>
      <c r="AE67" s="183">
        <v>9</v>
      </c>
      <c r="AF67" s="182">
        <v>5</v>
      </c>
      <c r="AG67" s="208">
        <v>55.6</v>
      </c>
    </row>
    <row r="68" spans="1:33" ht="15" customHeight="1">
      <c r="A68" s="35"/>
      <c r="B68" s="334" t="s">
        <v>179</v>
      </c>
      <c r="C68" s="260" t="s">
        <v>78</v>
      </c>
      <c r="D68" s="188">
        <v>30</v>
      </c>
      <c r="E68" s="189">
        <v>19</v>
      </c>
      <c r="F68" s="207">
        <v>63.3</v>
      </c>
      <c r="G68" s="188">
        <v>21</v>
      </c>
      <c r="H68" s="189">
        <v>16</v>
      </c>
      <c r="I68" s="207">
        <v>76.2</v>
      </c>
      <c r="J68" s="188">
        <v>23</v>
      </c>
      <c r="K68" s="189">
        <v>15</v>
      </c>
      <c r="L68" s="207">
        <v>65.2</v>
      </c>
      <c r="M68" s="188">
        <v>17</v>
      </c>
      <c r="N68" s="189">
        <v>10</v>
      </c>
      <c r="O68" s="207">
        <v>58.8</v>
      </c>
      <c r="P68" s="188">
        <v>38</v>
      </c>
      <c r="Q68" s="189">
        <v>31</v>
      </c>
      <c r="R68" s="207">
        <v>81.599999999999994</v>
      </c>
      <c r="S68" s="188">
        <v>17</v>
      </c>
      <c r="T68" s="189">
        <v>13</v>
      </c>
      <c r="U68" s="207">
        <v>76.5</v>
      </c>
      <c r="V68" s="188">
        <v>38</v>
      </c>
      <c r="W68" s="189">
        <v>30</v>
      </c>
      <c r="X68" s="207">
        <v>78.900000000000006</v>
      </c>
      <c r="Y68" s="188">
        <v>32</v>
      </c>
      <c r="Z68" s="189">
        <v>25</v>
      </c>
      <c r="AA68" s="207">
        <v>78.099999999999994</v>
      </c>
      <c r="AB68" s="188">
        <v>39</v>
      </c>
      <c r="AC68" s="189">
        <v>34</v>
      </c>
      <c r="AD68" s="207">
        <v>87.2</v>
      </c>
      <c r="AE68" s="188">
        <v>24</v>
      </c>
      <c r="AF68" s="189">
        <v>23</v>
      </c>
      <c r="AG68" s="207">
        <v>95.8</v>
      </c>
    </row>
    <row r="69" spans="1:33" ht="15" customHeight="1">
      <c r="A69" s="35"/>
      <c r="B69" s="11"/>
      <c r="C69" s="181" t="s">
        <v>312</v>
      </c>
      <c r="D69" s="183">
        <v>272</v>
      </c>
      <c r="E69" s="182">
        <v>202</v>
      </c>
      <c r="F69" s="208">
        <v>74.3</v>
      </c>
      <c r="G69" s="183">
        <v>183</v>
      </c>
      <c r="H69" s="182">
        <v>166</v>
      </c>
      <c r="I69" s="208">
        <v>90.7</v>
      </c>
      <c r="J69" s="183">
        <v>215</v>
      </c>
      <c r="K69" s="182">
        <v>188</v>
      </c>
      <c r="L69" s="208">
        <v>87.4</v>
      </c>
      <c r="M69" s="183">
        <v>175</v>
      </c>
      <c r="N69" s="182">
        <v>156</v>
      </c>
      <c r="O69" s="208">
        <v>89.1</v>
      </c>
      <c r="P69" s="183">
        <v>237</v>
      </c>
      <c r="Q69" s="182">
        <v>179</v>
      </c>
      <c r="R69" s="208">
        <v>75.5</v>
      </c>
      <c r="S69" s="183">
        <v>176</v>
      </c>
      <c r="T69" s="182">
        <v>142</v>
      </c>
      <c r="U69" s="208">
        <v>80.7</v>
      </c>
      <c r="V69" s="183">
        <v>218</v>
      </c>
      <c r="W69" s="182">
        <v>170</v>
      </c>
      <c r="X69" s="208">
        <v>78</v>
      </c>
      <c r="Y69" s="183">
        <v>157</v>
      </c>
      <c r="Z69" s="182">
        <v>130</v>
      </c>
      <c r="AA69" s="208">
        <v>82.8</v>
      </c>
      <c r="AB69" s="183">
        <v>170</v>
      </c>
      <c r="AC69" s="182">
        <v>138</v>
      </c>
      <c r="AD69" s="208">
        <v>81.2</v>
      </c>
      <c r="AE69" s="183">
        <v>134</v>
      </c>
      <c r="AF69" s="182">
        <v>117</v>
      </c>
      <c r="AG69" s="208">
        <v>87.3</v>
      </c>
    </row>
    <row r="70" spans="1:33" ht="15" customHeight="1">
      <c r="A70" s="35"/>
      <c r="B70" s="304"/>
      <c r="C70" s="34" t="s">
        <v>39</v>
      </c>
      <c r="D70" s="184">
        <v>302</v>
      </c>
      <c r="E70" s="185">
        <v>221</v>
      </c>
      <c r="F70" s="209">
        <v>73.2</v>
      </c>
      <c r="G70" s="184">
        <v>202</v>
      </c>
      <c r="H70" s="185">
        <v>180</v>
      </c>
      <c r="I70" s="209">
        <v>89.1</v>
      </c>
      <c r="J70" s="184">
        <v>238</v>
      </c>
      <c r="K70" s="185">
        <v>203</v>
      </c>
      <c r="L70" s="209">
        <v>85.3</v>
      </c>
      <c r="M70" s="184">
        <v>191</v>
      </c>
      <c r="N70" s="185">
        <v>165</v>
      </c>
      <c r="O70" s="209">
        <v>86.4</v>
      </c>
      <c r="P70" s="184">
        <v>275</v>
      </c>
      <c r="Q70" s="185">
        <v>210</v>
      </c>
      <c r="R70" s="209">
        <v>76.400000000000006</v>
      </c>
      <c r="S70" s="184">
        <v>191</v>
      </c>
      <c r="T70" s="185">
        <v>153</v>
      </c>
      <c r="U70" s="209">
        <v>80.099999999999994</v>
      </c>
      <c r="V70" s="184">
        <v>256</v>
      </c>
      <c r="W70" s="185">
        <v>200</v>
      </c>
      <c r="X70" s="209">
        <v>78.099999999999994</v>
      </c>
      <c r="Y70" s="184">
        <v>188</v>
      </c>
      <c r="Z70" s="185">
        <v>154</v>
      </c>
      <c r="AA70" s="209">
        <v>81.900000000000006</v>
      </c>
      <c r="AB70" s="184">
        <v>209</v>
      </c>
      <c r="AC70" s="185">
        <v>172</v>
      </c>
      <c r="AD70" s="209">
        <v>82.3</v>
      </c>
      <c r="AE70" s="184">
        <v>156</v>
      </c>
      <c r="AF70" s="185">
        <v>138</v>
      </c>
      <c r="AG70" s="209">
        <v>88.5</v>
      </c>
    </row>
    <row r="71" spans="1:33" ht="15" customHeight="1">
      <c r="A71" s="36"/>
      <c r="B71" s="304" t="s">
        <v>39</v>
      </c>
      <c r="C71" s="34"/>
      <c r="D71" s="184">
        <v>3198</v>
      </c>
      <c r="E71" s="185">
        <v>2258</v>
      </c>
      <c r="F71" s="209">
        <v>70.599999999999994</v>
      </c>
      <c r="G71" s="184">
        <v>895</v>
      </c>
      <c r="H71" s="185">
        <v>757</v>
      </c>
      <c r="I71" s="209">
        <v>84.6</v>
      </c>
      <c r="J71" s="184">
        <v>3360</v>
      </c>
      <c r="K71" s="185">
        <v>2437</v>
      </c>
      <c r="L71" s="209">
        <v>72.5</v>
      </c>
      <c r="M71" s="184">
        <v>967</v>
      </c>
      <c r="N71" s="185">
        <v>816</v>
      </c>
      <c r="O71" s="209">
        <v>84.4</v>
      </c>
      <c r="P71" s="184">
        <v>4054</v>
      </c>
      <c r="Q71" s="185">
        <v>2820</v>
      </c>
      <c r="R71" s="209">
        <v>69.599999999999994</v>
      </c>
      <c r="S71" s="184">
        <v>1159</v>
      </c>
      <c r="T71" s="185">
        <v>943</v>
      </c>
      <c r="U71" s="209">
        <v>81.400000000000006</v>
      </c>
      <c r="V71" s="184">
        <v>4356</v>
      </c>
      <c r="W71" s="185">
        <v>3065</v>
      </c>
      <c r="X71" s="209">
        <v>70.400000000000006</v>
      </c>
      <c r="Y71" s="184">
        <v>1270</v>
      </c>
      <c r="Z71" s="185">
        <v>1051</v>
      </c>
      <c r="AA71" s="209">
        <v>82.8</v>
      </c>
      <c r="AB71" s="184">
        <v>4173</v>
      </c>
      <c r="AC71" s="185">
        <v>2819</v>
      </c>
      <c r="AD71" s="209">
        <v>67.599999999999994</v>
      </c>
      <c r="AE71" s="184">
        <v>1234</v>
      </c>
      <c r="AF71" s="185">
        <v>1018</v>
      </c>
      <c r="AG71" s="209">
        <v>82.5</v>
      </c>
    </row>
    <row r="72" spans="1:33" ht="15" customHeight="1">
      <c r="A72" s="35" t="s">
        <v>18</v>
      </c>
      <c r="B72" s="11" t="s">
        <v>79</v>
      </c>
      <c r="C72" s="181" t="s">
        <v>80</v>
      </c>
      <c r="D72" s="183">
        <v>1</v>
      </c>
      <c r="E72" s="182">
        <v>0</v>
      </c>
      <c r="F72" s="208">
        <v>0</v>
      </c>
      <c r="G72" s="183">
        <v>1</v>
      </c>
      <c r="H72" s="182">
        <v>0</v>
      </c>
      <c r="I72" s="208">
        <v>0</v>
      </c>
      <c r="J72" s="183">
        <v>0</v>
      </c>
      <c r="K72" s="182">
        <v>0</v>
      </c>
      <c r="L72" s="208">
        <v>0</v>
      </c>
      <c r="M72" s="183">
        <v>0</v>
      </c>
      <c r="N72" s="182">
        <v>0</v>
      </c>
      <c r="O72" s="208">
        <v>0</v>
      </c>
      <c r="P72" s="183">
        <v>0</v>
      </c>
      <c r="Q72" s="182">
        <v>0</v>
      </c>
      <c r="R72" s="208">
        <v>0</v>
      </c>
      <c r="S72" s="183">
        <v>0</v>
      </c>
      <c r="T72" s="182">
        <v>0</v>
      </c>
      <c r="U72" s="208">
        <v>0</v>
      </c>
      <c r="V72" s="183">
        <v>0</v>
      </c>
      <c r="W72" s="182">
        <v>0</v>
      </c>
      <c r="X72" s="208">
        <v>0</v>
      </c>
      <c r="Y72" s="183">
        <v>0</v>
      </c>
      <c r="Z72" s="182">
        <v>0</v>
      </c>
      <c r="AA72" s="208">
        <v>0</v>
      </c>
      <c r="AB72" s="183">
        <v>3</v>
      </c>
      <c r="AC72" s="182">
        <v>2</v>
      </c>
      <c r="AD72" s="208">
        <v>66.7</v>
      </c>
      <c r="AE72" s="183">
        <v>2</v>
      </c>
      <c r="AF72" s="182">
        <v>2</v>
      </c>
      <c r="AG72" s="208">
        <v>100</v>
      </c>
    </row>
    <row r="73" spans="1:33" ht="15" customHeight="1">
      <c r="A73" s="35"/>
      <c r="B73" s="334" t="s">
        <v>81</v>
      </c>
      <c r="C73" s="260" t="s">
        <v>82</v>
      </c>
      <c r="D73" s="188">
        <v>41</v>
      </c>
      <c r="E73" s="189">
        <v>38</v>
      </c>
      <c r="F73" s="207">
        <v>92.7</v>
      </c>
      <c r="G73" s="188">
        <v>31</v>
      </c>
      <c r="H73" s="189">
        <v>30</v>
      </c>
      <c r="I73" s="207">
        <v>96.8</v>
      </c>
      <c r="J73" s="188">
        <v>41</v>
      </c>
      <c r="K73" s="189">
        <v>38</v>
      </c>
      <c r="L73" s="207">
        <v>92.7</v>
      </c>
      <c r="M73" s="188">
        <v>39</v>
      </c>
      <c r="N73" s="189">
        <v>37</v>
      </c>
      <c r="O73" s="207">
        <v>94.9</v>
      </c>
      <c r="P73" s="188">
        <v>64</v>
      </c>
      <c r="Q73" s="189">
        <v>61</v>
      </c>
      <c r="R73" s="207">
        <v>95.3</v>
      </c>
      <c r="S73" s="188">
        <v>45</v>
      </c>
      <c r="T73" s="189">
        <v>44</v>
      </c>
      <c r="U73" s="207">
        <v>97.8</v>
      </c>
      <c r="V73" s="188">
        <v>53</v>
      </c>
      <c r="W73" s="189">
        <v>46</v>
      </c>
      <c r="X73" s="207">
        <v>86.8</v>
      </c>
      <c r="Y73" s="188">
        <v>44</v>
      </c>
      <c r="Z73" s="189">
        <v>41</v>
      </c>
      <c r="AA73" s="207">
        <v>93.2</v>
      </c>
      <c r="AB73" s="188">
        <v>48</v>
      </c>
      <c r="AC73" s="189">
        <v>42</v>
      </c>
      <c r="AD73" s="207">
        <v>87.5</v>
      </c>
      <c r="AE73" s="188">
        <v>40</v>
      </c>
      <c r="AF73" s="189">
        <v>37</v>
      </c>
      <c r="AG73" s="207">
        <v>92.5</v>
      </c>
    </row>
    <row r="74" spans="1:33" ht="15" customHeight="1">
      <c r="A74" s="35"/>
      <c r="B74" s="11"/>
      <c r="C74" s="181" t="s">
        <v>83</v>
      </c>
      <c r="D74" s="183">
        <v>601</v>
      </c>
      <c r="E74" s="182">
        <v>373</v>
      </c>
      <c r="F74" s="208">
        <v>62.1</v>
      </c>
      <c r="G74" s="183">
        <v>321</v>
      </c>
      <c r="H74" s="182">
        <v>224</v>
      </c>
      <c r="I74" s="208">
        <v>69.8</v>
      </c>
      <c r="J74" s="183">
        <v>629</v>
      </c>
      <c r="K74" s="182">
        <v>422</v>
      </c>
      <c r="L74" s="208">
        <v>67.099999999999994</v>
      </c>
      <c r="M74" s="183">
        <v>388</v>
      </c>
      <c r="N74" s="182">
        <v>275</v>
      </c>
      <c r="O74" s="208">
        <v>70.900000000000006</v>
      </c>
      <c r="P74" s="183">
        <v>646</v>
      </c>
      <c r="Q74" s="182">
        <v>425</v>
      </c>
      <c r="R74" s="208">
        <v>65.8</v>
      </c>
      <c r="S74" s="183">
        <v>394</v>
      </c>
      <c r="T74" s="182">
        <v>299</v>
      </c>
      <c r="U74" s="208">
        <v>75.900000000000006</v>
      </c>
      <c r="V74" s="183">
        <v>821</v>
      </c>
      <c r="W74" s="182">
        <v>423</v>
      </c>
      <c r="X74" s="208">
        <v>51.5</v>
      </c>
      <c r="Y74" s="183">
        <v>396</v>
      </c>
      <c r="Z74" s="182">
        <v>275</v>
      </c>
      <c r="AA74" s="208">
        <v>69.400000000000006</v>
      </c>
      <c r="AB74" s="183">
        <v>730</v>
      </c>
      <c r="AC74" s="182">
        <v>449</v>
      </c>
      <c r="AD74" s="208">
        <v>61.5</v>
      </c>
      <c r="AE74" s="183">
        <v>457</v>
      </c>
      <c r="AF74" s="182">
        <v>335</v>
      </c>
      <c r="AG74" s="208">
        <v>73.3</v>
      </c>
    </row>
    <row r="75" spans="1:33" ht="15" customHeight="1">
      <c r="A75" s="35"/>
      <c r="B75" s="304"/>
      <c r="C75" s="34" t="s">
        <v>39</v>
      </c>
      <c r="D75" s="184">
        <v>642</v>
      </c>
      <c r="E75" s="185">
        <v>411</v>
      </c>
      <c r="F75" s="209">
        <v>64</v>
      </c>
      <c r="G75" s="184">
        <v>338</v>
      </c>
      <c r="H75" s="185">
        <v>245</v>
      </c>
      <c r="I75" s="209">
        <v>72.5</v>
      </c>
      <c r="J75" s="184">
        <v>670</v>
      </c>
      <c r="K75" s="185">
        <v>460</v>
      </c>
      <c r="L75" s="209">
        <v>68.7</v>
      </c>
      <c r="M75" s="184">
        <v>410</v>
      </c>
      <c r="N75" s="185">
        <v>303</v>
      </c>
      <c r="O75" s="209">
        <v>73.900000000000006</v>
      </c>
      <c r="P75" s="184">
        <v>710</v>
      </c>
      <c r="Q75" s="185">
        <v>486</v>
      </c>
      <c r="R75" s="209">
        <v>68.5</v>
      </c>
      <c r="S75" s="184">
        <v>414</v>
      </c>
      <c r="T75" s="185">
        <v>328</v>
      </c>
      <c r="U75" s="209">
        <v>79.2</v>
      </c>
      <c r="V75" s="184">
        <v>874</v>
      </c>
      <c r="W75" s="185">
        <v>469</v>
      </c>
      <c r="X75" s="209">
        <v>53.7</v>
      </c>
      <c r="Y75" s="184">
        <v>416</v>
      </c>
      <c r="Z75" s="185">
        <v>308</v>
      </c>
      <c r="AA75" s="209">
        <v>74</v>
      </c>
      <c r="AB75" s="184">
        <v>778</v>
      </c>
      <c r="AC75" s="185">
        <v>491</v>
      </c>
      <c r="AD75" s="209">
        <v>63.1</v>
      </c>
      <c r="AE75" s="184">
        <v>476</v>
      </c>
      <c r="AF75" s="185">
        <v>366</v>
      </c>
      <c r="AG75" s="209">
        <v>76.900000000000006</v>
      </c>
    </row>
    <row r="76" spans="1:33" ht="15" customHeight="1">
      <c r="A76" s="35"/>
      <c r="B76" s="181" t="s">
        <v>180</v>
      </c>
      <c r="C76" s="181" t="s">
        <v>84</v>
      </c>
      <c r="D76" s="183">
        <v>5</v>
      </c>
      <c r="E76" s="182">
        <v>3</v>
      </c>
      <c r="F76" s="208">
        <v>60</v>
      </c>
      <c r="G76" s="183">
        <v>5</v>
      </c>
      <c r="H76" s="182">
        <v>3</v>
      </c>
      <c r="I76" s="208">
        <v>60</v>
      </c>
      <c r="J76" s="183">
        <v>2</v>
      </c>
      <c r="K76" s="182">
        <v>1</v>
      </c>
      <c r="L76" s="208">
        <v>50</v>
      </c>
      <c r="M76" s="183">
        <v>1</v>
      </c>
      <c r="N76" s="182">
        <v>1</v>
      </c>
      <c r="O76" s="208">
        <v>100</v>
      </c>
      <c r="P76" s="183">
        <v>2</v>
      </c>
      <c r="Q76" s="182">
        <v>2</v>
      </c>
      <c r="R76" s="208">
        <v>100</v>
      </c>
      <c r="S76" s="183">
        <v>2</v>
      </c>
      <c r="T76" s="182">
        <v>2</v>
      </c>
      <c r="U76" s="208">
        <v>100</v>
      </c>
      <c r="V76" s="183">
        <v>6</v>
      </c>
      <c r="W76" s="182">
        <v>2</v>
      </c>
      <c r="X76" s="208">
        <v>33.299999999999997</v>
      </c>
      <c r="Y76" s="183">
        <v>3</v>
      </c>
      <c r="Z76" s="182">
        <v>2</v>
      </c>
      <c r="AA76" s="208">
        <v>66.7</v>
      </c>
      <c r="AB76" s="183">
        <v>4</v>
      </c>
      <c r="AC76" s="182">
        <v>3</v>
      </c>
      <c r="AD76" s="208">
        <v>75</v>
      </c>
      <c r="AE76" s="183">
        <v>4</v>
      </c>
      <c r="AF76" s="182">
        <v>3</v>
      </c>
      <c r="AG76" s="208">
        <v>75</v>
      </c>
    </row>
    <row r="77" spans="1:33" ht="15" customHeight="1">
      <c r="A77" s="35"/>
      <c r="B77" s="11"/>
      <c r="C77" s="181" t="s">
        <v>85</v>
      </c>
      <c r="D77" s="183">
        <v>116</v>
      </c>
      <c r="E77" s="182">
        <v>107</v>
      </c>
      <c r="F77" s="208">
        <v>92.2</v>
      </c>
      <c r="G77" s="183">
        <v>112</v>
      </c>
      <c r="H77" s="182">
        <v>106</v>
      </c>
      <c r="I77" s="208">
        <v>94.6</v>
      </c>
      <c r="J77" s="183">
        <v>95</v>
      </c>
      <c r="K77" s="182">
        <v>84</v>
      </c>
      <c r="L77" s="208">
        <v>88.4</v>
      </c>
      <c r="M77" s="183">
        <v>88</v>
      </c>
      <c r="N77" s="182">
        <v>82</v>
      </c>
      <c r="O77" s="208">
        <v>93.2</v>
      </c>
      <c r="P77" s="183">
        <v>99</v>
      </c>
      <c r="Q77" s="182">
        <v>94</v>
      </c>
      <c r="R77" s="208">
        <v>94.9</v>
      </c>
      <c r="S77" s="183">
        <v>95</v>
      </c>
      <c r="T77" s="182">
        <v>92</v>
      </c>
      <c r="U77" s="208">
        <v>96.8</v>
      </c>
      <c r="V77" s="183">
        <v>101</v>
      </c>
      <c r="W77" s="182">
        <v>92</v>
      </c>
      <c r="X77" s="208">
        <v>91.1</v>
      </c>
      <c r="Y77" s="183">
        <v>97</v>
      </c>
      <c r="Z77" s="182">
        <v>90</v>
      </c>
      <c r="AA77" s="208">
        <v>92.8</v>
      </c>
      <c r="AB77" s="183">
        <v>118</v>
      </c>
      <c r="AC77" s="182">
        <v>112</v>
      </c>
      <c r="AD77" s="208">
        <v>94.9</v>
      </c>
      <c r="AE77" s="183">
        <v>114</v>
      </c>
      <c r="AF77" s="182">
        <v>109</v>
      </c>
      <c r="AG77" s="208">
        <v>95.6</v>
      </c>
    </row>
    <row r="78" spans="1:33" ht="15" customHeight="1">
      <c r="A78" s="35"/>
      <c r="B78" s="11"/>
      <c r="C78" s="181" t="s">
        <v>39</v>
      </c>
      <c r="D78" s="183">
        <v>121</v>
      </c>
      <c r="E78" s="182">
        <v>110</v>
      </c>
      <c r="F78" s="208">
        <v>90.9</v>
      </c>
      <c r="G78" s="183">
        <v>117</v>
      </c>
      <c r="H78" s="182">
        <v>109</v>
      </c>
      <c r="I78" s="208">
        <v>93.2</v>
      </c>
      <c r="J78" s="183">
        <v>97</v>
      </c>
      <c r="K78" s="182">
        <v>85</v>
      </c>
      <c r="L78" s="208">
        <v>87.6</v>
      </c>
      <c r="M78" s="183">
        <v>88</v>
      </c>
      <c r="N78" s="182">
        <v>83</v>
      </c>
      <c r="O78" s="208">
        <v>94.3</v>
      </c>
      <c r="P78" s="183">
        <v>101</v>
      </c>
      <c r="Q78" s="182">
        <v>96</v>
      </c>
      <c r="R78" s="208">
        <v>95</v>
      </c>
      <c r="S78" s="183">
        <v>97</v>
      </c>
      <c r="T78" s="182">
        <v>94</v>
      </c>
      <c r="U78" s="208">
        <v>96.9</v>
      </c>
      <c r="V78" s="183">
        <v>107</v>
      </c>
      <c r="W78" s="182">
        <v>94</v>
      </c>
      <c r="X78" s="208">
        <v>87.9</v>
      </c>
      <c r="Y78" s="183">
        <v>100</v>
      </c>
      <c r="Z78" s="182">
        <v>92</v>
      </c>
      <c r="AA78" s="208">
        <v>92</v>
      </c>
      <c r="AB78" s="183">
        <v>122</v>
      </c>
      <c r="AC78" s="182">
        <v>115</v>
      </c>
      <c r="AD78" s="208">
        <v>94.3</v>
      </c>
      <c r="AE78" s="183">
        <v>117</v>
      </c>
      <c r="AF78" s="182">
        <v>112</v>
      </c>
      <c r="AG78" s="208">
        <v>95.7</v>
      </c>
    </row>
    <row r="79" spans="1:33" ht="15" customHeight="1">
      <c r="A79" s="35"/>
      <c r="B79" s="334" t="s">
        <v>86</v>
      </c>
      <c r="C79" s="260" t="s">
        <v>87</v>
      </c>
      <c r="D79" s="188">
        <v>3688</v>
      </c>
      <c r="E79" s="189">
        <v>3319</v>
      </c>
      <c r="F79" s="207">
        <v>90</v>
      </c>
      <c r="G79" s="188">
        <v>3043</v>
      </c>
      <c r="H79" s="189">
        <v>2800</v>
      </c>
      <c r="I79" s="207">
        <v>92</v>
      </c>
      <c r="J79" s="188">
        <v>4379</v>
      </c>
      <c r="K79" s="189">
        <v>3935</v>
      </c>
      <c r="L79" s="207">
        <v>89.9</v>
      </c>
      <c r="M79" s="188">
        <v>3599</v>
      </c>
      <c r="N79" s="189">
        <v>3307</v>
      </c>
      <c r="O79" s="207">
        <v>91.9</v>
      </c>
      <c r="P79" s="188">
        <v>4513</v>
      </c>
      <c r="Q79" s="189">
        <v>4076</v>
      </c>
      <c r="R79" s="207">
        <v>90.3</v>
      </c>
      <c r="S79" s="188">
        <v>3660</v>
      </c>
      <c r="T79" s="189">
        <v>3370</v>
      </c>
      <c r="U79" s="207">
        <v>92.1</v>
      </c>
      <c r="V79" s="188">
        <v>4431</v>
      </c>
      <c r="W79" s="189">
        <v>3979</v>
      </c>
      <c r="X79" s="207">
        <v>89.8</v>
      </c>
      <c r="Y79" s="188">
        <v>3592</v>
      </c>
      <c r="Z79" s="189">
        <v>3297</v>
      </c>
      <c r="AA79" s="207">
        <v>91.8</v>
      </c>
      <c r="AB79" s="188">
        <v>4923</v>
      </c>
      <c r="AC79" s="189">
        <v>4393</v>
      </c>
      <c r="AD79" s="207">
        <v>89.2</v>
      </c>
      <c r="AE79" s="188">
        <v>3955</v>
      </c>
      <c r="AF79" s="189">
        <v>3601</v>
      </c>
      <c r="AG79" s="207">
        <v>91</v>
      </c>
    </row>
    <row r="80" spans="1:33" ht="15" customHeight="1">
      <c r="A80" s="35"/>
      <c r="B80" s="11"/>
      <c r="C80" s="181" t="s">
        <v>88</v>
      </c>
      <c r="D80" s="183">
        <v>46</v>
      </c>
      <c r="E80" s="182">
        <v>44</v>
      </c>
      <c r="F80" s="208">
        <v>95.7</v>
      </c>
      <c r="G80" s="183">
        <v>45</v>
      </c>
      <c r="H80" s="182">
        <v>43</v>
      </c>
      <c r="I80" s="208">
        <v>95.6</v>
      </c>
      <c r="J80" s="183">
        <v>65</v>
      </c>
      <c r="K80" s="182">
        <v>60</v>
      </c>
      <c r="L80" s="208">
        <v>92.3</v>
      </c>
      <c r="M80" s="183">
        <v>59</v>
      </c>
      <c r="N80" s="182">
        <v>55</v>
      </c>
      <c r="O80" s="208">
        <v>93.2</v>
      </c>
      <c r="P80" s="183">
        <v>40</v>
      </c>
      <c r="Q80" s="182">
        <v>38</v>
      </c>
      <c r="R80" s="208">
        <v>95</v>
      </c>
      <c r="S80" s="183">
        <v>39</v>
      </c>
      <c r="T80" s="182">
        <v>38</v>
      </c>
      <c r="U80" s="208">
        <v>97.4</v>
      </c>
      <c r="V80" s="183">
        <v>37</v>
      </c>
      <c r="W80" s="182">
        <v>34</v>
      </c>
      <c r="X80" s="208">
        <v>91.9</v>
      </c>
      <c r="Y80" s="183">
        <v>37</v>
      </c>
      <c r="Z80" s="182">
        <v>34</v>
      </c>
      <c r="AA80" s="208">
        <v>91.9</v>
      </c>
      <c r="AB80" s="183">
        <v>30</v>
      </c>
      <c r="AC80" s="182">
        <v>28</v>
      </c>
      <c r="AD80" s="208">
        <v>93.3</v>
      </c>
      <c r="AE80" s="183">
        <v>30</v>
      </c>
      <c r="AF80" s="182">
        <v>28</v>
      </c>
      <c r="AG80" s="208">
        <v>93.3</v>
      </c>
    </row>
    <row r="81" spans="1:33" ht="15" customHeight="1">
      <c r="A81" s="35"/>
      <c r="B81" s="304"/>
      <c r="C81" s="34" t="s">
        <v>39</v>
      </c>
      <c r="D81" s="184">
        <v>3734</v>
      </c>
      <c r="E81" s="185">
        <v>3363</v>
      </c>
      <c r="F81" s="209">
        <v>90.1</v>
      </c>
      <c r="G81" s="184">
        <v>3059</v>
      </c>
      <c r="H81" s="185">
        <v>2817</v>
      </c>
      <c r="I81" s="209">
        <v>92.1</v>
      </c>
      <c r="J81" s="184">
        <v>4444</v>
      </c>
      <c r="K81" s="185">
        <v>3995</v>
      </c>
      <c r="L81" s="209">
        <v>89.9</v>
      </c>
      <c r="M81" s="184">
        <v>3628</v>
      </c>
      <c r="N81" s="185">
        <v>3335</v>
      </c>
      <c r="O81" s="209">
        <v>91.9</v>
      </c>
      <c r="P81" s="184">
        <v>4553</v>
      </c>
      <c r="Q81" s="185">
        <v>4114</v>
      </c>
      <c r="R81" s="209">
        <v>90.4</v>
      </c>
      <c r="S81" s="184">
        <v>3677</v>
      </c>
      <c r="T81" s="185">
        <v>3389</v>
      </c>
      <c r="U81" s="209">
        <v>92.2</v>
      </c>
      <c r="V81" s="184">
        <v>4468</v>
      </c>
      <c r="W81" s="185">
        <v>4013</v>
      </c>
      <c r="X81" s="209">
        <v>89.8</v>
      </c>
      <c r="Y81" s="184">
        <v>3612</v>
      </c>
      <c r="Z81" s="185">
        <v>3316</v>
      </c>
      <c r="AA81" s="209">
        <v>91.8</v>
      </c>
      <c r="AB81" s="184">
        <v>4953</v>
      </c>
      <c r="AC81" s="185">
        <v>4421</v>
      </c>
      <c r="AD81" s="209">
        <v>89.3</v>
      </c>
      <c r="AE81" s="184">
        <v>3973</v>
      </c>
      <c r="AF81" s="185">
        <v>3618</v>
      </c>
      <c r="AG81" s="209">
        <v>91.1</v>
      </c>
    </row>
    <row r="82" spans="1:33" ht="15" customHeight="1">
      <c r="A82" s="35"/>
      <c r="B82" s="197" t="s">
        <v>89</v>
      </c>
      <c r="C82" s="39" t="s">
        <v>313</v>
      </c>
      <c r="D82" s="195">
        <v>195</v>
      </c>
      <c r="E82" s="194">
        <v>175</v>
      </c>
      <c r="F82" s="210">
        <v>89.7</v>
      </c>
      <c r="G82" s="195">
        <v>188</v>
      </c>
      <c r="H82" s="194">
        <v>174</v>
      </c>
      <c r="I82" s="210">
        <v>92.6</v>
      </c>
      <c r="J82" s="195">
        <v>280</v>
      </c>
      <c r="K82" s="194">
        <v>259</v>
      </c>
      <c r="L82" s="210">
        <v>92.5</v>
      </c>
      <c r="M82" s="195">
        <v>257</v>
      </c>
      <c r="N82" s="194">
        <v>237</v>
      </c>
      <c r="O82" s="210">
        <v>92.2</v>
      </c>
      <c r="P82" s="195">
        <v>207</v>
      </c>
      <c r="Q82" s="194">
        <v>185</v>
      </c>
      <c r="R82" s="210">
        <v>89.4</v>
      </c>
      <c r="S82" s="195">
        <v>191</v>
      </c>
      <c r="T82" s="194">
        <v>171</v>
      </c>
      <c r="U82" s="210">
        <v>89.5</v>
      </c>
      <c r="V82" s="195">
        <v>180</v>
      </c>
      <c r="W82" s="194">
        <v>157</v>
      </c>
      <c r="X82" s="210">
        <v>87.2</v>
      </c>
      <c r="Y82" s="195">
        <v>175</v>
      </c>
      <c r="Z82" s="194">
        <v>154</v>
      </c>
      <c r="AA82" s="210">
        <v>88</v>
      </c>
      <c r="AB82" s="195">
        <v>181</v>
      </c>
      <c r="AC82" s="194">
        <v>159</v>
      </c>
      <c r="AD82" s="210">
        <v>87.8</v>
      </c>
      <c r="AE82" s="195">
        <v>173</v>
      </c>
      <c r="AF82" s="194">
        <v>152</v>
      </c>
      <c r="AG82" s="210">
        <v>87.9</v>
      </c>
    </row>
    <row r="83" spans="1:33" ht="15" customHeight="1">
      <c r="A83" s="36"/>
      <c r="B83" s="304" t="s">
        <v>39</v>
      </c>
      <c r="C83" s="34"/>
      <c r="D83" s="184">
        <v>4693</v>
      </c>
      <c r="E83" s="185">
        <v>4059</v>
      </c>
      <c r="F83" s="209">
        <v>86.5</v>
      </c>
      <c r="G83" s="184">
        <v>3303</v>
      </c>
      <c r="H83" s="185">
        <v>3096</v>
      </c>
      <c r="I83" s="209">
        <v>93.7</v>
      </c>
      <c r="J83" s="184">
        <v>5491</v>
      </c>
      <c r="K83" s="185">
        <v>4799</v>
      </c>
      <c r="L83" s="209">
        <v>87.4</v>
      </c>
      <c r="M83" s="184">
        <v>3918</v>
      </c>
      <c r="N83" s="185">
        <v>3668</v>
      </c>
      <c r="O83" s="209">
        <v>93.6</v>
      </c>
      <c r="P83" s="184">
        <v>5571</v>
      </c>
      <c r="Q83" s="185">
        <v>4881</v>
      </c>
      <c r="R83" s="209">
        <v>87.6</v>
      </c>
      <c r="S83" s="184">
        <v>3978</v>
      </c>
      <c r="T83" s="185">
        <v>3723</v>
      </c>
      <c r="U83" s="209">
        <v>93.6</v>
      </c>
      <c r="V83" s="184">
        <v>5629</v>
      </c>
      <c r="W83" s="185">
        <v>4733</v>
      </c>
      <c r="X83" s="209">
        <v>84.1</v>
      </c>
      <c r="Y83" s="184">
        <v>3900</v>
      </c>
      <c r="Z83" s="185">
        <v>3654</v>
      </c>
      <c r="AA83" s="209">
        <v>93.7</v>
      </c>
      <c r="AB83" s="184">
        <v>6037</v>
      </c>
      <c r="AC83" s="185">
        <v>5188</v>
      </c>
      <c r="AD83" s="209">
        <v>85.9</v>
      </c>
      <c r="AE83" s="184">
        <v>4275</v>
      </c>
      <c r="AF83" s="185">
        <v>3982</v>
      </c>
      <c r="AG83" s="209">
        <v>93.1</v>
      </c>
    </row>
    <row r="84" spans="1:33" ht="15" customHeight="1">
      <c r="A84" s="35" t="s">
        <v>19</v>
      </c>
      <c r="B84" s="11" t="s">
        <v>190</v>
      </c>
      <c r="C84" s="181" t="s">
        <v>90</v>
      </c>
      <c r="D84" s="183">
        <v>210</v>
      </c>
      <c r="E84" s="182">
        <v>170</v>
      </c>
      <c r="F84" s="208">
        <v>81</v>
      </c>
      <c r="G84" s="183">
        <v>169</v>
      </c>
      <c r="H84" s="182">
        <v>141</v>
      </c>
      <c r="I84" s="208">
        <v>83.4</v>
      </c>
      <c r="J84" s="183">
        <v>252</v>
      </c>
      <c r="K84" s="182">
        <v>188</v>
      </c>
      <c r="L84" s="208">
        <v>74.599999999999994</v>
      </c>
      <c r="M84" s="183">
        <v>199</v>
      </c>
      <c r="N84" s="182">
        <v>157</v>
      </c>
      <c r="O84" s="208">
        <v>78.900000000000006</v>
      </c>
      <c r="P84" s="183">
        <v>315</v>
      </c>
      <c r="Q84" s="182">
        <v>244</v>
      </c>
      <c r="R84" s="208">
        <v>77.5</v>
      </c>
      <c r="S84" s="183">
        <v>243</v>
      </c>
      <c r="T84" s="182">
        <v>205</v>
      </c>
      <c r="U84" s="208">
        <v>84.4</v>
      </c>
      <c r="V84" s="183">
        <v>373</v>
      </c>
      <c r="W84" s="182">
        <v>287</v>
      </c>
      <c r="X84" s="208">
        <v>76.900000000000006</v>
      </c>
      <c r="Y84" s="183">
        <v>279</v>
      </c>
      <c r="Z84" s="182">
        <v>233</v>
      </c>
      <c r="AA84" s="208">
        <v>83.5</v>
      </c>
      <c r="AB84" s="183">
        <v>523</v>
      </c>
      <c r="AC84" s="182">
        <v>373</v>
      </c>
      <c r="AD84" s="208">
        <v>71.3</v>
      </c>
      <c r="AE84" s="183">
        <v>382</v>
      </c>
      <c r="AF84" s="182">
        <v>313</v>
      </c>
      <c r="AG84" s="208">
        <v>81.900000000000006</v>
      </c>
    </row>
    <row r="85" spans="1:33" ht="15" customHeight="1">
      <c r="A85" s="35"/>
      <c r="B85" s="11"/>
      <c r="C85" s="181" t="s">
        <v>314</v>
      </c>
      <c r="D85" s="183">
        <v>17</v>
      </c>
      <c r="E85" s="182">
        <v>14</v>
      </c>
      <c r="F85" s="208">
        <v>82.4</v>
      </c>
      <c r="G85" s="183">
        <v>15</v>
      </c>
      <c r="H85" s="182">
        <v>12</v>
      </c>
      <c r="I85" s="208">
        <v>80</v>
      </c>
      <c r="J85" s="183">
        <v>26</v>
      </c>
      <c r="K85" s="182">
        <v>16</v>
      </c>
      <c r="L85" s="208">
        <v>61.5</v>
      </c>
      <c r="M85" s="183">
        <v>19</v>
      </c>
      <c r="N85" s="182">
        <v>13</v>
      </c>
      <c r="O85" s="208">
        <v>68.400000000000006</v>
      </c>
      <c r="P85" s="183">
        <v>23</v>
      </c>
      <c r="Q85" s="182">
        <v>18</v>
      </c>
      <c r="R85" s="208">
        <v>78.3</v>
      </c>
      <c r="S85" s="183">
        <v>20</v>
      </c>
      <c r="T85" s="182">
        <v>15</v>
      </c>
      <c r="U85" s="208">
        <v>75</v>
      </c>
      <c r="V85" s="183">
        <v>23</v>
      </c>
      <c r="W85" s="182">
        <v>12</v>
      </c>
      <c r="X85" s="208">
        <v>52.2</v>
      </c>
      <c r="Y85" s="183">
        <v>22</v>
      </c>
      <c r="Z85" s="182">
        <v>12</v>
      </c>
      <c r="AA85" s="208">
        <v>54.5</v>
      </c>
      <c r="AB85" s="183">
        <v>32</v>
      </c>
      <c r="AC85" s="182">
        <v>21</v>
      </c>
      <c r="AD85" s="208">
        <v>65.599999999999994</v>
      </c>
      <c r="AE85" s="183">
        <v>26</v>
      </c>
      <c r="AF85" s="182">
        <v>17</v>
      </c>
      <c r="AG85" s="208">
        <v>65.400000000000006</v>
      </c>
    </row>
    <row r="86" spans="1:33" ht="15" customHeight="1">
      <c r="A86" s="35"/>
      <c r="B86" s="11"/>
      <c r="C86" s="181" t="s">
        <v>39</v>
      </c>
      <c r="D86" s="183">
        <v>227</v>
      </c>
      <c r="E86" s="182">
        <v>184</v>
      </c>
      <c r="F86" s="208">
        <v>81.099999999999994</v>
      </c>
      <c r="G86" s="183">
        <v>172</v>
      </c>
      <c r="H86" s="182">
        <v>143</v>
      </c>
      <c r="I86" s="208">
        <v>83.1</v>
      </c>
      <c r="J86" s="183">
        <v>278</v>
      </c>
      <c r="K86" s="182">
        <v>204</v>
      </c>
      <c r="L86" s="208">
        <v>73.400000000000006</v>
      </c>
      <c r="M86" s="183">
        <v>204</v>
      </c>
      <c r="N86" s="182">
        <v>162</v>
      </c>
      <c r="O86" s="208">
        <v>79.400000000000006</v>
      </c>
      <c r="P86" s="183">
        <v>338</v>
      </c>
      <c r="Q86" s="182">
        <v>262</v>
      </c>
      <c r="R86" s="208">
        <v>77.5</v>
      </c>
      <c r="S86" s="183">
        <v>247</v>
      </c>
      <c r="T86" s="182">
        <v>209</v>
      </c>
      <c r="U86" s="208">
        <v>84.6</v>
      </c>
      <c r="V86" s="183">
        <v>396</v>
      </c>
      <c r="W86" s="182">
        <v>299</v>
      </c>
      <c r="X86" s="208">
        <v>75.5</v>
      </c>
      <c r="Y86" s="183">
        <v>279</v>
      </c>
      <c r="Z86" s="182">
        <v>233</v>
      </c>
      <c r="AA86" s="208">
        <v>83.5</v>
      </c>
      <c r="AB86" s="183">
        <v>555</v>
      </c>
      <c r="AC86" s="182">
        <v>394</v>
      </c>
      <c r="AD86" s="208">
        <v>71</v>
      </c>
      <c r="AE86" s="183">
        <v>388</v>
      </c>
      <c r="AF86" s="182">
        <v>318</v>
      </c>
      <c r="AG86" s="208">
        <v>82</v>
      </c>
    </row>
    <row r="87" spans="1:33" ht="15" customHeight="1">
      <c r="A87" s="35"/>
      <c r="B87" s="334" t="s">
        <v>191</v>
      </c>
      <c r="C87" s="260" t="s">
        <v>195</v>
      </c>
      <c r="D87" s="188">
        <v>1269</v>
      </c>
      <c r="E87" s="189">
        <v>1075</v>
      </c>
      <c r="F87" s="207">
        <v>84.7</v>
      </c>
      <c r="G87" s="188">
        <v>1009</v>
      </c>
      <c r="H87" s="189">
        <v>880</v>
      </c>
      <c r="I87" s="207">
        <v>87.2</v>
      </c>
      <c r="J87" s="188">
        <v>1502</v>
      </c>
      <c r="K87" s="189">
        <v>1252</v>
      </c>
      <c r="L87" s="207">
        <v>83.4</v>
      </c>
      <c r="M87" s="188">
        <v>1170</v>
      </c>
      <c r="N87" s="189">
        <v>1014</v>
      </c>
      <c r="O87" s="207">
        <v>86.7</v>
      </c>
      <c r="P87" s="188">
        <v>1597</v>
      </c>
      <c r="Q87" s="189">
        <v>1331</v>
      </c>
      <c r="R87" s="207">
        <v>83.3</v>
      </c>
      <c r="S87" s="188">
        <v>1258</v>
      </c>
      <c r="T87" s="189">
        <v>1088</v>
      </c>
      <c r="U87" s="207">
        <v>86.5</v>
      </c>
      <c r="V87" s="188">
        <v>1633</v>
      </c>
      <c r="W87" s="189">
        <v>1330</v>
      </c>
      <c r="X87" s="207">
        <v>81.400000000000006</v>
      </c>
      <c r="Y87" s="188">
        <v>1299</v>
      </c>
      <c r="Z87" s="189">
        <v>1102</v>
      </c>
      <c r="AA87" s="207">
        <v>84.8</v>
      </c>
      <c r="AB87" s="188">
        <v>1674</v>
      </c>
      <c r="AC87" s="189">
        <v>1375</v>
      </c>
      <c r="AD87" s="207">
        <v>82.1</v>
      </c>
      <c r="AE87" s="188">
        <v>1350</v>
      </c>
      <c r="AF87" s="189">
        <v>1142</v>
      </c>
      <c r="AG87" s="207">
        <v>84.6</v>
      </c>
    </row>
    <row r="88" spans="1:33" ht="15" customHeight="1">
      <c r="A88" s="35"/>
      <c r="B88" s="11"/>
      <c r="C88" s="181" t="s">
        <v>91</v>
      </c>
      <c r="D88" s="183">
        <v>167</v>
      </c>
      <c r="E88" s="182">
        <v>131</v>
      </c>
      <c r="F88" s="208">
        <v>78.400000000000006</v>
      </c>
      <c r="G88" s="183">
        <v>129</v>
      </c>
      <c r="H88" s="182">
        <v>104</v>
      </c>
      <c r="I88" s="208">
        <v>80.599999999999994</v>
      </c>
      <c r="J88" s="183">
        <v>180</v>
      </c>
      <c r="K88" s="182">
        <v>128</v>
      </c>
      <c r="L88" s="208">
        <v>71.099999999999994</v>
      </c>
      <c r="M88" s="183">
        <v>155</v>
      </c>
      <c r="N88" s="182">
        <v>118</v>
      </c>
      <c r="O88" s="208">
        <v>76.099999999999994</v>
      </c>
      <c r="P88" s="183">
        <v>210</v>
      </c>
      <c r="Q88" s="182">
        <v>156</v>
      </c>
      <c r="R88" s="208">
        <v>74.3</v>
      </c>
      <c r="S88" s="183">
        <v>172</v>
      </c>
      <c r="T88" s="182">
        <v>131</v>
      </c>
      <c r="U88" s="208">
        <v>76.2</v>
      </c>
      <c r="V88" s="183">
        <v>226</v>
      </c>
      <c r="W88" s="182">
        <v>165</v>
      </c>
      <c r="X88" s="208">
        <v>73</v>
      </c>
      <c r="Y88" s="183">
        <v>183</v>
      </c>
      <c r="Z88" s="182">
        <v>145</v>
      </c>
      <c r="AA88" s="208">
        <v>79.2</v>
      </c>
      <c r="AB88" s="183">
        <v>216</v>
      </c>
      <c r="AC88" s="182">
        <v>165</v>
      </c>
      <c r="AD88" s="208">
        <v>76.400000000000006</v>
      </c>
      <c r="AE88" s="183">
        <v>175</v>
      </c>
      <c r="AF88" s="182">
        <v>142</v>
      </c>
      <c r="AG88" s="208">
        <v>81.099999999999994</v>
      </c>
    </row>
    <row r="89" spans="1:33" ht="15" customHeight="1">
      <c r="A89" s="35"/>
      <c r="B89" s="181"/>
      <c r="C89" s="181" t="s">
        <v>92</v>
      </c>
      <c r="D89" s="183">
        <v>12</v>
      </c>
      <c r="E89" s="182">
        <v>8</v>
      </c>
      <c r="F89" s="208">
        <v>66.7</v>
      </c>
      <c r="G89" s="183">
        <v>10</v>
      </c>
      <c r="H89" s="182">
        <v>7</v>
      </c>
      <c r="I89" s="208">
        <v>70</v>
      </c>
      <c r="J89" s="183">
        <v>15</v>
      </c>
      <c r="K89" s="182">
        <v>13</v>
      </c>
      <c r="L89" s="208">
        <v>86.7</v>
      </c>
      <c r="M89" s="183">
        <v>9</v>
      </c>
      <c r="N89" s="182">
        <v>9</v>
      </c>
      <c r="O89" s="208">
        <v>100</v>
      </c>
      <c r="P89" s="183">
        <v>43</v>
      </c>
      <c r="Q89" s="182">
        <v>30</v>
      </c>
      <c r="R89" s="208">
        <v>69.8</v>
      </c>
      <c r="S89" s="183">
        <v>18</v>
      </c>
      <c r="T89" s="182">
        <v>15</v>
      </c>
      <c r="U89" s="208">
        <v>83.3</v>
      </c>
      <c r="V89" s="183">
        <v>18</v>
      </c>
      <c r="W89" s="182">
        <v>14</v>
      </c>
      <c r="X89" s="208">
        <v>77.8</v>
      </c>
      <c r="Y89" s="183">
        <v>9</v>
      </c>
      <c r="Z89" s="182">
        <v>5</v>
      </c>
      <c r="AA89" s="208">
        <v>55.6</v>
      </c>
      <c r="AB89" s="183">
        <v>10</v>
      </c>
      <c r="AC89" s="182">
        <v>5</v>
      </c>
      <c r="AD89" s="208">
        <v>50</v>
      </c>
      <c r="AE89" s="183">
        <v>8</v>
      </c>
      <c r="AF89" s="182">
        <v>4</v>
      </c>
      <c r="AG89" s="208">
        <v>50</v>
      </c>
    </row>
    <row r="90" spans="1:33" ht="15" customHeight="1">
      <c r="A90" s="35"/>
      <c r="B90" s="181"/>
      <c r="C90" s="181" t="s">
        <v>315</v>
      </c>
      <c r="D90" s="183">
        <v>0</v>
      </c>
      <c r="E90" s="182">
        <v>0</v>
      </c>
      <c r="F90" s="208">
        <v>0</v>
      </c>
      <c r="G90" s="183">
        <v>0</v>
      </c>
      <c r="H90" s="182">
        <v>0</v>
      </c>
      <c r="I90" s="208">
        <v>0</v>
      </c>
      <c r="J90" s="183">
        <v>12</v>
      </c>
      <c r="K90" s="182">
        <v>10</v>
      </c>
      <c r="L90" s="208">
        <v>83.3</v>
      </c>
      <c r="M90" s="183">
        <v>11</v>
      </c>
      <c r="N90" s="182">
        <v>9</v>
      </c>
      <c r="O90" s="208">
        <v>81.8</v>
      </c>
      <c r="P90" s="183">
        <v>13</v>
      </c>
      <c r="Q90" s="182">
        <v>8</v>
      </c>
      <c r="R90" s="208">
        <v>61.5</v>
      </c>
      <c r="S90" s="183">
        <v>9</v>
      </c>
      <c r="T90" s="182">
        <v>6</v>
      </c>
      <c r="U90" s="208">
        <v>66.7</v>
      </c>
      <c r="V90" s="183">
        <v>13</v>
      </c>
      <c r="W90" s="182">
        <v>8</v>
      </c>
      <c r="X90" s="208">
        <v>61.5</v>
      </c>
      <c r="Y90" s="183">
        <v>11</v>
      </c>
      <c r="Z90" s="182">
        <v>8</v>
      </c>
      <c r="AA90" s="208">
        <v>72.7</v>
      </c>
      <c r="AB90" s="183">
        <v>19</v>
      </c>
      <c r="AC90" s="182">
        <v>8</v>
      </c>
      <c r="AD90" s="208">
        <v>42.1</v>
      </c>
      <c r="AE90" s="183">
        <v>17</v>
      </c>
      <c r="AF90" s="182">
        <v>7</v>
      </c>
      <c r="AG90" s="208">
        <v>41.2</v>
      </c>
    </row>
    <row r="91" spans="1:33" ht="15" customHeight="1">
      <c r="A91" s="35"/>
      <c r="B91" s="304"/>
      <c r="C91" s="34" t="s">
        <v>39</v>
      </c>
      <c r="D91" s="184">
        <v>1448</v>
      </c>
      <c r="E91" s="185">
        <v>1214</v>
      </c>
      <c r="F91" s="209">
        <v>83.8</v>
      </c>
      <c r="G91" s="184">
        <v>1073</v>
      </c>
      <c r="H91" s="185">
        <v>936</v>
      </c>
      <c r="I91" s="209">
        <v>87.2</v>
      </c>
      <c r="J91" s="184">
        <v>1709</v>
      </c>
      <c r="K91" s="185">
        <v>1403</v>
      </c>
      <c r="L91" s="209">
        <v>82.1</v>
      </c>
      <c r="M91" s="184">
        <v>1259</v>
      </c>
      <c r="N91" s="185">
        <v>1092</v>
      </c>
      <c r="O91" s="209">
        <v>86.7</v>
      </c>
      <c r="P91" s="184">
        <v>1863</v>
      </c>
      <c r="Q91" s="185">
        <v>1525</v>
      </c>
      <c r="R91" s="209">
        <v>81.900000000000006</v>
      </c>
      <c r="S91" s="184">
        <v>1351</v>
      </c>
      <c r="T91" s="185">
        <v>1171</v>
      </c>
      <c r="U91" s="209">
        <v>86.7</v>
      </c>
      <c r="V91" s="184">
        <v>1890</v>
      </c>
      <c r="W91" s="185">
        <v>1517</v>
      </c>
      <c r="X91" s="209">
        <v>80.3</v>
      </c>
      <c r="Y91" s="184">
        <v>1394</v>
      </c>
      <c r="Z91" s="185">
        <v>1191</v>
      </c>
      <c r="AA91" s="209">
        <v>85.4</v>
      </c>
      <c r="AB91" s="184">
        <v>1919</v>
      </c>
      <c r="AC91" s="185">
        <v>1553</v>
      </c>
      <c r="AD91" s="209">
        <v>80.900000000000006</v>
      </c>
      <c r="AE91" s="184">
        <v>1461</v>
      </c>
      <c r="AF91" s="185">
        <v>1236</v>
      </c>
      <c r="AG91" s="209">
        <v>84.6</v>
      </c>
    </row>
    <row r="92" spans="1:33" ht="15" customHeight="1">
      <c r="A92" s="36"/>
      <c r="B92" s="304" t="s">
        <v>39</v>
      </c>
      <c r="C92" s="34"/>
      <c r="D92" s="184">
        <v>1675</v>
      </c>
      <c r="E92" s="185">
        <v>1398</v>
      </c>
      <c r="F92" s="209">
        <v>83.5</v>
      </c>
      <c r="G92" s="184">
        <v>1183</v>
      </c>
      <c r="H92" s="185">
        <v>1035</v>
      </c>
      <c r="I92" s="209">
        <v>87.5</v>
      </c>
      <c r="J92" s="184">
        <v>1987</v>
      </c>
      <c r="K92" s="185">
        <v>1607</v>
      </c>
      <c r="L92" s="209">
        <v>80.900000000000006</v>
      </c>
      <c r="M92" s="184">
        <v>1357</v>
      </c>
      <c r="N92" s="185">
        <v>1194</v>
      </c>
      <c r="O92" s="209">
        <v>88</v>
      </c>
      <c r="P92" s="184">
        <v>2201</v>
      </c>
      <c r="Q92" s="185">
        <v>1787</v>
      </c>
      <c r="R92" s="209">
        <v>81.2</v>
      </c>
      <c r="S92" s="184">
        <v>1494</v>
      </c>
      <c r="T92" s="185">
        <v>1310</v>
      </c>
      <c r="U92" s="209">
        <v>87.7</v>
      </c>
      <c r="V92" s="184">
        <v>2286</v>
      </c>
      <c r="W92" s="185">
        <v>1816</v>
      </c>
      <c r="X92" s="209">
        <v>79.400000000000006</v>
      </c>
      <c r="Y92" s="184">
        <v>1555</v>
      </c>
      <c r="Z92" s="185">
        <v>1344</v>
      </c>
      <c r="AA92" s="209">
        <v>86.4</v>
      </c>
      <c r="AB92" s="184">
        <v>2474</v>
      </c>
      <c r="AC92" s="185">
        <v>1947</v>
      </c>
      <c r="AD92" s="209">
        <v>78.7</v>
      </c>
      <c r="AE92" s="184">
        <v>1717</v>
      </c>
      <c r="AF92" s="185">
        <v>1471</v>
      </c>
      <c r="AG92" s="209">
        <v>85.7</v>
      </c>
    </row>
    <row r="93" spans="1:33" ht="15" customHeight="1">
      <c r="A93" s="35" t="s">
        <v>20</v>
      </c>
      <c r="B93" s="11" t="s">
        <v>93</v>
      </c>
      <c r="C93" s="181" t="s">
        <v>94</v>
      </c>
      <c r="D93" s="183">
        <v>89</v>
      </c>
      <c r="E93" s="182">
        <v>46</v>
      </c>
      <c r="F93" s="208">
        <v>51.7</v>
      </c>
      <c r="G93" s="183">
        <v>78</v>
      </c>
      <c r="H93" s="182">
        <v>42</v>
      </c>
      <c r="I93" s="208">
        <v>53.8</v>
      </c>
      <c r="J93" s="183">
        <v>97</v>
      </c>
      <c r="K93" s="182">
        <v>73</v>
      </c>
      <c r="L93" s="208">
        <v>75.3</v>
      </c>
      <c r="M93" s="183">
        <v>80</v>
      </c>
      <c r="N93" s="182">
        <v>64</v>
      </c>
      <c r="O93" s="208">
        <v>80</v>
      </c>
      <c r="P93" s="183">
        <v>90</v>
      </c>
      <c r="Q93" s="182">
        <v>59</v>
      </c>
      <c r="R93" s="208">
        <v>65.599999999999994</v>
      </c>
      <c r="S93" s="183">
        <v>75</v>
      </c>
      <c r="T93" s="182">
        <v>49</v>
      </c>
      <c r="U93" s="208">
        <v>65.3</v>
      </c>
      <c r="V93" s="183">
        <v>119</v>
      </c>
      <c r="W93" s="182">
        <v>81</v>
      </c>
      <c r="X93" s="208">
        <v>68.099999999999994</v>
      </c>
      <c r="Y93" s="183">
        <v>98</v>
      </c>
      <c r="Z93" s="182">
        <v>70</v>
      </c>
      <c r="AA93" s="208">
        <v>71.400000000000006</v>
      </c>
      <c r="AB93" s="183">
        <v>113</v>
      </c>
      <c r="AC93" s="182">
        <v>60</v>
      </c>
      <c r="AD93" s="208">
        <v>53.1</v>
      </c>
      <c r="AE93" s="183">
        <v>98</v>
      </c>
      <c r="AF93" s="182">
        <v>56</v>
      </c>
      <c r="AG93" s="208">
        <v>57.1</v>
      </c>
    </row>
    <row r="94" spans="1:33" ht="15" customHeight="1">
      <c r="A94" s="35"/>
      <c r="B94" s="11"/>
      <c r="C94" s="181" t="s">
        <v>95</v>
      </c>
      <c r="D94" s="183">
        <v>400</v>
      </c>
      <c r="E94" s="182">
        <v>325</v>
      </c>
      <c r="F94" s="208">
        <v>81.3</v>
      </c>
      <c r="G94" s="183">
        <v>207</v>
      </c>
      <c r="H94" s="182">
        <v>179</v>
      </c>
      <c r="I94" s="208">
        <v>86.5</v>
      </c>
      <c r="J94" s="183">
        <v>383</v>
      </c>
      <c r="K94" s="182">
        <v>349</v>
      </c>
      <c r="L94" s="208">
        <v>91.1</v>
      </c>
      <c r="M94" s="183">
        <v>208</v>
      </c>
      <c r="N94" s="182">
        <v>194</v>
      </c>
      <c r="O94" s="208">
        <v>93.3</v>
      </c>
      <c r="P94" s="183">
        <v>266</v>
      </c>
      <c r="Q94" s="182">
        <v>249</v>
      </c>
      <c r="R94" s="208">
        <v>93.6</v>
      </c>
      <c r="S94" s="183">
        <v>153</v>
      </c>
      <c r="T94" s="182">
        <v>140</v>
      </c>
      <c r="U94" s="208">
        <v>91.5</v>
      </c>
      <c r="V94" s="183">
        <v>238</v>
      </c>
      <c r="W94" s="182">
        <v>208</v>
      </c>
      <c r="X94" s="208">
        <v>87.4</v>
      </c>
      <c r="Y94" s="183">
        <v>159</v>
      </c>
      <c r="Z94" s="182">
        <v>135</v>
      </c>
      <c r="AA94" s="208">
        <v>84.9</v>
      </c>
      <c r="AB94" s="183">
        <v>331</v>
      </c>
      <c r="AC94" s="182">
        <v>288</v>
      </c>
      <c r="AD94" s="208">
        <v>87</v>
      </c>
      <c r="AE94" s="183">
        <v>157</v>
      </c>
      <c r="AF94" s="182">
        <v>141</v>
      </c>
      <c r="AG94" s="208">
        <v>89.8</v>
      </c>
    </row>
    <row r="95" spans="1:33" ht="15" customHeight="1">
      <c r="A95" s="35"/>
      <c r="B95" s="11"/>
      <c r="C95" s="181" t="s">
        <v>316</v>
      </c>
      <c r="D95" s="183">
        <v>4374</v>
      </c>
      <c r="E95" s="182">
        <v>3406</v>
      </c>
      <c r="F95" s="208">
        <v>77.900000000000006</v>
      </c>
      <c r="G95" s="183">
        <v>3330</v>
      </c>
      <c r="H95" s="182">
        <v>2703</v>
      </c>
      <c r="I95" s="208">
        <v>81.2</v>
      </c>
      <c r="J95" s="183">
        <v>4434</v>
      </c>
      <c r="K95" s="182">
        <v>3507</v>
      </c>
      <c r="L95" s="208">
        <v>79.099999999999994</v>
      </c>
      <c r="M95" s="183">
        <v>3418</v>
      </c>
      <c r="N95" s="182">
        <v>2766</v>
      </c>
      <c r="O95" s="208">
        <v>80.900000000000006</v>
      </c>
      <c r="P95" s="183">
        <v>4640</v>
      </c>
      <c r="Q95" s="182">
        <v>3553</v>
      </c>
      <c r="R95" s="208">
        <v>76.599999999999994</v>
      </c>
      <c r="S95" s="183">
        <v>3578</v>
      </c>
      <c r="T95" s="182">
        <v>2848</v>
      </c>
      <c r="U95" s="208">
        <v>79.599999999999994</v>
      </c>
      <c r="V95" s="183">
        <v>4520</v>
      </c>
      <c r="W95" s="182">
        <v>3471</v>
      </c>
      <c r="X95" s="208">
        <v>76.8</v>
      </c>
      <c r="Y95" s="183">
        <v>3512</v>
      </c>
      <c r="Z95" s="182">
        <v>2778</v>
      </c>
      <c r="AA95" s="208">
        <v>79.099999999999994</v>
      </c>
      <c r="AB95" s="183">
        <v>4676</v>
      </c>
      <c r="AC95" s="182">
        <v>3613</v>
      </c>
      <c r="AD95" s="208">
        <v>77.3</v>
      </c>
      <c r="AE95" s="183">
        <v>3665</v>
      </c>
      <c r="AF95" s="182">
        <v>2955</v>
      </c>
      <c r="AG95" s="208">
        <v>80.599999999999994</v>
      </c>
    </row>
    <row r="96" spans="1:33" ht="15" customHeight="1">
      <c r="A96" s="35"/>
      <c r="B96" s="11"/>
      <c r="C96" s="181" t="s">
        <v>39</v>
      </c>
      <c r="D96" s="183">
        <v>4863</v>
      </c>
      <c r="E96" s="182">
        <v>3777</v>
      </c>
      <c r="F96" s="208">
        <v>77.7</v>
      </c>
      <c r="G96" s="183">
        <v>3565</v>
      </c>
      <c r="H96" s="182">
        <v>2892</v>
      </c>
      <c r="I96" s="208">
        <v>81.099999999999994</v>
      </c>
      <c r="J96" s="183">
        <v>4914</v>
      </c>
      <c r="K96" s="182">
        <v>3929</v>
      </c>
      <c r="L96" s="208">
        <v>80</v>
      </c>
      <c r="M96" s="183">
        <v>3638</v>
      </c>
      <c r="N96" s="182">
        <v>2975</v>
      </c>
      <c r="O96" s="208">
        <v>81.8</v>
      </c>
      <c r="P96" s="183">
        <v>4996</v>
      </c>
      <c r="Q96" s="182">
        <v>3861</v>
      </c>
      <c r="R96" s="208">
        <v>77.3</v>
      </c>
      <c r="S96" s="183">
        <v>3767</v>
      </c>
      <c r="T96" s="182">
        <v>3015</v>
      </c>
      <c r="U96" s="208">
        <v>80</v>
      </c>
      <c r="V96" s="183">
        <v>4877</v>
      </c>
      <c r="W96" s="182">
        <v>3760</v>
      </c>
      <c r="X96" s="208">
        <v>77.099999999999994</v>
      </c>
      <c r="Y96" s="183">
        <v>3720</v>
      </c>
      <c r="Z96" s="182">
        <v>2948</v>
      </c>
      <c r="AA96" s="208">
        <v>79.2</v>
      </c>
      <c r="AB96" s="183">
        <v>5120</v>
      </c>
      <c r="AC96" s="182">
        <v>3961</v>
      </c>
      <c r="AD96" s="208">
        <v>77.400000000000006</v>
      </c>
      <c r="AE96" s="183">
        <v>3862</v>
      </c>
      <c r="AF96" s="182">
        <v>3121</v>
      </c>
      <c r="AG96" s="208">
        <v>80.8</v>
      </c>
    </row>
    <row r="97" spans="1:33" ht="15" customHeight="1">
      <c r="A97" s="35"/>
      <c r="B97" s="334" t="s">
        <v>96</v>
      </c>
      <c r="C97" s="260" t="s">
        <v>99</v>
      </c>
      <c r="D97" s="188">
        <v>13</v>
      </c>
      <c r="E97" s="189">
        <v>11</v>
      </c>
      <c r="F97" s="207">
        <v>84.6</v>
      </c>
      <c r="G97" s="188">
        <v>10</v>
      </c>
      <c r="H97" s="189">
        <v>8</v>
      </c>
      <c r="I97" s="207">
        <v>80</v>
      </c>
      <c r="J97" s="188">
        <v>15</v>
      </c>
      <c r="K97" s="189">
        <v>15</v>
      </c>
      <c r="L97" s="207">
        <v>100</v>
      </c>
      <c r="M97" s="188">
        <v>11</v>
      </c>
      <c r="N97" s="189">
        <v>11</v>
      </c>
      <c r="O97" s="207">
        <v>100</v>
      </c>
      <c r="P97" s="188">
        <v>2</v>
      </c>
      <c r="Q97" s="189">
        <v>1</v>
      </c>
      <c r="R97" s="207">
        <v>50</v>
      </c>
      <c r="S97" s="188">
        <v>2</v>
      </c>
      <c r="T97" s="189">
        <v>1</v>
      </c>
      <c r="U97" s="207">
        <v>50</v>
      </c>
      <c r="V97" s="188">
        <v>7</v>
      </c>
      <c r="W97" s="189">
        <v>7</v>
      </c>
      <c r="X97" s="207">
        <v>100</v>
      </c>
      <c r="Y97" s="188">
        <v>6</v>
      </c>
      <c r="Z97" s="189">
        <v>6</v>
      </c>
      <c r="AA97" s="207">
        <v>100</v>
      </c>
      <c r="AB97" s="188">
        <v>4</v>
      </c>
      <c r="AC97" s="189">
        <v>3</v>
      </c>
      <c r="AD97" s="207">
        <v>75</v>
      </c>
      <c r="AE97" s="188">
        <v>4</v>
      </c>
      <c r="AF97" s="189">
        <v>3</v>
      </c>
      <c r="AG97" s="207">
        <v>75</v>
      </c>
    </row>
    <row r="98" spans="1:33" ht="15" customHeight="1">
      <c r="A98" s="35"/>
      <c r="B98" s="11"/>
      <c r="C98" s="181" t="s">
        <v>317</v>
      </c>
      <c r="D98" s="183">
        <v>17</v>
      </c>
      <c r="E98" s="182">
        <v>15</v>
      </c>
      <c r="F98" s="208">
        <v>88.2</v>
      </c>
      <c r="G98" s="183">
        <v>17</v>
      </c>
      <c r="H98" s="182">
        <v>15</v>
      </c>
      <c r="I98" s="208">
        <v>88.2</v>
      </c>
      <c r="J98" s="183">
        <v>18</v>
      </c>
      <c r="K98" s="182">
        <v>15</v>
      </c>
      <c r="L98" s="208">
        <v>83.3</v>
      </c>
      <c r="M98" s="183">
        <v>16</v>
      </c>
      <c r="N98" s="182">
        <v>14</v>
      </c>
      <c r="O98" s="208">
        <v>87.5</v>
      </c>
      <c r="P98" s="183">
        <v>12</v>
      </c>
      <c r="Q98" s="182">
        <v>9</v>
      </c>
      <c r="R98" s="208">
        <v>75</v>
      </c>
      <c r="S98" s="183">
        <v>12</v>
      </c>
      <c r="T98" s="182">
        <v>9</v>
      </c>
      <c r="U98" s="208">
        <v>75</v>
      </c>
      <c r="V98" s="183">
        <v>14</v>
      </c>
      <c r="W98" s="182">
        <v>14</v>
      </c>
      <c r="X98" s="208">
        <v>100</v>
      </c>
      <c r="Y98" s="183">
        <v>14</v>
      </c>
      <c r="Z98" s="182">
        <v>14</v>
      </c>
      <c r="AA98" s="208">
        <v>100</v>
      </c>
      <c r="AB98" s="183">
        <v>14</v>
      </c>
      <c r="AC98" s="182">
        <v>10</v>
      </c>
      <c r="AD98" s="208">
        <v>71.400000000000006</v>
      </c>
      <c r="AE98" s="183">
        <v>13</v>
      </c>
      <c r="AF98" s="182">
        <v>10</v>
      </c>
      <c r="AG98" s="208">
        <v>76.900000000000006</v>
      </c>
    </row>
    <row r="99" spans="1:33" ht="15" customHeight="1">
      <c r="A99" s="35"/>
      <c r="B99" s="304"/>
      <c r="C99" s="34" t="s">
        <v>39</v>
      </c>
      <c r="D99" s="184">
        <v>30</v>
      </c>
      <c r="E99" s="185">
        <v>26</v>
      </c>
      <c r="F99" s="209">
        <v>86.7</v>
      </c>
      <c r="G99" s="184">
        <v>27</v>
      </c>
      <c r="H99" s="185">
        <v>23</v>
      </c>
      <c r="I99" s="209">
        <v>85.2</v>
      </c>
      <c r="J99" s="184">
        <v>33</v>
      </c>
      <c r="K99" s="185">
        <v>30</v>
      </c>
      <c r="L99" s="209">
        <v>90.9</v>
      </c>
      <c r="M99" s="184">
        <v>27</v>
      </c>
      <c r="N99" s="185">
        <v>25</v>
      </c>
      <c r="O99" s="209">
        <v>92.6</v>
      </c>
      <c r="P99" s="184">
        <v>14</v>
      </c>
      <c r="Q99" s="185">
        <v>10</v>
      </c>
      <c r="R99" s="209">
        <v>71.400000000000006</v>
      </c>
      <c r="S99" s="184">
        <v>14</v>
      </c>
      <c r="T99" s="185">
        <v>10</v>
      </c>
      <c r="U99" s="209">
        <v>71.400000000000006</v>
      </c>
      <c r="V99" s="184">
        <v>21</v>
      </c>
      <c r="W99" s="185">
        <v>21</v>
      </c>
      <c r="X99" s="209">
        <v>100</v>
      </c>
      <c r="Y99" s="184">
        <v>20</v>
      </c>
      <c r="Z99" s="185">
        <v>20</v>
      </c>
      <c r="AA99" s="209">
        <v>100</v>
      </c>
      <c r="AB99" s="184">
        <v>18</v>
      </c>
      <c r="AC99" s="185">
        <v>13</v>
      </c>
      <c r="AD99" s="209">
        <v>72.2</v>
      </c>
      <c r="AE99" s="184">
        <v>17</v>
      </c>
      <c r="AF99" s="185">
        <v>13</v>
      </c>
      <c r="AG99" s="209">
        <v>76.5</v>
      </c>
    </row>
    <row r="100" spans="1:33" ht="15" customHeight="1">
      <c r="A100" s="36"/>
      <c r="B100" s="34" t="s">
        <v>39</v>
      </c>
      <c r="C100" s="34"/>
      <c r="D100" s="184">
        <v>4893</v>
      </c>
      <c r="E100" s="185">
        <v>3803</v>
      </c>
      <c r="F100" s="209">
        <v>77.7</v>
      </c>
      <c r="G100" s="184">
        <v>3588</v>
      </c>
      <c r="H100" s="185">
        <v>2911</v>
      </c>
      <c r="I100" s="209">
        <v>81.099999999999994</v>
      </c>
      <c r="J100" s="184">
        <v>4947</v>
      </c>
      <c r="K100" s="185">
        <v>3959</v>
      </c>
      <c r="L100" s="209">
        <v>80</v>
      </c>
      <c r="M100" s="184">
        <v>3664</v>
      </c>
      <c r="N100" s="185">
        <v>2999</v>
      </c>
      <c r="O100" s="209">
        <v>81.900000000000006</v>
      </c>
      <c r="P100" s="184">
        <v>5010</v>
      </c>
      <c r="Q100" s="185">
        <v>3871</v>
      </c>
      <c r="R100" s="209">
        <v>77.3</v>
      </c>
      <c r="S100" s="184">
        <v>3779</v>
      </c>
      <c r="T100" s="185">
        <v>3023</v>
      </c>
      <c r="U100" s="209">
        <v>80</v>
      </c>
      <c r="V100" s="184">
        <v>4898</v>
      </c>
      <c r="W100" s="185">
        <v>3781</v>
      </c>
      <c r="X100" s="209">
        <v>77.2</v>
      </c>
      <c r="Y100" s="184">
        <v>3734</v>
      </c>
      <c r="Z100" s="185">
        <v>2963</v>
      </c>
      <c r="AA100" s="209">
        <v>79.400000000000006</v>
      </c>
      <c r="AB100" s="184">
        <v>5138</v>
      </c>
      <c r="AC100" s="185">
        <v>3974</v>
      </c>
      <c r="AD100" s="209">
        <v>77.3</v>
      </c>
      <c r="AE100" s="184">
        <v>3875</v>
      </c>
      <c r="AF100" s="185">
        <v>3131</v>
      </c>
      <c r="AG100" s="209">
        <v>80.8</v>
      </c>
    </row>
    <row r="101" spans="1:33" ht="15" customHeight="1">
      <c r="A101" s="35" t="s">
        <v>21</v>
      </c>
      <c r="B101" s="11" t="s">
        <v>101</v>
      </c>
      <c r="C101" s="181" t="s">
        <v>102</v>
      </c>
      <c r="D101" s="183">
        <v>1534</v>
      </c>
      <c r="E101" s="182">
        <v>1208</v>
      </c>
      <c r="F101" s="208">
        <v>78.7</v>
      </c>
      <c r="G101" s="183">
        <v>1173</v>
      </c>
      <c r="H101" s="182">
        <v>953</v>
      </c>
      <c r="I101" s="208">
        <v>81.2</v>
      </c>
      <c r="J101" s="183">
        <v>1751</v>
      </c>
      <c r="K101" s="182">
        <v>1398</v>
      </c>
      <c r="L101" s="208">
        <v>79.8</v>
      </c>
      <c r="M101" s="183">
        <v>1287</v>
      </c>
      <c r="N101" s="182">
        <v>1047</v>
      </c>
      <c r="O101" s="208">
        <v>81.400000000000006</v>
      </c>
      <c r="P101" s="183">
        <v>1851</v>
      </c>
      <c r="Q101" s="182">
        <v>1480</v>
      </c>
      <c r="R101" s="208">
        <v>80</v>
      </c>
      <c r="S101" s="183">
        <v>1378</v>
      </c>
      <c r="T101" s="182">
        <v>1143</v>
      </c>
      <c r="U101" s="208">
        <v>82.9</v>
      </c>
      <c r="V101" s="183">
        <v>1942</v>
      </c>
      <c r="W101" s="182">
        <v>1591</v>
      </c>
      <c r="X101" s="208">
        <v>81.900000000000006</v>
      </c>
      <c r="Y101" s="183">
        <v>1438</v>
      </c>
      <c r="Z101" s="182">
        <v>1205</v>
      </c>
      <c r="AA101" s="208">
        <v>83.8</v>
      </c>
      <c r="AB101" s="183">
        <v>2054</v>
      </c>
      <c r="AC101" s="182">
        <v>1649</v>
      </c>
      <c r="AD101" s="208">
        <v>80.3</v>
      </c>
      <c r="AE101" s="183">
        <v>1502</v>
      </c>
      <c r="AF101" s="182">
        <v>1237</v>
      </c>
      <c r="AG101" s="208">
        <v>82.4</v>
      </c>
    </row>
    <row r="102" spans="1:33" ht="15" customHeight="1">
      <c r="A102" s="35"/>
      <c r="B102" s="11"/>
      <c r="C102" s="181" t="s">
        <v>103</v>
      </c>
      <c r="D102" s="183">
        <v>851</v>
      </c>
      <c r="E102" s="182">
        <v>457</v>
      </c>
      <c r="F102" s="208">
        <v>53.7</v>
      </c>
      <c r="G102" s="183">
        <v>735</v>
      </c>
      <c r="H102" s="182">
        <v>409</v>
      </c>
      <c r="I102" s="208">
        <v>55.6</v>
      </c>
      <c r="J102" s="183">
        <v>964</v>
      </c>
      <c r="K102" s="182">
        <v>509</v>
      </c>
      <c r="L102" s="208">
        <v>52.8</v>
      </c>
      <c r="M102" s="183">
        <v>812</v>
      </c>
      <c r="N102" s="182">
        <v>442</v>
      </c>
      <c r="O102" s="208">
        <v>54.4</v>
      </c>
      <c r="P102" s="183">
        <v>1001</v>
      </c>
      <c r="Q102" s="182">
        <v>557</v>
      </c>
      <c r="R102" s="208">
        <v>55.6</v>
      </c>
      <c r="S102" s="183">
        <v>869</v>
      </c>
      <c r="T102" s="182">
        <v>502</v>
      </c>
      <c r="U102" s="208">
        <v>57.8</v>
      </c>
      <c r="V102" s="183">
        <v>1064</v>
      </c>
      <c r="W102" s="182">
        <v>577</v>
      </c>
      <c r="X102" s="208">
        <v>54.2</v>
      </c>
      <c r="Y102" s="183">
        <v>888</v>
      </c>
      <c r="Z102" s="182">
        <v>515</v>
      </c>
      <c r="AA102" s="208">
        <v>58</v>
      </c>
      <c r="AB102" s="183">
        <v>1164</v>
      </c>
      <c r="AC102" s="182">
        <v>617</v>
      </c>
      <c r="AD102" s="208">
        <v>53</v>
      </c>
      <c r="AE102" s="183">
        <v>985</v>
      </c>
      <c r="AF102" s="182">
        <v>546</v>
      </c>
      <c r="AG102" s="208">
        <v>55.4</v>
      </c>
    </row>
    <row r="103" spans="1:33" ht="15" customHeight="1">
      <c r="A103" s="35"/>
      <c r="B103" s="11"/>
      <c r="C103" s="181" t="s">
        <v>104</v>
      </c>
      <c r="D103" s="183">
        <v>961</v>
      </c>
      <c r="E103" s="182">
        <v>586</v>
      </c>
      <c r="F103" s="208">
        <v>61</v>
      </c>
      <c r="G103" s="183">
        <v>887</v>
      </c>
      <c r="H103" s="182">
        <v>562</v>
      </c>
      <c r="I103" s="208">
        <v>63.4</v>
      </c>
      <c r="J103" s="183">
        <v>895</v>
      </c>
      <c r="K103" s="182">
        <v>530</v>
      </c>
      <c r="L103" s="208">
        <v>59.2</v>
      </c>
      <c r="M103" s="183">
        <v>844</v>
      </c>
      <c r="N103" s="182">
        <v>516</v>
      </c>
      <c r="O103" s="208">
        <v>61.1</v>
      </c>
      <c r="P103" s="183">
        <v>900</v>
      </c>
      <c r="Q103" s="182">
        <v>568</v>
      </c>
      <c r="R103" s="208">
        <v>63.1</v>
      </c>
      <c r="S103" s="183">
        <v>848</v>
      </c>
      <c r="T103" s="182">
        <v>548</v>
      </c>
      <c r="U103" s="208">
        <v>64.599999999999994</v>
      </c>
      <c r="V103" s="183">
        <v>932</v>
      </c>
      <c r="W103" s="182">
        <v>571</v>
      </c>
      <c r="X103" s="208">
        <v>61.3</v>
      </c>
      <c r="Y103" s="183">
        <v>866</v>
      </c>
      <c r="Z103" s="182">
        <v>558</v>
      </c>
      <c r="AA103" s="208">
        <v>64.400000000000006</v>
      </c>
      <c r="AB103" s="183">
        <v>952</v>
      </c>
      <c r="AC103" s="182">
        <v>549</v>
      </c>
      <c r="AD103" s="208">
        <v>57.7</v>
      </c>
      <c r="AE103" s="183">
        <v>863</v>
      </c>
      <c r="AF103" s="182">
        <v>530</v>
      </c>
      <c r="AG103" s="208">
        <v>61.4</v>
      </c>
    </row>
    <row r="104" spans="1:33" ht="15" customHeight="1">
      <c r="A104" s="35"/>
      <c r="B104" s="11"/>
      <c r="C104" s="181" t="s">
        <v>318</v>
      </c>
      <c r="D104" s="183">
        <v>4</v>
      </c>
      <c r="E104" s="182">
        <v>1</v>
      </c>
      <c r="F104" s="208">
        <v>25</v>
      </c>
      <c r="G104" s="183">
        <v>3</v>
      </c>
      <c r="H104" s="182">
        <v>1</v>
      </c>
      <c r="I104" s="208">
        <v>33.299999999999997</v>
      </c>
      <c r="J104" s="183">
        <v>3</v>
      </c>
      <c r="K104" s="182">
        <v>1</v>
      </c>
      <c r="L104" s="208">
        <v>33.299999999999997</v>
      </c>
      <c r="M104" s="183">
        <v>2</v>
      </c>
      <c r="N104" s="182">
        <v>1</v>
      </c>
      <c r="O104" s="208">
        <v>50</v>
      </c>
      <c r="P104" s="183">
        <v>3</v>
      </c>
      <c r="Q104" s="182">
        <v>3</v>
      </c>
      <c r="R104" s="208">
        <v>100</v>
      </c>
      <c r="S104" s="183">
        <v>3</v>
      </c>
      <c r="T104" s="182">
        <v>3</v>
      </c>
      <c r="U104" s="208">
        <v>100</v>
      </c>
      <c r="V104" s="183">
        <v>2</v>
      </c>
      <c r="W104" s="182">
        <v>1</v>
      </c>
      <c r="X104" s="208">
        <v>50</v>
      </c>
      <c r="Y104" s="183">
        <v>2</v>
      </c>
      <c r="Z104" s="182">
        <v>1</v>
      </c>
      <c r="AA104" s="208">
        <v>50</v>
      </c>
      <c r="AB104" s="183">
        <v>6</v>
      </c>
      <c r="AC104" s="182">
        <v>4</v>
      </c>
      <c r="AD104" s="208">
        <v>66.7</v>
      </c>
      <c r="AE104" s="183">
        <v>6</v>
      </c>
      <c r="AF104" s="182">
        <v>4</v>
      </c>
      <c r="AG104" s="208">
        <v>66.7</v>
      </c>
    </row>
    <row r="105" spans="1:33" ht="15" customHeight="1">
      <c r="A105" s="35"/>
      <c r="B105" s="11"/>
      <c r="C105" s="181" t="s">
        <v>39</v>
      </c>
      <c r="D105" s="183">
        <v>3350</v>
      </c>
      <c r="E105" s="182">
        <v>2252</v>
      </c>
      <c r="F105" s="208">
        <v>67.2</v>
      </c>
      <c r="G105" s="183">
        <v>2598</v>
      </c>
      <c r="H105" s="182">
        <v>1830</v>
      </c>
      <c r="I105" s="208">
        <v>70.400000000000006</v>
      </c>
      <c r="J105" s="183">
        <v>3613</v>
      </c>
      <c r="K105" s="182">
        <v>2438</v>
      </c>
      <c r="L105" s="208">
        <v>67.5</v>
      </c>
      <c r="M105" s="183">
        <v>2739</v>
      </c>
      <c r="N105" s="182">
        <v>1919</v>
      </c>
      <c r="O105" s="208">
        <v>70.099999999999994</v>
      </c>
      <c r="P105" s="183">
        <v>3755</v>
      </c>
      <c r="Q105" s="182">
        <v>2608</v>
      </c>
      <c r="R105" s="208">
        <v>69.5</v>
      </c>
      <c r="S105" s="183">
        <v>2855</v>
      </c>
      <c r="T105" s="182">
        <v>2068</v>
      </c>
      <c r="U105" s="208">
        <v>72.400000000000006</v>
      </c>
      <c r="V105" s="183">
        <v>3940</v>
      </c>
      <c r="W105" s="182">
        <v>2740</v>
      </c>
      <c r="X105" s="208">
        <v>69.5</v>
      </c>
      <c r="Y105" s="183">
        <v>2976</v>
      </c>
      <c r="Z105" s="182">
        <v>2166</v>
      </c>
      <c r="AA105" s="208">
        <v>72.8</v>
      </c>
      <c r="AB105" s="183">
        <v>4176</v>
      </c>
      <c r="AC105" s="182">
        <v>2819</v>
      </c>
      <c r="AD105" s="208">
        <v>67.5</v>
      </c>
      <c r="AE105" s="183">
        <v>3131</v>
      </c>
      <c r="AF105" s="182">
        <v>2211</v>
      </c>
      <c r="AG105" s="208">
        <v>70.599999999999994</v>
      </c>
    </row>
    <row r="106" spans="1:33" ht="15" customHeight="1">
      <c r="A106" s="35"/>
      <c r="B106" s="334" t="s">
        <v>105</v>
      </c>
      <c r="C106" s="260" t="s">
        <v>106</v>
      </c>
      <c r="D106" s="188">
        <v>2</v>
      </c>
      <c r="E106" s="189">
        <v>2</v>
      </c>
      <c r="F106" s="207">
        <v>100</v>
      </c>
      <c r="G106" s="188">
        <v>2</v>
      </c>
      <c r="H106" s="189">
        <v>2</v>
      </c>
      <c r="I106" s="207">
        <v>100</v>
      </c>
      <c r="J106" s="188">
        <v>3</v>
      </c>
      <c r="K106" s="189">
        <v>3</v>
      </c>
      <c r="L106" s="207">
        <v>100</v>
      </c>
      <c r="M106" s="188">
        <v>2</v>
      </c>
      <c r="N106" s="189">
        <v>2</v>
      </c>
      <c r="O106" s="207">
        <v>100</v>
      </c>
      <c r="P106" s="188">
        <v>9</v>
      </c>
      <c r="Q106" s="189">
        <v>8</v>
      </c>
      <c r="R106" s="207">
        <v>88.9</v>
      </c>
      <c r="S106" s="188">
        <v>7</v>
      </c>
      <c r="T106" s="189">
        <v>6</v>
      </c>
      <c r="U106" s="207">
        <v>85.7</v>
      </c>
      <c r="V106" s="188">
        <v>2</v>
      </c>
      <c r="W106" s="189">
        <v>0</v>
      </c>
      <c r="X106" s="207">
        <v>0</v>
      </c>
      <c r="Y106" s="188">
        <v>2</v>
      </c>
      <c r="Z106" s="189">
        <v>0</v>
      </c>
      <c r="AA106" s="207">
        <v>0</v>
      </c>
      <c r="AB106" s="188">
        <v>8</v>
      </c>
      <c r="AC106" s="189">
        <v>8</v>
      </c>
      <c r="AD106" s="207">
        <v>100</v>
      </c>
      <c r="AE106" s="188">
        <v>6</v>
      </c>
      <c r="AF106" s="189">
        <v>6</v>
      </c>
      <c r="AG106" s="207">
        <v>100</v>
      </c>
    </row>
    <row r="107" spans="1:33" ht="15" customHeight="1">
      <c r="A107" s="35"/>
      <c r="B107" s="11"/>
      <c r="C107" s="181" t="s">
        <v>107</v>
      </c>
      <c r="D107" s="183">
        <v>191</v>
      </c>
      <c r="E107" s="182">
        <v>160</v>
      </c>
      <c r="F107" s="208">
        <v>83.8</v>
      </c>
      <c r="G107" s="183">
        <v>164</v>
      </c>
      <c r="H107" s="182">
        <v>143</v>
      </c>
      <c r="I107" s="208">
        <v>87.2</v>
      </c>
      <c r="J107" s="183">
        <v>239</v>
      </c>
      <c r="K107" s="182">
        <v>183</v>
      </c>
      <c r="L107" s="208">
        <v>76.599999999999994</v>
      </c>
      <c r="M107" s="183">
        <v>171</v>
      </c>
      <c r="N107" s="182">
        <v>157</v>
      </c>
      <c r="O107" s="208">
        <v>91.8</v>
      </c>
      <c r="P107" s="183">
        <v>182</v>
      </c>
      <c r="Q107" s="182">
        <v>162</v>
      </c>
      <c r="R107" s="208">
        <v>89</v>
      </c>
      <c r="S107" s="183">
        <v>159</v>
      </c>
      <c r="T107" s="182">
        <v>142</v>
      </c>
      <c r="U107" s="208">
        <v>89.3</v>
      </c>
      <c r="V107" s="183">
        <v>241</v>
      </c>
      <c r="W107" s="182">
        <v>207</v>
      </c>
      <c r="X107" s="208">
        <v>85.9</v>
      </c>
      <c r="Y107" s="183">
        <v>200</v>
      </c>
      <c r="Z107" s="182">
        <v>181</v>
      </c>
      <c r="AA107" s="208">
        <v>90.5</v>
      </c>
      <c r="AB107" s="183">
        <v>195</v>
      </c>
      <c r="AC107" s="182">
        <v>174</v>
      </c>
      <c r="AD107" s="208">
        <v>89.2</v>
      </c>
      <c r="AE107" s="183">
        <v>177</v>
      </c>
      <c r="AF107" s="182">
        <v>160</v>
      </c>
      <c r="AG107" s="208">
        <v>90.4</v>
      </c>
    </row>
    <row r="108" spans="1:33" ht="15" customHeight="1">
      <c r="A108" s="35"/>
      <c r="B108" s="11"/>
      <c r="C108" s="181" t="s">
        <v>108</v>
      </c>
      <c r="D108" s="183">
        <v>0</v>
      </c>
      <c r="E108" s="182">
        <v>0</v>
      </c>
      <c r="F108" s="208">
        <v>0</v>
      </c>
      <c r="G108" s="183">
        <v>0</v>
      </c>
      <c r="H108" s="182">
        <v>0</v>
      </c>
      <c r="I108" s="208">
        <v>0</v>
      </c>
      <c r="J108" s="183">
        <v>2</v>
      </c>
      <c r="K108" s="182">
        <v>2</v>
      </c>
      <c r="L108" s="208">
        <v>100</v>
      </c>
      <c r="M108" s="183">
        <v>1</v>
      </c>
      <c r="N108" s="182">
        <v>1</v>
      </c>
      <c r="O108" s="208">
        <v>100</v>
      </c>
      <c r="P108" s="183">
        <v>0</v>
      </c>
      <c r="Q108" s="182">
        <v>0</v>
      </c>
      <c r="R108" s="208">
        <v>0</v>
      </c>
      <c r="S108" s="183">
        <v>0</v>
      </c>
      <c r="T108" s="182">
        <v>0</v>
      </c>
      <c r="U108" s="208">
        <v>0</v>
      </c>
      <c r="V108" s="183">
        <v>1</v>
      </c>
      <c r="W108" s="182">
        <v>0</v>
      </c>
      <c r="X108" s="208">
        <v>0</v>
      </c>
      <c r="Y108" s="183">
        <v>1</v>
      </c>
      <c r="Z108" s="182">
        <v>0</v>
      </c>
      <c r="AA108" s="208">
        <v>0</v>
      </c>
      <c r="AB108" s="183">
        <v>1</v>
      </c>
      <c r="AC108" s="182">
        <v>0</v>
      </c>
      <c r="AD108" s="208">
        <v>0</v>
      </c>
      <c r="AE108" s="183">
        <v>1</v>
      </c>
      <c r="AF108" s="182">
        <v>0</v>
      </c>
      <c r="AG108" s="208">
        <v>0</v>
      </c>
    </row>
    <row r="109" spans="1:33" ht="15" customHeight="1">
      <c r="A109" s="35"/>
      <c r="B109" s="11"/>
      <c r="C109" s="181" t="s">
        <v>109</v>
      </c>
      <c r="D109" s="183">
        <v>2</v>
      </c>
      <c r="E109" s="182">
        <v>2</v>
      </c>
      <c r="F109" s="208">
        <v>100</v>
      </c>
      <c r="G109" s="183">
        <v>2</v>
      </c>
      <c r="H109" s="182">
        <v>2</v>
      </c>
      <c r="I109" s="208">
        <v>100</v>
      </c>
      <c r="J109" s="183">
        <v>1</v>
      </c>
      <c r="K109" s="182">
        <v>1</v>
      </c>
      <c r="L109" s="208">
        <v>100</v>
      </c>
      <c r="M109" s="183">
        <v>1</v>
      </c>
      <c r="N109" s="182">
        <v>1</v>
      </c>
      <c r="O109" s="208">
        <v>100</v>
      </c>
      <c r="P109" s="183">
        <v>0</v>
      </c>
      <c r="Q109" s="182">
        <v>0</v>
      </c>
      <c r="R109" s="208">
        <v>0</v>
      </c>
      <c r="S109" s="183">
        <v>0</v>
      </c>
      <c r="T109" s="182">
        <v>0</v>
      </c>
      <c r="U109" s="208">
        <v>0</v>
      </c>
      <c r="V109" s="183">
        <v>0</v>
      </c>
      <c r="W109" s="182">
        <v>0</v>
      </c>
      <c r="X109" s="208">
        <v>0</v>
      </c>
      <c r="Y109" s="183">
        <v>0</v>
      </c>
      <c r="Z109" s="182">
        <v>0</v>
      </c>
      <c r="AA109" s="208">
        <v>0</v>
      </c>
      <c r="AB109" s="183">
        <v>0</v>
      </c>
      <c r="AC109" s="182">
        <v>0</v>
      </c>
      <c r="AD109" s="208">
        <v>0</v>
      </c>
      <c r="AE109" s="183">
        <v>0</v>
      </c>
      <c r="AF109" s="182">
        <v>0</v>
      </c>
      <c r="AG109" s="208">
        <v>0</v>
      </c>
    </row>
    <row r="110" spans="1:33" ht="15" customHeight="1">
      <c r="A110" s="35"/>
      <c r="B110" s="11"/>
      <c r="C110" s="181" t="s">
        <v>110</v>
      </c>
      <c r="D110" s="183">
        <v>50</v>
      </c>
      <c r="E110" s="182">
        <v>29</v>
      </c>
      <c r="F110" s="208">
        <v>58</v>
      </c>
      <c r="G110" s="183">
        <v>43</v>
      </c>
      <c r="H110" s="182">
        <v>28</v>
      </c>
      <c r="I110" s="208">
        <v>65.099999999999994</v>
      </c>
      <c r="J110" s="183">
        <v>76</v>
      </c>
      <c r="K110" s="182">
        <v>54</v>
      </c>
      <c r="L110" s="208">
        <v>71.099999999999994</v>
      </c>
      <c r="M110" s="183">
        <v>64</v>
      </c>
      <c r="N110" s="182">
        <v>46</v>
      </c>
      <c r="O110" s="208">
        <v>71.900000000000006</v>
      </c>
      <c r="P110" s="183">
        <v>67</v>
      </c>
      <c r="Q110" s="182">
        <v>48</v>
      </c>
      <c r="R110" s="208">
        <v>71.599999999999994</v>
      </c>
      <c r="S110" s="183">
        <v>64</v>
      </c>
      <c r="T110" s="182">
        <v>45</v>
      </c>
      <c r="U110" s="208">
        <v>70.3</v>
      </c>
      <c r="V110" s="183">
        <v>64</v>
      </c>
      <c r="W110" s="182">
        <v>53</v>
      </c>
      <c r="X110" s="208">
        <v>82.8</v>
      </c>
      <c r="Y110" s="183">
        <v>59</v>
      </c>
      <c r="Z110" s="182">
        <v>49</v>
      </c>
      <c r="AA110" s="208">
        <v>83.1</v>
      </c>
      <c r="AB110" s="183">
        <v>71</v>
      </c>
      <c r="AC110" s="182">
        <v>51</v>
      </c>
      <c r="AD110" s="208">
        <v>71.8</v>
      </c>
      <c r="AE110" s="183">
        <v>61</v>
      </c>
      <c r="AF110" s="182">
        <v>47</v>
      </c>
      <c r="AG110" s="208">
        <v>77</v>
      </c>
    </row>
    <row r="111" spans="1:33" ht="15" customHeight="1">
      <c r="A111" s="35"/>
      <c r="B111" s="181"/>
      <c r="C111" s="181" t="s">
        <v>111</v>
      </c>
      <c r="D111" s="183">
        <v>2</v>
      </c>
      <c r="E111" s="182">
        <v>2</v>
      </c>
      <c r="F111" s="208">
        <v>100</v>
      </c>
      <c r="G111" s="183">
        <v>2</v>
      </c>
      <c r="H111" s="182">
        <v>2</v>
      </c>
      <c r="I111" s="208">
        <v>100</v>
      </c>
      <c r="J111" s="183">
        <v>1</v>
      </c>
      <c r="K111" s="182">
        <v>0</v>
      </c>
      <c r="L111" s="208">
        <v>0</v>
      </c>
      <c r="M111" s="183">
        <v>1</v>
      </c>
      <c r="N111" s="182">
        <v>0</v>
      </c>
      <c r="O111" s="208">
        <v>0</v>
      </c>
      <c r="P111" s="183">
        <v>1</v>
      </c>
      <c r="Q111" s="182">
        <v>1</v>
      </c>
      <c r="R111" s="208">
        <v>100</v>
      </c>
      <c r="S111" s="183">
        <v>1</v>
      </c>
      <c r="T111" s="182">
        <v>1</v>
      </c>
      <c r="U111" s="208">
        <v>100</v>
      </c>
      <c r="V111" s="183">
        <v>6</v>
      </c>
      <c r="W111" s="182">
        <v>2</v>
      </c>
      <c r="X111" s="208">
        <v>33.299999999999997</v>
      </c>
      <c r="Y111" s="183">
        <v>6</v>
      </c>
      <c r="Z111" s="182">
        <v>2</v>
      </c>
      <c r="AA111" s="208">
        <v>33.299999999999997</v>
      </c>
      <c r="AB111" s="183">
        <v>6</v>
      </c>
      <c r="AC111" s="182">
        <v>4</v>
      </c>
      <c r="AD111" s="208">
        <v>66.7</v>
      </c>
      <c r="AE111" s="183">
        <v>6</v>
      </c>
      <c r="AF111" s="182">
        <v>4</v>
      </c>
      <c r="AG111" s="208">
        <v>66.7</v>
      </c>
    </row>
    <row r="112" spans="1:33" ht="15" customHeight="1">
      <c r="A112" s="35"/>
      <c r="B112" s="11"/>
      <c r="C112" s="181" t="s">
        <v>319</v>
      </c>
      <c r="D112" s="183">
        <v>7</v>
      </c>
      <c r="E112" s="182">
        <v>7</v>
      </c>
      <c r="F112" s="208">
        <v>100</v>
      </c>
      <c r="G112" s="183">
        <v>7</v>
      </c>
      <c r="H112" s="182">
        <v>7</v>
      </c>
      <c r="I112" s="208">
        <v>100</v>
      </c>
      <c r="J112" s="183">
        <v>10</v>
      </c>
      <c r="K112" s="182">
        <v>7</v>
      </c>
      <c r="L112" s="208">
        <v>70</v>
      </c>
      <c r="M112" s="183">
        <v>10</v>
      </c>
      <c r="N112" s="182">
        <v>7</v>
      </c>
      <c r="O112" s="208">
        <v>70</v>
      </c>
      <c r="P112" s="183">
        <v>4</v>
      </c>
      <c r="Q112" s="182">
        <v>4</v>
      </c>
      <c r="R112" s="208">
        <v>100</v>
      </c>
      <c r="S112" s="183">
        <v>4</v>
      </c>
      <c r="T112" s="182">
        <v>4</v>
      </c>
      <c r="U112" s="208">
        <v>100</v>
      </c>
      <c r="V112" s="183">
        <v>10</v>
      </c>
      <c r="W112" s="182">
        <v>8</v>
      </c>
      <c r="X112" s="208">
        <v>80</v>
      </c>
      <c r="Y112" s="183">
        <v>10</v>
      </c>
      <c r="Z112" s="182">
        <v>8</v>
      </c>
      <c r="AA112" s="208">
        <v>80</v>
      </c>
      <c r="AB112" s="183">
        <v>5</v>
      </c>
      <c r="AC112" s="182">
        <v>3</v>
      </c>
      <c r="AD112" s="208">
        <v>60</v>
      </c>
      <c r="AE112" s="183">
        <v>5</v>
      </c>
      <c r="AF112" s="182">
        <v>3</v>
      </c>
      <c r="AG112" s="208">
        <v>60</v>
      </c>
    </row>
    <row r="113" spans="1:33" ht="15" customHeight="1">
      <c r="A113" s="35"/>
      <c r="B113" s="304"/>
      <c r="C113" s="34" t="s">
        <v>39</v>
      </c>
      <c r="D113" s="184">
        <v>254</v>
      </c>
      <c r="E113" s="185">
        <v>202</v>
      </c>
      <c r="F113" s="209">
        <v>79.5</v>
      </c>
      <c r="G113" s="184">
        <v>216</v>
      </c>
      <c r="H113" s="185">
        <v>182</v>
      </c>
      <c r="I113" s="209">
        <v>84.3</v>
      </c>
      <c r="J113" s="184">
        <v>332</v>
      </c>
      <c r="K113" s="185">
        <v>250</v>
      </c>
      <c r="L113" s="209">
        <v>75.3</v>
      </c>
      <c r="M113" s="184">
        <v>248</v>
      </c>
      <c r="N113" s="185">
        <v>213</v>
      </c>
      <c r="O113" s="209">
        <v>85.9</v>
      </c>
      <c r="P113" s="184">
        <v>263</v>
      </c>
      <c r="Q113" s="185">
        <v>223</v>
      </c>
      <c r="R113" s="209">
        <v>84.8</v>
      </c>
      <c r="S113" s="184">
        <v>234</v>
      </c>
      <c r="T113" s="185">
        <v>197</v>
      </c>
      <c r="U113" s="209">
        <v>84.2</v>
      </c>
      <c r="V113" s="184">
        <v>324</v>
      </c>
      <c r="W113" s="185">
        <v>270</v>
      </c>
      <c r="X113" s="209">
        <v>83.3</v>
      </c>
      <c r="Y113" s="184">
        <v>275</v>
      </c>
      <c r="Z113" s="185">
        <v>238</v>
      </c>
      <c r="AA113" s="209">
        <v>86.5</v>
      </c>
      <c r="AB113" s="184">
        <v>286</v>
      </c>
      <c r="AC113" s="185">
        <v>240</v>
      </c>
      <c r="AD113" s="209">
        <v>83.9</v>
      </c>
      <c r="AE113" s="184">
        <v>252</v>
      </c>
      <c r="AF113" s="185">
        <v>217</v>
      </c>
      <c r="AG113" s="209">
        <v>86.1</v>
      </c>
    </row>
    <row r="114" spans="1:33" ht="15" customHeight="1">
      <c r="A114" s="35"/>
      <c r="B114" s="11" t="s">
        <v>112</v>
      </c>
      <c r="C114" s="181" t="s">
        <v>113</v>
      </c>
      <c r="D114" s="183">
        <v>630</v>
      </c>
      <c r="E114" s="182">
        <v>572</v>
      </c>
      <c r="F114" s="208">
        <v>90.8</v>
      </c>
      <c r="G114" s="183">
        <v>600</v>
      </c>
      <c r="H114" s="182">
        <v>549</v>
      </c>
      <c r="I114" s="208">
        <v>91.5</v>
      </c>
      <c r="J114" s="183">
        <v>622</v>
      </c>
      <c r="K114" s="182">
        <v>560</v>
      </c>
      <c r="L114" s="208">
        <v>90</v>
      </c>
      <c r="M114" s="183">
        <v>603</v>
      </c>
      <c r="N114" s="182">
        <v>547</v>
      </c>
      <c r="O114" s="208">
        <v>90.7</v>
      </c>
      <c r="P114" s="183">
        <v>505</v>
      </c>
      <c r="Q114" s="182">
        <v>457</v>
      </c>
      <c r="R114" s="208">
        <v>90.5</v>
      </c>
      <c r="S114" s="183">
        <v>484</v>
      </c>
      <c r="T114" s="182">
        <v>436</v>
      </c>
      <c r="U114" s="208">
        <v>90.1</v>
      </c>
      <c r="V114" s="183">
        <v>562</v>
      </c>
      <c r="W114" s="182">
        <v>497</v>
      </c>
      <c r="X114" s="208">
        <v>88.4</v>
      </c>
      <c r="Y114" s="183">
        <v>537</v>
      </c>
      <c r="Z114" s="182">
        <v>473</v>
      </c>
      <c r="AA114" s="208">
        <v>88.1</v>
      </c>
      <c r="AB114" s="183">
        <v>401</v>
      </c>
      <c r="AC114" s="182">
        <v>342</v>
      </c>
      <c r="AD114" s="208">
        <v>85.3</v>
      </c>
      <c r="AE114" s="183">
        <v>390</v>
      </c>
      <c r="AF114" s="182">
        <v>334</v>
      </c>
      <c r="AG114" s="208">
        <v>85.6</v>
      </c>
    </row>
    <row r="115" spans="1:33" ht="15" customHeight="1">
      <c r="A115" s="35"/>
      <c r="B115" s="11"/>
      <c r="C115" s="181" t="s">
        <v>114</v>
      </c>
      <c r="D115" s="183">
        <v>701</v>
      </c>
      <c r="E115" s="182">
        <v>556</v>
      </c>
      <c r="F115" s="208">
        <v>79.3</v>
      </c>
      <c r="G115" s="183">
        <v>668</v>
      </c>
      <c r="H115" s="182">
        <v>535</v>
      </c>
      <c r="I115" s="208">
        <v>80.099999999999994</v>
      </c>
      <c r="J115" s="183">
        <v>764</v>
      </c>
      <c r="K115" s="182">
        <v>586</v>
      </c>
      <c r="L115" s="208">
        <v>76.7</v>
      </c>
      <c r="M115" s="183">
        <v>725</v>
      </c>
      <c r="N115" s="182">
        <v>557</v>
      </c>
      <c r="O115" s="208">
        <v>76.8</v>
      </c>
      <c r="P115" s="183">
        <v>647</v>
      </c>
      <c r="Q115" s="182">
        <v>487</v>
      </c>
      <c r="R115" s="208">
        <v>75.3</v>
      </c>
      <c r="S115" s="183">
        <v>616</v>
      </c>
      <c r="T115" s="182">
        <v>468</v>
      </c>
      <c r="U115" s="208">
        <v>76</v>
      </c>
      <c r="V115" s="183">
        <v>674</v>
      </c>
      <c r="W115" s="182">
        <v>496</v>
      </c>
      <c r="X115" s="208">
        <v>73.599999999999994</v>
      </c>
      <c r="Y115" s="183">
        <v>637</v>
      </c>
      <c r="Z115" s="182">
        <v>475</v>
      </c>
      <c r="AA115" s="208">
        <v>74.599999999999994</v>
      </c>
      <c r="AB115" s="183">
        <v>670</v>
      </c>
      <c r="AC115" s="182">
        <v>514</v>
      </c>
      <c r="AD115" s="208">
        <v>76.7</v>
      </c>
      <c r="AE115" s="183">
        <v>643</v>
      </c>
      <c r="AF115" s="182">
        <v>497</v>
      </c>
      <c r="AG115" s="208">
        <v>77.3</v>
      </c>
    </row>
    <row r="116" spans="1:33" ht="15" customHeight="1">
      <c r="A116" s="35"/>
      <c r="B116" s="11"/>
      <c r="C116" s="181" t="s">
        <v>115</v>
      </c>
      <c r="D116" s="183">
        <v>76</v>
      </c>
      <c r="E116" s="182">
        <v>57</v>
      </c>
      <c r="F116" s="208">
        <v>75</v>
      </c>
      <c r="G116" s="183">
        <v>39</v>
      </c>
      <c r="H116" s="182">
        <v>25</v>
      </c>
      <c r="I116" s="208">
        <v>64.099999999999994</v>
      </c>
      <c r="J116" s="183">
        <v>49</v>
      </c>
      <c r="K116" s="182">
        <v>34</v>
      </c>
      <c r="L116" s="208">
        <v>69.400000000000006</v>
      </c>
      <c r="M116" s="183">
        <v>30</v>
      </c>
      <c r="N116" s="182">
        <v>21</v>
      </c>
      <c r="O116" s="208">
        <v>70</v>
      </c>
      <c r="P116" s="183">
        <v>84</v>
      </c>
      <c r="Q116" s="182">
        <v>56</v>
      </c>
      <c r="R116" s="208">
        <v>66.7</v>
      </c>
      <c r="S116" s="183">
        <v>51</v>
      </c>
      <c r="T116" s="182">
        <v>35</v>
      </c>
      <c r="U116" s="208">
        <v>68.599999999999994</v>
      </c>
      <c r="V116" s="183">
        <v>63</v>
      </c>
      <c r="W116" s="182">
        <v>36</v>
      </c>
      <c r="X116" s="208">
        <v>57.1</v>
      </c>
      <c r="Y116" s="183">
        <v>34</v>
      </c>
      <c r="Z116" s="182">
        <v>23</v>
      </c>
      <c r="AA116" s="208">
        <v>67.599999999999994</v>
      </c>
      <c r="AB116" s="183">
        <v>64</v>
      </c>
      <c r="AC116" s="182">
        <v>46</v>
      </c>
      <c r="AD116" s="208">
        <v>71.900000000000006</v>
      </c>
      <c r="AE116" s="183">
        <v>41</v>
      </c>
      <c r="AF116" s="182">
        <v>30</v>
      </c>
      <c r="AG116" s="208">
        <v>73.2</v>
      </c>
    </row>
    <row r="117" spans="1:33" ht="15" customHeight="1">
      <c r="A117" s="35"/>
      <c r="B117" s="11"/>
      <c r="C117" s="181" t="s">
        <v>39</v>
      </c>
      <c r="D117" s="183">
        <v>1407</v>
      </c>
      <c r="E117" s="182">
        <v>1185</v>
      </c>
      <c r="F117" s="208">
        <v>84.2</v>
      </c>
      <c r="G117" s="183">
        <v>1221</v>
      </c>
      <c r="H117" s="182">
        <v>1052</v>
      </c>
      <c r="I117" s="208">
        <v>86.2</v>
      </c>
      <c r="J117" s="183">
        <v>1435</v>
      </c>
      <c r="K117" s="182">
        <v>1180</v>
      </c>
      <c r="L117" s="208">
        <v>82.2</v>
      </c>
      <c r="M117" s="183">
        <v>1252</v>
      </c>
      <c r="N117" s="182">
        <v>1054</v>
      </c>
      <c r="O117" s="208">
        <v>84.2</v>
      </c>
      <c r="P117" s="183">
        <v>1236</v>
      </c>
      <c r="Q117" s="182">
        <v>1000</v>
      </c>
      <c r="R117" s="208">
        <v>80.900000000000006</v>
      </c>
      <c r="S117" s="183">
        <v>1066</v>
      </c>
      <c r="T117" s="182">
        <v>887</v>
      </c>
      <c r="U117" s="208">
        <v>83.2</v>
      </c>
      <c r="V117" s="183">
        <v>1299</v>
      </c>
      <c r="W117" s="182">
        <v>1029</v>
      </c>
      <c r="X117" s="208">
        <v>79.2</v>
      </c>
      <c r="Y117" s="183">
        <v>1120</v>
      </c>
      <c r="Z117" s="182">
        <v>925</v>
      </c>
      <c r="AA117" s="208">
        <v>82.6</v>
      </c>
      <c r="AB117" s="183">
        <v>1135</v>
      </c>
      <c r="AC117" s="182">
        <v>902</v>
      </c>
      <c r="AD117" s="208">
        <v>79.5</v>
      </c>
      <c r="AE117" s="183">
        <v>1003</v>
      </c>
      <c r="AF117" s="182">
        <v>814</v>
      </c>
      <c r="AG117" s="208">
        <v>81.2</v>
      </c>
    </row>
    <row r="118" spans="1:33" ht="15" customHeight="1">
      <c r="A118" s="36"/>
      <c r="B118" s="304" t="s">
        <v>39</v>
      </c>
      <c r="C118" s="34"/>
      <c r="D118" s="184">
        <v>5011</v>
      </c>
      <c r="E118" s="185">
        <v>3639</v>
      </c>
      <c r="F118" s="209">
        <v>72.599999999999994</v>
      </c>
      <c r="G118" s="184">
        <v>3703</v>
      </c>
      <c r="H118" s="185">
        <v>2890</v>
      </c>
      <c r="I118" s="209">
        <v>78</v>
      </c>
      <c r="J118" s="184">
        <v>5380</v>
      </c>
      <c r="K118" s="185">
        <v>3868</v>
      </c>
      <c r="L118" s="209">
        <v>71.900000000000006</v>
      </c>
      <c r="M118" s="184">
        <v>3841</v>
      </c>
      <c r="N118" s="185">
        <v>2983</v>
      </c>
      <c r="O118" s="209">
        <v>77.7</v>
      </c>
      <c r="P118" s="184">
        <v>5254</v>
      </c>
      <c r="Q118" s="185">
        <v>3831</v>
      </c>
      <c r="R118" s="209">
        <v>72.900000000000006</v>
      </c>
      <c r="S118" s="184">
        <v>3844</v>
      </c>
      <c r="T118" s="185">
        <v>2981</v>
      </c>
      <c r="U118" s="209">
        <v>77.5</v>
      </c>
      <c r="V118" s="184">
        <v>5563</v>
      </c>
      <c r="W118" s="185">
        <v>4039</v>
      </c>
      <c r="X118" s="209">
        <v>72.599999999999994</v>
      </c>
      <c r="Y118" s="184">
        <v>4023</v>
      </c>
      <c r="Z118" s="185">
        <v>3135</v>
      </c>
      <c r="AA118" s="209">
        <v>77.900000000000006</v>
      </c>
      <c r="AB118" s="184">
        <v>5597</v>
      </c>
      <c r="AC118" s="185">
        <v>3961</v>
      </c>
      <c r="AD118" s="209">
        <v>70.8</v>
      </c>
      <c r="AE118" s="184">
        <v>4067</v>
      </c>
      <c r="AF118" s="185">
        <v>3083</v>
      </c>
      <c r="AG118" s="209">
        <v>75.8</v>
      </c>
    </row>
    <row r="119" spans="1:33" ht="15" customHeight="1">
      <c r="A119" s="35" t="s">
        <v>22</v>
      </c>
      <c r="B119" s="11" t="s">
        <v>116</v>
      </c>
      <c r="C119" s="181" t="s">
        <v>117</v>
      </c>
      <c r="D119" s="183">
        <v>2886</v>
      </c>
      <c r="E119" s="182">
        <v>2640</v>
      </c>
      <c r="F119" s="208">
        <v>91.5</v>
      </c>
      <c r="G119" s="183">
        <v>2302</v>
      </c>
      <c r="H119" s="182">
        <v>2157</v>
      </c>
      <c r="I119" s="208">
        <v>93.7</v>
      </c>
      <c r="J119" s="183">
        <v>3729</v>
      </c>
      <c r="K119" s="182">
        <v>3365</v>
      </c>
      <c r="L119" s="208">
        <v>90.2</v>
      </c>
      <c r="M119" s="183">
        <v>2838</v>
      </c>
      <c r="N119" s="182">
        <v>2644</v>
      </c>
      <c r="O119" s="208">
        <v>93.2</v>
      </c>
      <c r="P119" s="183">
        <v>4062</v>
      </c>
      <c r="Q119" s="182">
        <v>3702</v>
      </c>
      <c r="R119" s="208">
        <v>91.1</v>
      </c>
      <c r="S119" s="183">
        <v>2993</v>
      </c>
      <c r="T119" s="182">
        <v>2797</v>
      </c>
      <c r="U119" s="208">
        <v>93.5</v>
      </c>
      <c r="V119" s="183">
        <v>3939</v>
      </c>
      <c r="W119" s="182">
        <v>3604</v>
      </c>
      <c r="X119" s="208">
        <v>91.5</v>
      </c>
      <c r="Y119" s="183">
        <v>3045</v>
      </c>
      <c r="Z119" s="182">
        <v>2856</v>
      </c>
      <c r="AA119" s="208">
        <v>93.8</v>
      </c>
      <c r="AB119" s="183">
        <v>3782</v>
      </c>
      <c r="AC119" s="182">
        <v>3481</v>
      </c>
      <c r="AD119" s="208">
        <v>92</v>
      </c>
      <c r="AE119" s="183">
        <v>2865</v>
      </c>
      <c r="AF119" s="182">
        <v>2710</v>
      </c>
      <c r="AG119" s="208">
        <v>94.6</v>
      </c>
    </row>
    <row r="120" spans="1:33" ht="15" customHeight="1">
      <c r="A120" s="35"/>
      <c r="B120" s="11"/>
      <c r="C120" s="181" t="s">
        <v>118</v>
      </c>
      <c r="D120" s="183">
        <v>2091</v>
      </c>
      <c r="E120" s="182">
        <v>1929</v>
      </c>
      <c r="F120" s="208">
        <v>92.3</v>
      </c>
      <c r="G120" s="183">
        <v>1779</v>
      </c>
      <c r="H120" s="182">
        <v>1672</v>
      </c>
      <c r="I120" s="208">
        <v>94</v>
      </c>
      <c r="J120" s="183">
        <v>2211</v>
      </c>
      <c r="K120" s="182">
        <v>2018</v>
      </c>
      <c r="L120" s="208">
        <v>91.3</v>
      </c>
      <c r="M120" s="183">
        <v>1799</v>
      </c>
      <c r="N120" s="182">
        <v>1684</v>
      </c>
      <c r="O120" s="208">
        <v>93.6</v>
      </c>
      <c r="P120" s="183">
        <v>2172</v>
      </c>
      <c r="Q120" s="182">
        <v>1986</v>
      </c>
      <c r="R120" s="208">
        <v>91.4</v>
      </c>
      <c r="S120" s="183">
        <v>1784</v>
      </c>
      <c r="T120" s="182">
        <v>1666</v>
      </c>
      <c r="U120" s="208">
        <v>93.4</v>
      </c>
      <c r="V120" s="183">
        <v>2087</v>
      </c>
      <c r="W120" s="182">
        <v>1906</v>
      </c>
      <c r="X120" s="208">
        <v>91.3</v>
      </c>
      <c r="Y120" s="183">
        <v>1740</v>
      </c>
      <c r="Z120" s="182">
        <v>1624</v>
      </c>
      <c r="AA120" s="208">
        <v>93.3</v>
      </c>
      <c r="AB120" s="183">
        <v>1975</v>
      </c>
      <c r="AC120" s="182">
        <v>1813</v>
      </c>
      <c r="AD120" s="208">
        <v>91.8</v>
      </c>
      <c r="AE120" s="183">
        <v>1620</v>
      </c>
      <c r="AF120" s="182">
        <v>1516</v>
      </c>
      <c r="AG120" s="208">
        <v>93.6</v>
      </c>
    </row>
    <row r="121" spans="1:33" ht="15" customHeight="1">
      <c r="A121" s="35"/>
      <c r="B121" s="11"/>
      <c r="C121" s="181" t="s">
        <v>320</v>
      </c>
      <c r="D121" s="183">
        <v>14</v>
      </c>
      <c r="E121" s="182">
        <v>13</v>
      </c>
      <c r="F121" s="208">
        <v>92.9</v>
      </c>
      <c r="G121" s="183">
        <v>12</v>
      </c>
      <c r="H121" s="182">
        <v>11</v>
      </c>
      <c r="I121" s="208">
        <v>91.7</v>
      </c>
      <c r="J121" s="183">
        <v>29</v>
      </c>
      <c r="K121" s="182">
        <v>21</v>
      </c>
      <c r="L121" s="208">
        <v>72.400000000000006</v>
      </c>
      <c r="M121" s="183">
        <v>26</v>
      </c>
      <c r="N121" s="182">
        <v>20</v>
      </c>
      <c r="O121" s="208">
        <v>76.900000000000006</v>
      </c>
      <c r="P121" s="183">
        <v>40</v>
      </c>
      <c r="Q121" s="182">
        <v>36</v>
      </c>
      <c r="R121" s="208">
        <v>90</v>
      </c>
      <c r="S121" s="183">
        <v>29</v>
      </c>
      <c r="T121" s="182">
        <v>26</v>
      </c>
      <c r="U121" s="208">
        <v>89.7</v>
      </c>
      <c r="V121" s="183">
        <v>23</v>
      </c>
      <c r="W121" s="182">
        <v>21</v>
      </c>
      <c r="X121" s="208">
        <v>91.3</v>
      </c>
      <c r="Y121" s="183">
        <v>22</v>
      </c>
      <c r="Z121" s="182">
        <v>20</v>
      </c>
      <c r="AA121" s="208">
        <v>90.9</v>
      </c>
      <c r="AB121" s="183">
        <v>24</v>
      </c>
      <c r="AC121" s="182">
        <v>22</v>
      </c>
      <c r="AD121" s="208">
        <v>91.7</v>
      </c>
      <c r="AE121" s="183">
        <v>22</v>
      </c>
      <c r="AF121" s="182">
        <v>20</v>
      </c>
      <c r="AG121" s="208">
        <v>90.9</v>
      </c>
    </row>
    <row r="122" spans="1:33" ht="15" customHeight="1">
      <c r="A122" s="35"/>
      <c r="B122" s="11"/>
      <c r="C122" s="181" t="s">
        <v>39</v>
      </c>
      <c r="D122" s="183">
        <v>4991</v>
      </c>
      <c r="E122" s="182">
        <v>4582</v>
      </c>
      <c r="F122" s="208">
        <v>91.8</v>
      </c>
      <c r="G122" s="183">
        <v>4007</v>
      </c>
      <c r="H122" s="182">
        <v>3816</v>
      </c>
      <c r="I122" s="208">
        <v>95.2</v>
      </c>
      <c r="J122" s="183">
        <v>5969</v>
      </c>
      <c r="K122" s="182">
        <v>5404</v>
      </c>
      <c r="L122" s="208">
        <v>90.5</v>
      </c>
      <c r="M122" s="183">
        <v>4528</v>
      </c>
      <c r="N122" s="182">
        <v>4304</v>
      </c>
      <c r="O122" s="208">
        <v>95.1</v>
      </c>
      <c r="P122" s="183">
        <v>6274</v>
      </c>
      <c r="Q122" s="182">
        <v>5724</v>
      </c>
      <c r="R122" s="208">
        <v>91.2</v>
      </c>
      <c r="S122" s="183">
        <v>4674</v>
      </c>
      <c r="T122" s="182">
        <v>4443</v>
      </c>
      <c r="U122" s="208">
        <v>95.1</v>
      </c>
      <c r="V122" s="183">
        <v>6049</v>
      </c>
      <c r="W122" s="182">
        <v>5531</v>
      </c>
      <c r="X122" s="208">
        <v>91.4</v>
      </c>
      <c r="Y122" s="183">
        <v>4702</v>
      </c>
      <c r="Z122" s="182">
        <v>4458</v>
      </c>
      <c r="AA122" s="208">
        <v>94.8</v>
      </c>
      <c r="AB122" s="183">
        <v>5781</v>
      </c>
      <c r="AC122" s="182">
        <v>5316</v>
      </c>
      <c r="AD122" s="208">
        <v>92</v>
      </c>
      <c r="AE122" s="183">
        <v>4384</v>
      </c>
      <c r="AF122" s="182">
        <v>4207</v>
      </c>
      <c r="AG122" s="208">
        <v>96</v>
      </c>
    </row>
    <row r="123" spans="1:33" ht="15" customHeight="1">
      <c r="A123" s="35"/>
      <c r="B123" s="334" t="s">
        <v>192</v>
      </c>
      <c r="C123" s="260" t="s">
        <v>119</v>
      </c>
      <c r="D123" s="188">
        <v>1138</v>
      </c>
      <c r="E123" s="189">
        <v>1084</v>
      </c>
      <c r="F123" s="207">
        <v>95.3</v>
      </c>
      <c r="G123" s="188">
        <v>932</v>
      </c>
      <c r="H123" s="189">
        <v>892</v>
      </c>
      <c r="I123" s="207">
        <v>95.7</v>
      </c>
      <c r="J123" s="188">
        <v>1238</v>
      </c>
      <c r="K123" s="189">
        <v>1163</v>
      </c>
      <c r="L123" s="207">
        <v>93.9</v>
      </c>
      <c r="M123" s="188">
        <v>993</v>
      </c>
      <c r="N123" s="189">
        <v>940</v>
      </c>
      <c r="O123" s="207">
        <v>94.7</v>
      </c>
      <c r="P123" s="188">
        <v>1262</v>
      </c>
      <c r="Q123" s="189">
        <v>1166</v>
      </c>
      <c r="R123" s="207">
        <v>92.4</v>
      </c>
      <c r="S123" s="188">
        <v>997</v>
      </c>
      <c r="T123" s="189">
        <v>938</v>
      </c>
      <c r="U123" s="207">
        <v>94.1</v>
      </c>
      <c r="V123" s="188">
        <v>1115</v>
      </c>
      <c r="W123" s="189">
        <v>1058</v>
      </c>
      <c r="X123" s="207">
        <v>94.9</v>
      </c>
      <c r="Y123" s="188">
        <v>896</v>
      </c>
      <c r="Z123" s="189">
        <v>850</v>
      </c>
      <c r="AA123" s="207">
        <v>94.9</v>
      </c>
      <c r="AB123" s="188">
        <v>1016</v>
      </c>
      <c r="AC123" s="189">
        <v>964</v>
      </c>
      <c r="AD123" s="207">
        <v>94.9</v>
      </c>
      <c r="AE123" s="188">
        <v>829</v>
      </c>
      <c r="AF123" s="189">
        <v>792</v>
      </c>
      <c r="AG123" s="207">
        <v>95.5</v>
      </c>
    </row>
    <row r="124" spans="1:33" ht="15" customHeight="1">
      <c r="A124" s="35"/>
      <c r="B124" s="11"/>
      <c r="C124" s="181" t="s">
        <v>120</v>
      </c>
      <c r="D124" s="183">
        <v>0</v>
      </c>
      <c r="E124" s="182">
        <v>0</v>
      </c>
      <c r="F124" s="208">
        <v>0</v>
      </c>
      <c r="G124" s="183">
        <v>0</v>
      </c>
      <c r="H124" s="182">
        <v>0</v>
      </c>
      <c r="I124" s="208">
        <v>0</v>
      </c>
      <c r="J124" s="183">
        <v>0</v>
      </c>
      <c r="K124" s="182">
        <v>0</v>
      </c>
      <c r="L124" s="208">
        <v>0</v>
      </c>
      <c r="M124" s="183">
        <v>0</v>
      </c>
      <c r="N124" s="182">
        <v>0</v>
      </c>
      <c r="O124" s="208">
        <v>0</v>
      </c>
      <c r="P124" s="183">
        <v>0</v>
      </c>
      <c r="Q124" s="182">
        <v>0</v>
      </c>
      <c r="R124" s="208">
        <v>0</v>
      </c>
      <c r="S124" s="183">
        <v>0</v>
      </c>
      <c r="T124" s="182">
        <v>0</v>
      </c>
      <c r="U124" s="208">
        <v>0</v>
      </c>
      <c r="V124" s="183">
        <v>0</v>
      </c>
      <c r="W124" s="182">
        <v>0</v>
      </c>
      <c r="X124" s="208">
        <v>0</v>
      </c>
      <c r="Y124" s="183">
        <v>0</v>
      </c>
      <c r="Z124" s="182">
        <v>0</v>
      </c>
      <c r="AA124" s="208">
        <v>0</v>
      </c>
      <c r="AB124" s="183">
        <v>1</v>
      </c>
      <c r="AC124" s="182">
        <v>1</v>
      </c>
      <c r="AD124" s="208">
        <v>100</v>
      </c>
      <c r="AE124" s="183">
        <v>1</v>
      </c>
      <c r="AF124" s="182">
        <v>1</v>
      </c>
      <c r="AG124" s="208">
        <v>100</v>
      </c>
    </row>
    <row r="125" spans="1:33" ht="15" customHeight="1">
      <c r="A125" s="35"/>
      <c r="B125" s="304"/>
      <c r="C125" s="34" t="s">
        <v>39</v>
      </c>
      <c r="D125" s="184">
        <v>1138</v>
      </c>
      <c r="E125" s="185">
        <v>1084</v>
      </c>
      <c r="F125" s="209">
        <v>95.3</v>
      </c>
      <c r="G125" s="184">
        <v>932</v>
      </c>
      <c r="H125" s="185">
        <v>892</v>
      </c>
      <c r="I125" s="209">
        <v>95.7</v>
      </c>
      <c r="J125" s="184">
        <v>1238</v>
      </c>
      <c r="K125" s="185">
        <v>1163</v>
      </c>
      <c r="L125" s="209">
        <v>93.9</v>
      </c>
      <c r="M125" s="184">
        <v>993</v>
      </c>
      <c r="N125" s="185">
        <v>940</v>
      </c>
      <c r="O125" s="209">
        <v>94.7</v>
      </c>
      <c r="P125" s="184">
        <v>1262</v>
      </c>
      <c r="Q125" s="185">
        <v>1166</v>
      </c>
      <c r="R125" s="209">
        <v>92.4</v>
      </c>
      <c r="S125" s="184">
        <v>997</v>
      </c>
      <c r="T125" s="185">
        <v>938</v>
      </c>
      <c r="U125" s="209">
        <v>94.1</v>
      </c>
      <c r="V125" s="184">
        <v>1115</v>
      </c>
      <c r="W125" s="185">
        <v>1058</v>
      </c>
      <c r="X125" s="209">
        <v>94.9</v>
      </c>
      <c r="Y125" s="184">
        <v>896</v>
      </c>
      <c r="Z125" s="185">
        <v>850</v>
      </c>
      <c r="AA125" s="209">
        <v>94.9</v>
      </c>
      <c r="AB125" s="184">
        <v>1017</v>
      </c>
      <c r="AC125" s="185">
        <v>965</v>
      </c>
      <c r="AD125" s="209">
        <v>94.9</v>
      </c>
      <c r="AE125" s="184">
        <v>830</v>
      </c>
      <c r="AF125" s="185">
        <v>793</v>
      </c>
      <c r="AG125" s="209">
        <v>95.5</v>
      </c>
    </row>
    <row r="126" spans="1:33" ht="15" customHeight="1">
      <c r="A126" s="35"/>
      <c r="B126" s="334" t="s">
        <v>121</v>
      </c>
      <c r="C126" s="260" t="s">
        <v>302</v>
      </c>
      <c r="D126" s="188">
        <v>1552</v>
      </c>
      <c r="E126" s="189">
        <v>1516</v>
      </c>
      <c r="F126" s="207">
        <v>97.7</v>
      </c>
      <c r="G126" s="188">
        <v>1488</v>
      </c>
      <c r="H126" s="189">
        <v>1466</v>
      </c>
      <c r="I126" s="207">
        <v>98.5</v>
      </c>
      <c r="J126" s="188">
        <v>1531</v>
      </c>
      <c r="K126" s="189">
        <v>1492</v>
      </c>
      <c r="L126" s="207">
        <v>97.5</v>
      </c>
      <c r="M126" s="188">
        <v>1463</v>
      </c>
      <c r="N126" s="189">
        <v>1443</v>
      </c>
      <c r="O126" s="207">
        <v>98.6</v>
      </c>
      <c r="P126" s="188">
        <v>1442</v>
      </c>
      <c r="Q126" s="189">
        <v>1404</v>
      </c>
      <c r="R126" s="207">
        <v>97.4</v>
      </c>
      <c r="S126" s="188">
        <v>1391</v>
      </c>
      <c r="T126" s="189">
        <v>1370</v>
      </c>
      <c r="U126" s="207">
        <v>98.5</v>
      </c>
      <c r="V126" s="188">
        <v>1356</v>
      </c>
      <c r="W126" s="189">
        <v>1326</v>
      </c>
      <c r="X126" s="207">
        <v>97.8</v>
      </c>
      <c r="Y126" s="188">
        <v>1307</v>
      </c>
      <c r="Z126" s="189">
        <v>1288</v>
      </c>
      <c r="AA126" s="207">
        <v>98.5</v>
      </c>
      <c r="AB126" s="188">
        <v>1288</v>
      </c>
      <c r="AC126" s="189">
        <v>1267</v>
      </c>
      <c r="AD126" s="207">
        <v>98.4</v>
      </c>
      <c r="AE126" s="188">
        <v>1246</v>
      </c>
      <c r="AF126" s="189">
        <v>1232</v>
      </c>
      <c r="AG126" s="207">
        <v>98.9</v>
      </c>
    </row>
    <row r="127" spans="1:33" ht="15" customHeight="1">
      <c r="A127" s="35"/>
      <c r="B127" s="11"/>
      <c r="C127" s="181" t="s">
        <v>329</v>
      </c>
      <c r="D127" s="183">
        <v>308</v>
      </c>
      <c r="E127" s="182">
        <v>292</v>
      </c>
      <c r="F127" s="208">
        <v>94.8</v>
      </c>
      <c r="G127" s="183">
        <v>298</v>
      </c>
      <c r="H127" s="182">
        <v>283</v>
      </c>
      <c r="I127" s="208">
        <v>95</v>
      </c>
      <c r="J127" s="183">
        <v>1643</v>
      </c>
      <c r="K127" s="182">
        <v>1607</v>
      </c>
      <c r="L127" s="208">
        <v>97.8</v>
      </c>
      <c r="M127" s="183">
        <v>1433</v>
      </c>
      <c r="N127" s="182">
        <v>1410</v>
      </c>
      <c r="O127" s="208">
        <v>98.4</v>
      </c>
      <c r="P127" s="183">
        <v>1671</v>
      </c>
      <c r="Q127" s="182">
        <v>1637</v>
      </c>
      <c r="R127" s="208">
        <v>98</v>
      </c>
      <c r="S127" s="183">
        <v>1451</v>
      </c>
      <c r="T127" s="182">
        <v>1433</v>
      </c>
      <c r="U127" s="208">
        <v>98.8</v>
      </c>
      <c r="V127" s="183">
        <v>1672</v>
      </c>
      <c r="W127" s="182">
        <v>1635</v>
      </c>
      <c r="X127" s="208">
        <v>97.8</v>
      </c>
      <c r="Y127" s="183">
        <v>1486</v>
      </c>
      <c r="Z127" s="182">
        <v>1463</v>
      </c>
      <c r="AA127" s="208">
        <v>98.5</v>
      </c>
      <c r="AB127" s="183">
        <v>1510</v>
      </c>
      <c r="AC127" s="182">
        <v>1472</v>
      </c>
      <c r="AD127" s="208">
        <v>97.5</v>
      </c>
      <c r="AE127" s="183">
        <v>1349</v>
      </c>
      <c r="AF127" s="182">
        <v>1325</v>
      </c>
      <c r="AG127" s="208">
        <v>98.2</v>
      </c>
    </row>
    <row r="128" spans="1:33" ht="15" customHeight="1">
      <c r="A128" s="35"/>
      <c r="B128" s="11"/>
      <c r="C128" s="181" t="s">
        <v>321</v>
      </c>
      <c r="D128" s="183">
        <v>915</v>
      </c>
      <c r="E128" s="182">
        <v>839</v>
      </c>
      <c r="F128" s="208">
        <v>91.7</v>
      </c>
      <c r="G128" s="183">
        <v>793</v>
      </c>
      <c r="H128" s="182">
        <v>739</v>
      </c>
      <c r="I128" s="208">
        <v>93.2</v>
      </c>
      <c r="J128" s="183">
        <v>962</v>
      </c>
      <c r="K128" s="182">
        <v>879</v>
      </c>
      <c r="L128" s="208">
        <v>91.4</v>
      </c>
      <c r="M128" s="183">
        <v>816</v>
      </c>
      <c r="N128" s="182">
        <v>765</v>
      </c>
      <c r="O128" s="208">
        <v>93.8</v>
      </c>
      <c r="P128" s="183">
        <v>950</v>
      </c>
      <c r="Q128" s="182">
        <v>862</v>
      </c>
      <c r="R128" s="208">
        <v>90.7</v>
      </c>
      <c r="S128" s="183">
        <v>803</v>
      </c>
      <c r="T128" s="182">
        <v>740</v>
      </c>
      <c r="U128" s="208">
        <v>92.2</v>
      </c>
      <c r="V128" s="183">
        <v>953</v>
      </c>
      <c r="W128" s="182">
        <v>887</v>
      </c>
      <c r="X128" s="208">
        <v>93.1</v>
      </c>
      <c r="Y128" s="183">
        <v>763</v>
      </c>
      <c r="Z128" s="182">
        <v>716</v>
      </c>
      <c r="AA128" s="208">
        <v>93.8</v>
      </c>
      <c r="AB128" s="183">
        <v>790</v>
      </c>
      <c r="AC128" s="182">
        <v>736</v>
      </c>
      <c r="AD128" s="208">
        <v>93.2</v>
      </c>
      <c r="AE128" s="183">
        <v>636</v>
      </c>
      <c r="AF128" s="182">
        <v>596</v>
      </c>
      <c r="AG128" s="208">
        <v>93.7</v>
      </c>
    </row>
    <row r="129" spans="1:33" ht="15" customHeight="1">
      <c r="A129" s="35"/>
      <c r="B129" s="304"/>
      <c r="C129" s="34" t="s">
        <v>39</v>
      </c>
      <c r="D129" s="184">
        <v>2775</v>
      </c>
      <c r="E129" s="185">
        <v>2647</v>
      </c>
      <c r="F129" s="209">
        <v>95.4</v>
      </c>
      <c r="G129" s="184">
        <v>2460</v>
      </c>
      <c r="H129" s="185">
        <v>2379</v>
      </c>
      <c r="I129" s="209">
        <v>96.7</v>
      </c>
      <c r="J129" s="184">
        <v>4136</v>
      </c>
      <c r="K129" s="185">
        <v>3978</v>
      </c>
      <c r="L129" s="209">
        <v>96.2</v>
      </c>
      <c r="M129" s="184">
        <v>3572</v>
      </c>
      <c r="N129" s="185">
        <v>3484</v>
      </c>
      <c r="O129" s="209">
        <v>97.5</v>
      </c>
      <c r="P129" s="184">
        <v>4063</v>
      </c>
      <c r="Q129" s="185">
        <v>3903</v>
      </c>
      <c r="R129" s="209">
        <v>96.1</v>
      </c>
      <c r="S129" s="184">
        <v>3492</v>
      </c>
      <c r="T129" s="185">
        <v>3400</v>
      </c>
      <c r="U129" s="209">
        <v>97.4</v>
      </c>
      <c r="V129" s="184">
        <v>3981</v>
      </c>
      <c r="W129" s="185">
        <v>3848</v>
      </c>
      <c r="X129" s="209">
        <v>96.7</v>
      </c>
      <c r="Y129" s="184">
        <v>3446</v>
      </c>
      <c r="Z129" s="185">
        <v>3366</v>
      </c>
      <c r="AA129" s="209">
        <v>97.7</v>
      </c>
      <c r="AB129" s="184">
        <v>3588</v>
      </c>
      <c r="AC129" s="185">
        <v>3475</v>
      </c>
      <c r="AD129" s="209">
        <v>96.9</v>
      </c>
      <c r="AE129" s="184">
        <v>3134</v>
      </c>
      <c r="AF129" s="185">
        <v>3063</v>
      </c>
      <c r="AG129" s="209">
        <v>97.7</v>
      </c>
    </row>
    <row r="130" spans="1:33" ht="15" customHeight="1">
      <c r="A130" s="36"/>
      <c r="B130" s="304" t="s">
        <v>39</v>
      </c>
      <c r="C130" s="34"/>
      <c r="D130" s="184">
        <v>8904</v>
      </c>
      <c r="E130" s="185">
        <v>8313</v>
      </c>
      <c r="F130" s="209">
        <v>93.4</v>
      </c>
      <c r="G130" s="184">
        <v>5429</v>
      </c>
      <c r="H130" s="185">
        <v>5201</v>
      </c>
      <c r="I130" s="209">
        <v>95.8</v>
      </c>
      <c r="J130" s="184">
        <v>11343</v>
      </c>
      <c r="K130" s="185">
        <v>10545</v>
      </c>
      <c r="L130" s="209">
        <v>93</v>
      </c>
      <c r="M130" s="184">
        <v>6948</v>
      </c>
      <c r="N130" s="185">
        <v>6697</v>
      </c>
      <c r="O130" s="209">
        <v>96.4</v>
      </c>
      <c r="P130" s="184">
        <v>11599</v>
      </c>
      <c r="Q130" s="185">
        <v>10793</v>
      </c>
      <c r="R130" s="209">
        <v>93.1</v>
      </c>
      <c r="S130" s="184">
        <v>7010</v>
      </c>
      <c r="T130" s="185">
        <v>6750</v>
      </c>
      <c r="U130" s="209">
        <v>96.3</v>
      </c>
      <c r="V130" s="184">
        <v>11145</v>
      </c>
      <c r="W130" s="185">
        <v>10437</v>
      </c>
      <c r="X130" s="209">
        <v>93.6</v>
      </c>
      <c r="Y130" s="184">
        <v>7031</v>
      </c>
      <c r="Z130" s="185">
        <v>6769</v>
      </c>
      <c r="AA130" s="209">
        <v>96.3</v>
      </c>
      <c r="AB130" s="184">
        <v>10386</v>
      </c>
      <c r="AC130" s="185">
        <v>9756</v>
      </c>
      <c r="AD130" s="209">
        <v>93.9</v>
      </c>
      <c r="AE130" s="184">
        <v>6529</v>
      </c>
      <c r="AF130" s="185">
        <v>6317</v>
      </c>
      <c r="AG130" s="209">
        <v>96.8</v>
      </c>
    </row>
    <row r="131" spans="1:33" ht="15" customHeight="1">
      <c r="A131" s="35" t="s">
        <v>23</v>
      </c>
      <c r="B131" s="11" t="s">
        <v>122</v>
      </c>
      <c r="C131" s="181" t="s">
        <v>123</v>
      </c>
      <c r="D131" s="183">
        <v>109</v>
      </c>
      <c r="E131" s="182">
        <v>81</v>
      </c>
      <c r="F131" s="208">
        <v>74.3</v>
      </c>
      <c r="G131" s="183">
        <v>105</v>
      </c>
      <c r="H131" s="182">
        <v>80</v>
      </c>
      <c r="I131" s="208">
        <v>76.2</v>
      </c>
      <c r="J131" s="183">
        <v>110</v>
      </c>
      <c r="K131" s="182">
        <v>84</v>
      </c>
      <c r="L131" s="208">
        <v>76.400000000000006</v>
      </c>
      <c r="M131" s="183">
        <v>108</v>
      </c>
      <c r="N131" s="182">
        <v>83</v>
      </c>
      <c r="O131" s="208">
        <v>76.900000000000006</v>
      </c>
      <c r="P131" s="183">
        <v>108</v>
      </c>
      <c r="Q131" s="182">
        <v>81</v>
      </c>
      <c r="R131" s="208">
        <v>75</v>
      </c>
      <c r="S131" s="183">
        <v>104</v>
      </c>
      <c r="T131" s="182">
        <v>80</v>
      </c>
      <c r="U131" s="208">
        <v>76.900000000000006</v>
      </c>
      <c r="V131" s="183">
        <v>128</v>
      </c>
      <c r="W131" s="182">
        <v>94</v>
      </c>
      <c r="X131" s="208">
        <v>73.400000000000006</v>
      </c>
      <c r="Y131" s="183">
        <v>122</v>
      </c>
      <c r="Z131" s="182">
        <v>91</v>
      </c>
      <c r="AA131" s="208">
        <v>74.599999999999994</v>
      </c>
      <c r="AB131" s="183">
        <v>136</v>
      </c>
      <c r="AC131" s="182">
        <v>96</v>
      </c>
      <c r="AD131" s="208">
        <v>70.599999999999994</v>
      </c>
      <c r="AE131" s="183">
        <v>127</v>
      </c>
      <c r="AF131" s="182">
        <v>94</v>
      </c>
      <c r="AG131" s="208">
        <v>74</v>
      </c>
    </row>
    <row r="132" spans="1:33" ht="15" customHeight="1">
      <c r="A132" s="35"/>
      <c r="B132" s="181"/>
      <c r="C132" s="181" t="s">
        <v>124</v>
      </c>
      <c r="D132" s="183">
        <v>1389</v>
      </c>
      <c r="E132" s="182">
        <v>1389</v>
      </c>
      <c r="F132" s="208">
        <v>100</v>
      </c>
      <c r="G132" s="183">
        <v>634</v>
      </c>
      <c r="H132" s="182">
        <v>634</v>
      </c>
      <c r="I132" s="208">
        <v>100</v>
      </c>
      <c r="J132" s="183">
        <v>1714</v>
      </c>
      <c r="K132" s="182">
        <v>1713</v>
      </c>
      <c r="L132" s="208">
        <v>99.9</v>
      </c>
      <c r="M132" s="183">
        <v>758</v>
      </c>
      <c r="N132" s="182">
        <v>757</v>
      </c>
      <c r="O132" s="208">
        <v>99.9</v>
      </c>
      <c r="P132" s="183">
        <v>1937</v>
      </c>
      <c r="Q132" s="182">
        <v>1936</v>
      </c>
      <c r="R132" s="208">
        <v>99.9</v>
      </c>
      <c r="S132" s="183">
        <v>815</v>
      </c>
      <c r="T132" s="182">
        <v>814</v>
      </c>
      <c r="U132" s="208">
        <v>99.9</v>
      </c>
      <c r="V132" s="183">
        <v>1956</v>
      </c>
      <c r="W132" s="182">
        <v>1956</v>
      </c>
      <c r="X132" s="208">
        <v>100</v>
      </c>
      <c r="Y132" s="183">
        <v>806</v>
      </c>
      <c r="Z132" s="182">
        <v>806</v>
      </c>
      <c r="AA132" s="208">
        <v>100</v>
      </c>
      <c r="AB132" s="183">
        <v>1368</v>
      </c>
      <c r="AC132" s="182">
        <v>1368</v>
      </c>
      <c r="AD132" s="208">
        <v>100</v>
      </c>
      <c r="AE132" s="183">
        <v>641</v>
      </c>
      <c r="AF132" s="182">
        <v>641</v>
      </c>
      <c r="AG132" s="208">
        <v>100</v>
      </c>
    </row>
    <row r="133" spans="1:33" ht="15" customHeight="1">
      <c r="A133" s="35"/>
      <c r="B133" s="11"/>
      <c r="C133" s="181" t="s">
        <v>39</v>
      </c>
      <c r="D133" s="183">
        <v>1498</v>
      </c>
      <c r="E133" s="182">
        <v>1470</v>
      </c>
      <c r="F133" s="208">
        <v>98.1</v>
      </c>
      <c r="G133" s="183">
        <v>736</v>
      </c>
      <c r="H133" s="182">
        <v>713</v>
      </c>
      <c r="I133" s="208">
        <v>96.9</v>
      </c>
      <c r="J133" s="183">
        <v>1824</v>
      </c>
      <c r="K133" s="182">
        <v>1797</v>
      </c>
      <c r="L133" s="208">
        <v>98.5</v>
      </c>
      <c r="M133" s="183">
        <v>860</v>
      </c>
      <c r="N133" s="182">
        <v>835</v>
      </c>
      <c r="O133" s="208">
        <v>97.1</v>
      </c>
      <c r="P133" s="183">
        <v>2045</v>
      </c>
      <c r="Q133" s="182">
        <v>2017</v>
      </c>
      <c r="R133" s="208">
        <v>98.6</v>
      </c>
      <c r="S133" s="183">
        <v>913</v>
      </c>
      <c r="T133" s="182">
        <v>889</v>
      </c>
      <c r="U133" s="208">
        <v>97.4</v>
      </c>
      <c r="V133" s="183">
        <v>2084</v>
      </c>
      <c r="W133" s="182">
        <v>2050</v>
      </c>
      <c r="X133" s="208">
        <v>98.4</v>
      </c>
      <c r="Y133" s="183">
        <v>925</v>
      </c>
      <c r="Z133" s="182">
        <v>895</v>
      </c>
      <c r="AA133" s="208">
        <v>96.8</v>
      </c>
      <c r="AB133" s="183">
        <v>1504</v>
      </c>
      <c r="AC133" s="182">
        <v>1464</v>
      </c>
      <c r="AD133" s="208">
        <v>97.3</v>
      </c>
      <c r="AE133" s="183">
        <v>765</v>
      </c>
      <c r="AF133" s="182">
        <v>733</v>
      </c>
      <c r="AG133" s="208">
        <v>95.8</v>
      </c>
    </row>
    <row r="134" spans="1:33" ht="15" customHeight="1">
      <c r="A134" s="35"/>
      <c r="B134" s="334" t="s">
        <v>125</v>
      </c>
      <c r="C134" s="260" t="s">
        <v>446</v>
      </c>
      <c r="D134" s="188">
        <v>1</v>
      </c>
      <c r="E134" s="189">
        <v>0</v>
      </c>
      <c r="F134" s="207">
        <v>0</v>
      </c>
      <c r="G134" s="188">
        <v>1</v>
      </c>
      <c r="H134" s="189">
        <v>0</v>
      </c>
      <c r="I134" s="207">
        <v>0</v>
      </c>
      <c r="J134" s="188">
        <v>1</v>
      </c>
      <c r="K134" s="189">
        <v>1</v>
      </c>
      <c r="L134" s="207">
        <v>100</v>
      </c>
      <c r="M134" s="188">
        <v>1</v>
      </c>
      <c r="N134" s="189">
        <v>1</v>
      </c>
      <c r="O134" s="207">
        <v>100</v>
      </c>
      <c r="P134" s="188">
        <v>2</v>
      </c>
      <c r="Q134" s="189">
        <v>0</v>
      </c>
      <c r="R134" s="207">
        <v>0</v>
      </c>
      <c r="S134" s="188">
        <v>2</v>
      </c>
      <c r="T134" s="189">
        <v>0</v>
      </c>
      <c r="U134" s="207">
        <v>0</v>
      </c>
      <c r="V134" s="188">
        <v>1</v>
      </c>
      <c r="W134" s="189">
        <v>0</v>
      </c>
      <c r="X134" s="207">
        <v>0</v>
      </c>
      <c r="Y134" s="188">
        <v>1</v>
      </c>
      <c r="Z134" s="189">
        <v>0</v>
      </c>
      <c r="AA134" s="207">
        <v>0</v>
      </c>
      <c r="AB134" s="188">
        <v>0</v>
      </c>
      <c r="AC134" s="189">
        <v>0</v>
      </c>
      <c r="AD134" s="207">
        <v>0</v>
      </c>
      <c r="AE134" s="188">
        <v>0</v>
      </c>
      <c r="AF134" s="189">
        <v>0</v>
      </c>
      <c r="AG134" s="207">
        <v>0</v>
      </c>
    </row>
    <row r="135" spans="1:33" ht="15" customHeight="1">
      <c r="A135" s="35"/>
      <c r="B135" s="11"/>
      <c r="C135" s="181" t="s">
        <v>126</v>
      </c>
      <c r="D135" s="183">
        <v>738</v>
      </c>
      <c r="E135" s="182">
        <v>738</v>
      </c>
      <c r="F135" s="208">
        <v>100</v>
      </c>
      <c r="G135" s="183">
        <v>449</v>
      </c>
      <c r="H135" s="182">
        <v>449</v>
      </c>
      <c r="I135" s="208">
        <v>100</v>
      </c>
      <c r="J135" s="183">
        <v>777</v>
      </c>
      <c r="K135" s="182">
        <v>777</v>
      </c>
      <c r="L135" s="208">
        <v>100</v>
      </c>
      <c r="M135" s="183">
        <v>444</v>
      </c>
      <c r="N135" s="182">
        <v>444</v>
      </c>
      <c r="O135" s="208">
        <v>100</v>
      </c>
      <c r="P135" s="183">
        <v>868</v>
      </c>
      <c r="Q135" s="182">
        <v>868</v>
      </c>
      <c r="R135" s="208">
        <v>100</v>
      </c>
      <c r="S135" s="183">
        <v>446</v>
      </c>
      <c r="T135" s="182">
        <v>446</v>
      </c>
      <c r="U135" s="208">
        <v>100</v>
      </c>
      <c r="V135" s="183">
        <v>889</v>
      </c>
      <c r="W135" s="182">
        <v>889</v>
      </c>
      <c r="X135" s="208">
        <v>100</v>
      </c>
      <c r="Y135" s="183">
        <v>467</v>
      </c>
      <c r="Z135" s="182">
        <v>467</v>
      </c>
      <c r="AA135" s="208">
        <v>100</v>
      </c>
      <c r="AB135" s="183">
        <v>731</v>
      </c>
      <c r="AC135" s="182">
        <v>730</v>
      </c>
      <c r="AD135" s="208">
        <v>99.9</v>
      </c>
      <c r="AE135" s="183">
        <v>432</v>
      </c>
      <c r="AF135" s="182">
        <v>431</v>
      </c>
      <c r="AG135" s="208">
        <v>99.8</v>
      </c>
    </row>
    <row r="136" spans="1:33" ht="15" customHeight="1">
      <c r="A136" s="35"/>
      <c r="B136" s="11"/>
      <c r="C136" s="181" t="s">
        <v>127</v>
      </c>
      <c r="D136" s="183">
        <v>6417</v>
      </c>
      <c r="E136" s="182">
        <v>6417</v>
      </c>
      <c r="F136" s="208">
        <v>100</v>
      </c>
      <c r="G136" s="183">
        <v>2545</v>
      </c>
      <c r="H136" s="182">
        <v>2545</v>
      </c>
      <c r="I136" s="208">
        <v>100</v>
      </c>
      <c r="J136" s="183">
        <v>6788</v>
      </c>
      <c r="K136" s="182">
        <v>6788</v>
      </c>
      <c r="L136" s="208">
        <v>100</v>
      </c>
      <c r="M136" s="183">
        <v>2749</v>
      </c>
      <c r="N136" s="182">
        <v>2749</v>
      </c>
      <c r="O136" s="208">
        <v>100</v>
      </c>
      <c r="P136" s="183">
        <v>7509</v>
      </c>
      <c r="Q136" s="182">
        <v>7509</v>
      </c>
      <c r="R136" s="208">
        <v>100</v>
      </c>
      <c r="S136" s="183">
        <v>2973</v>
      </c>
      <c r="T136" s="182">
        <v>2973</v>
      </c>
      <c r="U136" s="208">
        <v>100</v>
      </c>
      <c r="V136" s="183">
        <v>7216</v>
      </c>
      <c r="W136" s="182">
        <v>7213</v>
      </c>
      <c r="X136" s="208">
        <v>100</v>
      </c>
      <c r="Y136" s="183">
        <v>2912</v>
      </c>
      <c r="Z136" s="182">
        <v>2911</v>
      </c>
      <c r="AA136" s="208">
        <v>100</v>
      </c>
      <c r="AB136" s="183">
        <v>7977</v>
      </c>
      <c r="AC136" s="182">
        <v>7975</v>
      </c>
      <c r="AD136" s="208">
        <v>100</v>
      </c>
      <c r="AE136" s="183">
        <v>3210</v>
      </c>
      <c r="AF136" s="182">
        <v>3209</v>
      </c>
      <c r="AG136" s="208">
        <v>100</v>
      </c>
    </row>
    <row r="137" spans="1:33" ht="15" customHeight="1">
      <c r="A137" s="35"/>
      <c r="B137" s="11"/>
      <c r="C137" s="181" t="s">
        <v>128</v>
      </c>
      <c r="D137" s="183">
        <v>2593</v>
      </c>
      <c r="E137" s="182">
        <v>2593</v>
      </c>
      <c r="F137" s="208">
        <v>100</v>
      </c>
      <c r="G137" s="183">
        <v>1523</v>
      </c>
      <c r="H137" s="182">
        <v>1523</v>
      </c>
      <c r="I137" s="208">
        <v>100</v>
      </c>
      <c r="J137" s="183">
        <v>2832</v>
      </c>
      <c r="K137" s="182">
        <v>2832</v>
      </c>
      <c r="L137" s="208">
        <v>100</v>
      </c>
      <c r="M137" s="183">
        <v>1650</v>
      </c>
      <c r="N137" s="182">
        <v>1650</v>
      </c>
      <c r="O137" s="208">
        <v>100</v>
      </c>
      <c r="P137" s="183">
        <v>3254</v>
      </c>
      <c r="Q137" s="182">
        <v>3254</v>
      </c>
      <c r="R137" s="208">
        <v>100</v>
      </c>
      <c r="S137" s="183">
        <v>1811</v>
      </c>
      <c r="T137" s="182">
        <v>1811</v>
      </c>
      <c r="U137" s="208">
        <v>100</v>
      </c>
      <c r="V137" s="183">
        <v>3273</v>
      </c>
      <c r="W137" s="182">
        <v>3273</v>
      </c>
      <c r="X137" s="208">
        <v>100</v>
      </c>
      <c r="Y137" s="183">
        <v>1840</v>
      </c>
      <c r="Z137" s="182">
        <v>1840</v>
      </c>
      <c r="AA137" s="208">
        <v>100</v>
      </c>
      <c r="AB137" s="183">
        <v>3573</v>
      </c>
      <c r="AC137" s="182">
        <v>3573</v>
      </c>
      <c r="AD137" s="208">
        <v>100</v>
      </c>
      <c r="AE137" s="183">
        <v>1975</v>
      </c>
      <c r="AF137" s="182">
        <v>1975</v>
      </c>
      <c r="AG137" s="208">
        <v>100</v>
      </c>
    </row>
    <row r="138" spans="1:33" ht="15" customHeight="1">
      <c r="A138" s="35"/>
      <c r="B138" s="11"/>
      <c r="C138" s="181" t="s">
        <v>322</v>
      </c>
      <c r="D138" s="183">
        <v>143</v>
      </c>
      <c r="E138" s="182">
        <v>132</v>
      </c>
      <c r="F138" s="208">
        <v>92.3</v>
      </c>
      <c r="G138" s="183">
        <v>92</v>
      </c>
      <c r="H138" s="182">
        <v>83</v>
      </c>
      <c r="I138" s="208">
        <v>90.2</v>
      </c>
      <c r="J138" s="183">
        <v>147</v>
      </c>
      <c r="K138" s="182">
        <v>134</v>
      </c>
      <c r="L138" s="208">
        <v>91.2</v>
      </c>
      <c r="M138" s="183">
        <v>98</v>
      </c>
      <c r="N138" s="182">
        <v>91</v>
      </c>
      <c r="O138" s="208">
        <v>92.9</v>
      </c>
      <c r="P138" s="183">
        <v>168</v>
      </c>
      <c r="Q138" s="182">
        <v>140</v>
      </c>
      <c r="R138" s="208">
        <v>83.3</v>
      </c>
      <c r="S138" s="183">
        <v>120</v>
      </c>
      <c r="T138" s="182">
        <v>108</v>
      </c>
      <c r="U138" s="208">
        <v>90</v>
      </c>
      <c r="V138" s="183">
        <v>229</v>
      </c>
      <c r="W138" s="182">
        <v>182</v>
      </c>
      <c r="X138" s="208">
        <v>79.5</v>
      </c>
      <c r="Y138" s="183">
        <v>140</v>
      </c>
      <c r="Z138" s="182">
        <v>127</v>
      </c>
      <c r="AA138" s="208">
        <v>90.7</v>
      </c>
      <c r="AB138" s="183">
        <v>301</v>
      </c>
      <c r="AC138" s="182">
        <v>253</v>
      </c>
      <c r="AD138" s="208">
        <v>84.1</v>
      </c>
      <c r="AE138" s="183">
        <v>172</v>
      </c>
      <c r="AF138" s="182">
        <v>157</v>
      </c>
      <c r="AG138" s="208">
        <v>91.3</v>
      </c>
    </row>
    <row r="139" spans="1:33" ht="15" customHeight="1">
      <c r="A139" s="35"/>
      <c r="B139" s="304"/>
      <c r="C139" s="34" t="s">
        <v>39</v>
      </c>
      <c r="D139" s="184">
        <v>9892</v>
      </c>
      <c r="E139" s="185">
        <v>9880</v>
      </c>
      <c r="F139" s="209">
        <v>99.9</v>
      </c>
      <c r="G139" s="184">
        <v>4297</v>
      </c>
      <c r="H139" s="185">
        <v>4288</v>
      </c>
      <c r="I139" s="209">
        <v>99.8</v>
      </c>
      <c r="J139" s="184">
        <v>10545</v>
      </c>
      <c r="K139" s="185">
        <v>10532</v>
      </c>
      <c r="L139" s="209">
        <v>99.9</v>
      </c>
      <c r="M139" s="184">
        <v>4583</v>
      </c>
      <c r="N139" s="185">
        <v>4577</v>
      </c>
      <c r="O139" s="209">
        <v>99.9</v>
      </c>
      <c r="P139" s="184">
        <v>11801</v>
      </c>
      <c r="Q139" s="185">
        <v>11771</v>
      </c>
      <c r="R139" s="209">
        <v>99.7</v>
      </c>
      <c r="S139" s="184">
        <v>4940</v>
      </c>
      <c r="T139" s="185">
        <v>4927</v>
      </c>
      <c r="U139" s="209">
        <v>99.7</v>
      </c>
      <c r="V139" s="184">
        <v>11608</v>
      </c>
      <c r="W139" s="185">
        <v>11557</v>
      </c>
      <c r="X139" s="209">
        <v>99.6</v>
      </c>
      <c r="Y139" s="184">
        <v>4965</v>
      </c>
      <c r="Z139" s="185">
        <v>4950</v>
      </c>
      <c r="AA139" s="209">
        <v>99.7</v>
      </c>
      <c r="AB139" s="184">
        <v>12582</v>
      </c>
      <c r="AC139" s="185">
        <v>12531</v>
      </c>
      <c r="AD139" s="209">
        <v>99.6</v>
      </c>
      <c r="AE139" s="184">
        <v>5347</v>
      </c>
      <c r="AF139" s="185">
        <v>5332</v>
      </c>
      <c r="AG139" s="209">
        <v>99.7</v>
      </c>
    </row>
    <row r="140" spans="1:33" ht="15" customHeight="1">
      <c r="A140" s="35"/>
      <c r="B140" s="11" t="s">
        <v>193</v>
      </c>
      <c r="C140" s="181" t="s">
        <v>129</v>
      </c>
      <c r="D140" s="183">
        <v>3586</v>
      </c>
      <c r="E140" s="182">
        <v>2825</v>
      </c>
      <c r="F140" s="208">
        <v>78.8</v>
      </c>
      <c r="G140" s="183">
        <v>2610</v>
      </c>
      <c r="H140" s="182">
        <v>2130</v>
      </c>
      <c r="I140" s="208">
        <v>81.599999999999994</v>
      </c>
      <c r="J140" s="183">
        <v>3988</v>
      </c>
      <c r="K140" s="182">
        <v>3206</v>
      </c>
      <c r="L140" s="208">
        <v>80.400000000000006</v>
      </c>
      <c r="M140" s="183">
        <v>2885</v>
      </c>
      <c r="N140" s="182">
        <v>2372</v>
      </c>
      <c r="O140" s="208">
        <v>82.2</v>
      </c>
      <c r="P140" s="183">
        <v>4223</v>
      </c>
      <c r="Q140" s="182">
        <v>3402</v>
      </c>
      <c r="R140" s="208">
        <v>80.599999999999994</v>
      </c>
      <c r="S140" s="183">
        <v>3005</v>
      </c>
      <c r="T140" s="182">
        <v>2456</v>
      </c>
      <c r="U140" s="208">
        <v>81.7</v>
      </c>
      <c r="V140" s="183">
        <v>4384</v>
      </c>
      <c r="W140" s="182">
        <v>3465</v>
      </c>
      <c r="X140" s="208">
        <v>79</v>
      </c>
      <c r="Y140" s="183">
        <v>3039</v>
      </c>
      <c r="Z140" s="182">
        <v>2503</v>
      </c>
      <c r="AA140" s="208">
        <v>82.4</v>
      </c>
      <c r="AB140" s="183">
        <v>5134</v>
      </c>
      <c r="AC140" s="182">
        <v>4167</v>
      </c>
      <c r="AD140" s="208">
        <v>81.2</v>
      </c>
      <c r="AE140" s="183">
        <v>3391</v>
      </c>
      <c r="AF140" s="182">
        <v>2859</v>
      </c>
      <c r="AG140" s="208">
        <v>84.3</v>
      </c>
    </row>
    <row r="141" spans="1:33" ht="15" customHeight="1">
      <c r="A141" s="35"/>
      <c r="B141" s="334" t="s">
        <v>194</v>
      </c>
      <c r="C141" s="260" t="s">
        <v>197</v>
      </c>
      <c r="D141" s="188">
        <v>32</v>
      </c>
      <c r="E141" s="189">
        <v>27</v>
      </c>
      <c r="F141" s="207">
        <v>84.4</v>
      </c>
      <c r="G141" s="188">
        <v>32</v>
      </c>
      <c r="H141" s="189">
        <v>27</v>
      </c>
      <c r="I141" s="207">
        <v>84.4</v>
      </c>
      <c r="J141" s="188">
        <v>24</v>
      </c>
      <c r="K141" s="189">
        <v>21</v>
      </c>
      <c r="L141" s="207">
        <v>87.5</v>
      </c>
      <c r="M141" s="188">
        <v>23</v>
      </c>
      <c r="N141" s="189">
        <v>20</v>
      </c>
      <c r="O141" s="207">
        <v>87</v>
      </c>
      <c r="P141" s="188">
        <v>31</v>
      </c>
      <c r="Q141" s="189">
        <v>25</v>
      </c>
      <c r="R141" s="207">
        <v>80.599999999999994</v>
      </c>
      <c r="S141" s="188">
        <v>29</v>
      </c>
      <c r="T141" s="189">
        <v>25</v>
      </c>
      <c r="U141" s="207">
        <v>86.2</v>
      </c>
      <c r="V141" s="188">
        <v>40</v>
      </c>
      <c r="W141" s="189">
        <v>30</v>
      </c>
      <c r="X141" s="207">
        <v>75</v>
      </c>
      <c r="Y141" s="188">
        <v>35</v>
      </c>
      <c r="Z141" s="189">
        <v>27</v>
      </c>
      <c r="AA141" s="207">
        <v>77.099999999999994</v>
      </c>
      <c r="AB141" s="188">
        <v>28</v>
      </c>
      <c r="AC141" s="189">
        <v>23</v>
      </c>
      <c r="AD141" s="207">
        <v>82.1</v>
      </c>
      <c r="AE141" s="188">
        <v>26</v>
      </c>
      <c r="AF141" s="189">
        <v>22</v>
      </c>
      <c r="AG141" s="207">
        <v>84.6</v>
      </c>
    </row>
    <row r="142" spans="1:33" ht="15" customHeight="1">
      <c r="A142" s="35"/>
      <c r="B142" s="11"/>
      <c r="C142" s="181" t="s">
        <v>130</v>
      </c>
      <c r="D142" s="183">
        <v>2</v>
      </c>
      <c r="E142" s="182">
        <v>2</v>
      </c>
      <c r="F142" s="208">
        <v>100</v>
      </c>
      <c r="G142" s="183">
        <v>2</v>
      </c>
      <c r="H142" s="182">
        <v>2</v>
      </c>
      <c r="I142" s="208">
        <v>100</v>
      </c>
      <c r="J142" s="183">
        <v>0</v>
      </c>
      <c r="K142" s="182">
        <v>0</v>
      </c>
      <c r="L142" s="208">
        <v>0</v>
      </c>
      <c r="M142" s="183">
        <v>0</v>
      </c>
      <c r="N142" s="182">
        <v>0</v>
      </c>
      <c r="O142" s="208">
        <v>0</v>
      </c>
      <c r="P142" s="183">
        <v>0</v>
      </c>
      <c r="Q142" s="182">
        <v>0</v>
      </c>
      <c r="R142" s="208">
        <v>0</v>
      </c>
      <c r="S142" s="183">
        <v>0</v>
      </c>
      <c r="T142" s="182">
        <v>0</v>
      </c>
      <c r="U142" s="208">
        <v>0</v>
      </c>
      <c r="V142" s="183">
        <v>0</v>
      </c>
      <c r="W142" s="182">
        <v>0</v>
      </c>
      <c r="X142" s="208">
        <v>0</v>
      </c>
      <c r="Y142" s="183">
        <v>0</v>
      </c>
      <c r="Z142" s="182">
        <v>0</v>
      </c>
      <c r="AA142" s="208">
        <v>0</v>
      </c>
      <c r="AB142" s="183">
        <v>1</v>
      </c>
      <c r="AC142" s="182">
        <v>1</v>
      </c>
      <c r="AD142" s="208">
        <v>100</v>
      </c>
      <c r="AE142" s="183">
        <v>1</v>
      </c>
      <c r="AF142" s="182">
        <v>1</v>
      </c>
      <c r="AG142" s="208">
        <v>100</v>
      </c>
    </row>
    <row r="143" spans="1:33" ht="15" customHeight="1">
      <c r="A143" s="35"/>
      <c r="B143" s="11"/>
      <c r="C143" s="181" t="s">
        <v>323</v>
      </c>
      <c r="D143" s="183">
        <v>189</v>
      </c>
      <c r="E143" s="182">
        <v>120</v>
      </c>
      <c r="F143" s="208">
        <v>63.5</v>
      </c>
      <c r="G143" s="183">
        <v>136</v>
      </c>
      <c r="H143" s="182">
        <v>73</v>
      </c>
      <c r="I143" s="208">
        <v>53.7</v>
      </c>
      <c r="J143" s="183">
        <v>62</v>
      </c>
      <c r="K143" s="182">
        <v>49</v>
      </c>
      <c r="L143" s="208">
        <v>79</v>
      </c>
      <c r="M143" s="183">
        <v>25</v>
      </c>
      <c r="N143" s="182">
        <v>21</v>
      </c>
      <c r="O143" s="208">
        <v>84</v>
      </c>
      <c r="P143" s="183">
        <v>109</v>
      </c>
      <c r="Q143" s="182">
        <v>94</v>
      </c>
      <c r="R143" s="208">
        <v>86.2</v>
      </c>
      <c r="S143" s="183">
        <v>62</v>
      </c>
      <c r="T143" s="182">
        <v>54</v>
      </c>
      <c r="U143" s="208">
        <v>87.1</v>
      </c>
      <c r="V143" s="183">
        <v>115</v>
      </c>
      <c r="W143" s="182">
        <v>113</v>
      </c>
      <c r="X143" s="208">
        <v>98.3</v>
      </c>
      <c r="Y143" s="183">
        <v>37</v>
      </c>
      <c r="Z143" s="182">
        <v>35</v>
      </c>
      <c r="AA143" s="208">
        <v>94.6</v>
      </c>
      <c r="AB143" s="183">
        <v>62</v>
      </c>
      <c r="AC143" s="182">
        <v>47</v>
      </c>
      <c r="AD143" s="208">
        <v>75.8</v>
      </c>
      <c r="AE143" s="183">
        <v>31</v>
      </c>
      <c r="AF143" s="182">
        <v>23</v>
      </c>
      <c r="AG143" s="208">
        <v>74.2</v>
      </c>
    </row>
    <row r="144" spans="1:33" ht="15" customHeight="1">
      <c r="A144" s="35"/>
      <c r="B144" s="304"/>
      <c r="C144" s="34" t="s">
        <v>39</v>
      </c>
      <c r="D144" s="184">
        <v>223</v>
      </c>
      <c r="E144" s="185">
        <v>149</v>
      </c>
      <c r="F144" s="209">
        <v>66.8</v>
      </c>
      <c r="G144" s="184">
        <v>170</v>
      </c>
      <c r="H144" s="185">
        <v>102</v>
      </c>
      <c r="I144" s="209">
        <v>60</v>
      </c>
      <c r="J144" s="184">
        <v>86</v>
      </c>
      <c r="K144" s="185">
        <v>70</v>
      </c>
      <c r="L144" s="209">
        <v>81.400000000000006</v>
      </c>
      <c r="M144" s="184">
        <v>48</v>
      </c>
      <c r="N144" s="185">
        <v>41</v>
      </c>
      <c r="O144" s="209">
        <v>85.4</v>
      </c>
      <c r="P144" s="184">
        <v>140</v>
      </c>
      <c r="Q144" s="185">
        <v>119</v>
      </c>
      <c r="R144" s="209">
        <v>85</v>
      </c>
      <c r="S144" s="184">
        <v>91</v>
      </c>
      <c r="T144" s="185">
        <v>79</v>
      </c>
      <c r="U144" s="209">
        <v>86.8</v>
      </c>
      <c r="V144" s="184">
        <v>155</v>
      </c>
      <c r="W144" s="185">
        <v>143</v>
      </c>
      <c r="X144" s="209">
        <v>92.3</v>
      </c>
      <c r="Y144" s="184">
        <v>72</v>
      </c>
      <c r="Z144" s="185">
        <v>62</v>
      </c>
      <c r="AA144" s="209">
        <v>86.1</v>
      </c>
      <c r="AB144" s="184">
        <v>91</v>
      </c>
      <c r="AC144" s="185">
        <v>71</v>
      </c>
      <c r="AD144" s="209">
        <v>78</v>
      </c>
      <c r="AE144" s="184">
        <v>57</v>
      </c>
      <c r="AF144" s="185">
        <v>45</v>
      </c>
      <c r="AG144" s="209">
        <v>78.900000000000006</v>
      </c>
    </row>
    <row r="145" spans="1:33" ht="15" customHeight="1">
      <c r="A145" s="35"/>
      <c r="B145" s="11" t="s">
        <v>182</v>
      </c>
      <c r="C145" s="181" t="s">
        <v>198</v>
      </c>
      <c r="D145" s="183">
        <v>0</v>
      </c>
      <c r="E145" s="182">
        <v>0</v>
      </c>
      <c r="F145" s="208">
        <v>0</v>
      </c>
      <c r="G145" s="183">
        <v>0</v>
      </c>
      <c r="H145" s="182">
        <v>0</v>
      </c>
      <c r="I145" s="208">
        <v>0</v>
      </c>
      <c r="J145" s="183">
        <v>0</v>
      </c>
      <c r="K145" s="182">
        <v>0</v>
      </c>
      <c r="L145" s="208">
        <v>0</v>
      </c>
      <c r="M145" s="183">
        <v>0</v>
      </c>
      <c r="N145" s="182">
        <v>0</v>
      </c>
      <c r="O145" s="208">
        <v>0</v>
      </c>
      <c r="P145" s="183">
        <v>0</v>
      </c>
      <c r="Q145" s="182">
        <v>0</v>
      </c>
      <c r="R145" s="208">
        <v>0</v>
      </c>
      <c r="S145" s="183">
        <v>0</v>
      </c>
      <c r="T145" s="182">
        <v>0</v>
      </c>
      <c r="U145" s="208">
        <v>0</v>
      </c>
      <c r="V145" s="183">
        <v>0</v>
      </c>
      <c r="W145" s="182">
        <v>0</v>
      </c>
      <c r="X145" s="208">
        <v>0</v>
      </c>
      <c r="Y145" s="183">
        <v>0</v>
      </c>
      <c r="Z145" s="182">
        <v>0</v>
      </c>
      <c r="AA145" s="208">
        <v>0</v>
      </c>
      <c r="AB145" s="183">
        <v>1</v>
      </c>
      <c r="AC145" s="182">
        <v>0</v>
      </c>
      <c r="AD145" s="208">
        <v>0</v>
      </c>
      <c r="AE145" s="183">
        <v>1</v>
      </c>
      <c r="AF145" s="182">
        <v>0</v>
      </c>
      <c r="AG145" s="208">
        <v>0</v>
      </c>
    </row>
    <row r="146" spans="1:33" s="178" customFormat="1" ht="15" customHeight="1">
      <c r="A146" s="35"/>
      <c r="B146" s="11"/>
      <c r="C146" s="181" t="s">
        <v>324</v>
      </c>
      <c r="D146" s="183">
        <v>0</v>
      </c>
      <c r="E146" s="182">
        <v>0</v>
      </c>
      <c r="F146" s="208">
        <v>0</v>
      </c>
      <c r="G146" s="183">
        <v>0</v>
      </c>
      <c r="H146" s="182">
        <v>0</v>
      </c>
      <c r="I146" s="208">
        <v>0</v>
      </c>
      <c r="J146" s="183">
        <v>1</v>
      </c>
      <c r="K146" s="182">
        <v>1</v>
      </c>
      <c r="L146" s="208">
        <v>100</v>
      </c>
      <c r="M146" s="183">
        <v>1</v>
      </c>
      <c r="N146" s="182">
        <v>1</v>
      </c>
      <c r="O146" s="208">
        <v>100</v>
      </c>
      <c r="P146" s="183">
        <v>0</v>
      </c>
      <c r="Q146" s="182">
        <v>0</v>
      </c>
      <c r="R146" s="208">
        <v>0</v>
      </c>
      <c r="S146" s="183">
        <v>0</v>
      </c>
      <c r="T146" s="182">
        <v>0</v>
      </c>
      <c r="U146" s="208">
        <v>0</v>
      </c>
      <c r="V146" s="183">
        <v>0</v>
      </c>
      <c r="W146" s="182">
        <v>0</v>
      </c>
      <c r="X146" s="208">
        <v>0</v>
      </c>
      <c r="Y146" s="183">
        <v>0</v>
      </c>
      <c r="Z146" s="182">
        <v>0</v>
      </c>
      <c r="AA146" s="208">
        <v>0</v>
      </c>
      <c r="AB146" s="183">
        <v>0</v>
      </c>
      <c r="AC146" s="182">
        <v>0</v>
      </c>
      <c r="AD146" s="208">
        <v>0</v>
      </c>
      <c r="AE146" s="183">
        <v>0</v>
      </c>
      <c r="AF146" s="182">
        <v>0</v>
      </c>
      <c r="AG146" s="208">
        <v>0</v>
      </c>
    </row>
    <row r="147" spans="1:33" ht="15" customHeight="1">
      <c r="A147" s="35"/>
      <c r="B147" s="181"/>
      <c r="C147" s="181" t="s">
        <v>39</v>
      </c>
      <c r="D147" s="183">
        <v>0</v>
      </c>
      <c r="E147" s="182">
        <v>0</v>
      </c>
      <c r="F147" s="208">
        <v>0</v>
      </c>
      <c r="G147" s="183">
        <v>0</v>
      </c>
      <c r="H147" s="182">
        <v>0</v>
      </c>
      <c r="I147" s="208">
        <v>0</v>
      </c>
      <c r="J147" s="183">
        <v>1</v>
      </c>
      <c r="K147" s="182">
        <v>1</v>
      </c>
      <c r="L147" s="208">
        <v>100</v>
      </c>
      <c r="M147" s="183">
        <v>1</v>
      </c>
      <c r="N147" s="182">
        <v>1</v>
      </c>
      <c r="O147" s="208">
        <v>100</v>
      </c>
      <c r="P147" s="183">
        <v>0</v>
      </c>
      <c r="Q147" s="182">
        <v>0</v>
      </c>
      <c r="R147" s="208">
        <v>0</v>
      </c>
      <c r="S147" s="183">
        <v>0</v>
      </c>
      <c r="T147" s="182">
        <v>0</v>
      </c>
      <c r="U147" s="208">
        <v>0</v>
      </c>
      <c r="V147" s="183">
        <v>0</v>
      </c>
      <c r="W147" s="182">
        <v>0</v>
      </c>
      <c r="X147" s="208">
        <v>0</v>
      </c>
      <c r="Y147" s="183">
        <v>0</v>
      </c>
      <c r="Z147" s="182">
        <v>0</v>
      </c>
      <c r="AA147" s="208">
        <v>0</v>
      </c>
      <c r="AB147" s="183">
        <v>1</v>
      </c>
      <c r="AC147" s="182">
        <v>0</v>
      </c>
      <c r="AD147" s="208">
        <v>0</v>
      </c>
      <c r="AE147" s="183">
        <v>1</v>
      </c>
      <c r="AF147" s="182">
        <v>0</v>
      </c>
      <c r="AG147" s="208">
        <v>0</v>
      </c>
    </row>
    <row r="148" spans="1:33" ht="15" customHeight="1">
      <c r="A148" s="35"/>
      <c r="B148" s="260" t="s">
        <v>181</v>
      </c>
      <c r="C148" s="260" t="s">
        <v>132</v>
      </c>
      <c r="D148" s="188">
        <v>61</v>
      </c>
      <c r="E148" s="189">
        <v>41</v>
      </c>
      <c r="F148" s="207">
        <v>67.2</v>
      </c>
      <c r="G148" s="188">
        <v>48</v>
      </c>
      <c r="H148" s="189">
        <v>35</v>
      </c>
      <c r="I148" s="207">
        <v>72.900000000000006</v>
      </c>
      <c r="J148" s="188">
        <v>53</v>
      </c>
      <c r="K148" s="189">
        <v>28</v>
      </c>
      <c r="L148" s="207">
        <v>52.8</v>
      </c>
      <c r="M148" s="188">
        <v>47</v>
      </c>
      <c r="N148" s="189">
        <v>28</v>
      </c>
      <c r="O148" s="207">
        <v>59.6</v>
      </c>
      <c r="P148" s="188">
        <v>78</v>
      </c>
      <c r="Q148" s="189">
        <v>54</v>
      </c>
      <c r="R148" s="207">
        <v>69.2</v>
      </c>
      <c r="S148" s="188">
        <v>55</v>
      </c>
      <c r="T148" s="189">
        <v>42</v>
      </c>
      <c r="U148" s="207">
        <v>76.400000000000006</v>
      </c>
      <c r="V148" s="188">
        <v>78</v>
      </c>
      <c r="W148" s="189">
        <v>39</v>
      </c>
      <c r="X148" s="207">
        <v>50</v>
      </c>
      <c r="Y148" s="188">
        <v>55</v>
      </c>
      <c r="Z148" s="189">
        <v>34</v>
      </c>
      <c r="AA148" s="207">
        <v>61.8</v>
      </c>
      <c r="AB148" s="188">
        <v>83</v>
      </c>
      <c r="AC148" s="189">
        <v>49</v>
      </c>
      <c r="AD148" s="207">
        <v>59</v>
      </c>
      <c r="AE148" s="188">
        <v>65</v>
      </c>
      <c r="AF148" s="189">
        <v>44</v>
      </c>
      <c r="AG148" s="207">
        <v>67.7</v>
      </c>
    </row>
    <row r="149" spans="1:33" ht="15" customHeight="1">
      <c r="A149" s="35"/>
      <c r="B149" s="181"/>
      <c r="C149" s="181" t="s">
        <v>133</v>
      </c>
      <c r="D149" s="183">
        <v>2191</v>
      </c>
      <c r="E149" s="182">
        <v>1793</v>
      </c>
      <c r="F149" s="208">
        <v>81.8</v>
      </c>
      <c r="G149" s="183">
        <v>1816</v>
      </c>
      <c r="H149" s="182">
        <v>1562</v>
      </c>
      <c r="I149" s="208">
        <v>86</v>
      </c>
      <c r="J149" s="183">
        <v>2305</v>
      </c>
      <c r="K149" s="182">
        <v>1849</v>
      </c>
      <c r="L149" s="208">
        <v>80.2</v>
      </c>
      <c r="M149" s="183">
        <v>1942</v>
      </c>
      <c r="N149" s="182">
        <v>1639</v>
      </c>
      <c r="O149" s="208">
        <v>84.4</v>
      </c>
      <c r="P149" s="183">
        <v>2290</v>
      </c>
      <c r="Q149" s="182">
        <v>1828</v>
      </c>
      <c r="R149" s="208">
        <v>79.8</v>
      </c>
      <c r="S149" s="183">
        <v>1899</v>
      </c>
      <c r="T149" s="182">
        <v>1593</v>
      </c>
      <c r="U149" s="208">
        <v>83.9</v>
      </c>
      <c r="V149" s="183">
        <v>2436</v>
      </c>
      <c r="W149" s="182">
        <v>1988</v>
      </c>
      <c r="X149" s="208">
        <v>81.599999999999994</v>
      </c>
      <c r="Y149" s="183">
        <v>1986</v>
      </c>
      <c r="Z149" s="182">
        <v>1715</v>
      </c>
      <c r="AA149" s="208">
        <v>86.4</v>
      </c>
      <c r="AB149" s="183">
        <v>2298</v>
      </c>
      <c r="AC149" s="182">
        <v>1903</v>
      </c>
      <c r="AD149" s="208">
        <v>82.8</v>
      </c>
      <c r="AE149" s="183">
        <v>1907</v>
      </c>
      <c r="AF149" s="182">
        <v>1648</v>
      </c>
      <c r="AG149" s="208">
        <v>86.4</v>
      </c>
    </row>
    <row r="150" spans="1:33" ht="15" customHeight="1">
      <c r="A150" s="35"/>
      <c r="B150" s="11"/>
      <c r="C150" s="181" t="s">
        <v>134</v>
      </c>
      <c r="D150" s="183">
        <v>100</v>
      </c>
      <c r="E150" s="182">
        <v>90</v>
      </c>
      <c r="F150" s="208">
        <v>90</v>
      </c>
      <c r="G150" s="183">
        <v>85</v>
      </c>
      <c r="H150" s="182">
        <v>76</v>
      </c>
      <c r="I150" s="208">
        <v>89.4</v>
      </c>
      <c r="J150" s="183">
        <v>134</v>
      </c>
      <c r="K150" s="182">
        <v>115</v>
      </c>
      <c r="L150" s="208">
        <v>85.8</v>
      </c>
      <c r="M150" s="183">
        <v>105</v>
      </c>
      <c r="N150" s="182">
        <v>90</v>
      </c>
      <c r="O150" s="208">
        <v>85.7</v>
      </c>
      <c r="P150" s="183">
        <v>174</v>
      </c>
      <c r="Q150" s="182">
        <v>139</v>
      </c>
      <c r="R150" s="208">
        <v>79.900000000000006</v>
      </c>
      <c r="S150" s="183">
        <v>125</v>
      </c>
      <c r="T150" s="182">
        <v>109</v>
      </c>
      <c r="U150" s="208">
        <v>87.2</v>
      </c>
      <c r="V150" s="183">
        <v>138</v>
      </c>
      <c r="W150" s="182">
        <v>116</v>
      </c>
      <c r="X150" s="208">
        <v>84.1</v>
      </c>
      <c r="Y150" s="183">
        <v>114</v>
      </c>
      <c r="Z150" s="182">
        <v>99</v>
      </c>
      <c r="AA150" s="208">
        <v>86.8</v>
      </c>
      <c r="AB150" s="183">
        <v>165</v>
      </c>
      <c r="AC150" s="182">
        <v>136</v>
      </c>
      <c r="AD150" s="208">
        <v>82.4</v>
      </c>
      <c r="AE150" s="183">
        <v>127</v>
      </c>
      <c r="AF150" s="182">
        <v>114</v>
      </c>
      <c r="AG150" s="208">
        <v>89.8</v>
      </c>
    </row>
    <row r="151" spans="1:33" ht="15" customHeight="1">
      <c r="A151" s="35"/>
      <c r="B151" s="11"/>
      <c r="C151" s="181" t="s">
        <v>325</v>
      </c>
      <c r="D151" s="183">
        <v>2345</v>
      </c>
      <c r="E151" s="182">
        <v>1862</v>
      </c>
      <c r="F151" s="208">
        <v>79.400000000000006</v>
      </c>
      <c r="G151" s="183">
        <v>1567</v>
      </c>
      <c r="H151" s="182">
        <v>1279</v>
      </c>
      <c r="I151" s="208">
        <v>81.599999999999994</v>
      </c>
      <c r="J151" s="183">
        <v>2660</v>
      </c>
      <c r="K151" s="182">
        <v>2142</v>
      </c>
      <c r="L151" s="208">
        <v>80.5</v>
      </c>
      <c r="M151" s="183">
        <v>1731</v>
      </c>
      <c r="N151" s="182">
        <v>1409</v>
      </c>
      <c r="O151" s="208">
        <v>81.400000000000006</v>
      </c>
      <c r="P151" s="183">
        <v>3106</v>
      </c>
      <c r="Q151" s="182">
        <v>2495</v>
      </c>
      <c r="R151" s="208">
        <v>80.3</v>
      </c>
      <c r="S151" s="183">
        <v>1953</v>
      </c>
      <c r="T151" s="182">
        <v>1617</v>
      </c>
      <c r="U151" s="208">
        <v>82.8</v>
      </c>
      <c r="V151" s="183">
        <v>2706</v>
      </c>
      <c r="W151" s="182">
        <v>2329</v>
      </c>
      <c r="X151" s="208">
        <v>86.1</v>
      </c>
      <c r="Y151" s="183">
        <v>1747</v>
      </c>
      <c r="Z151" s="182">
        <v>1503</v>
      </c>
      <c r="AA151" s="208">
        <v>86</v>
      </c>
      <c r="AB151" s="183">
        <v>2693</v>
      </c>
      <c r="AC151" s="182">
        <v>2293</v>
      </c>
      <c r="AD151" s="208">
        <v>85.1</v>
      </c>
      <c r="AE151" s="183">
        <v>1712</v>
      </c>
      <c r="AF151" s="182">
        <v>1478</v>
      </c>
      <c r="AG151" s="208">
        <v>86.3</v>
      </c>
    </row>
    <row r="152" spans="1:33" ht="15" customHeight="1">
      <c r="A152" s="35"/>
      <c r="B152" s="304"/>
      <c r="C152" s="34" t="s">
        <v>39</v>
      </c>
      <c r="D152" s="184">
        <v>4697</v>
      </c>
      <c r="E152" s="185">
        <v>3786</v>
      </c>
      <c r="F152" s="209">
        <v>80.599999999999994</v>
      </c>
      <c r="G152" s="184">
        <v>3297</v>
      </c>
      <c r="H152" s="185">
        <v>2779</v>
      </c>
      <c r="I152" s="209">
        <v>84.3</v>
      </c>
      <c r="J152" s="184">
        <v>5152</v>
      </c>
      <c r="K152" s="185">
        <v>4134</v>
      </c>
      <c r="L152" s="209">
        <v>80.2</v>
      </c>
      <c r="M152" s="184">
        <v>3603</v>
      </c>
      <c r="N152" s="185">
        <v>2991</v>
      </c>
      <c r="O152" s="209">
        <v>83</v>
      </c>
      <c r="P152" s="184">
        <v>5648</v>
      </c>
      <c r="Q152" s="185">
        <v>4516</v>
      </c>
      <c r="R152" s="209">
        <v>80</v>
      </c>
      <c r="S152" s="184">
        <v>3757</v>
      </c>
      <c r="T152" s="185">
        <v>3140</v>
      </c>
      <c r="U152" s="209">
        <v>83.6</v>
      </c>
      <c r="V152" s="184">
        <v>5358</v>
      </c>
      <c r="W152" s="185">
        <v>4472</v>
      </c>
      <c r="X152" s="209">
        <v>83.5</v>
      </c>
      <c r="Y152" s="184">
        <v>3668</v>
      </c>
      <c r="Z152" s="185">
        <v>3165</v>
      </c>
      <c r="AA152" s="209">
        <v>86.3</v>
      </c>
      <c r="AB152" s="184">
        <v>5239</v>
      </c>
      <c r="AC152" s="185">
        <v>4381</v>
      </c>
      <c r="AD152" s="209">
        <v>83.6</v>
      </c>
      <c r="AE152" s="184">
        <v>3553</v>
      </c>
      <c r="AF152" s="185">
        <v>3067</v>
      </c>
      <c r="AG152" s="209">
        <v>86.3</v>
      </c>
    </row>
    <row r="153" spans="1:33" ht="15" customHeight="1">
      <c r="A153" s="36"/>
      <c r="B153" s="304" t="s">
        <v>39</v>
      </c>
      <c r="C153" s="34"/>
      <c r="D153" s="184">
        <v>19896</v>
      </c>
      <c r="E153" s="185">
        <v>18110</v>
      </c>
      <c r="F153" s="209">
        <v>91</v>
      </c>
      <c r="G153" s="184">
        <v>9149</v>
      </c>
      <c r="H153" s="185">
        <v>8265</v>
      </c>
      <c r="I153" s="209">
        <v>90.3</v>
      </c>
      <c r="J153" s="184">
        <v>21596</v>
      </c>
      <c r="K153" s="185">
        <v>19740</v>
      </c>
      <c r="L153" s="209">
        <v>91.4</v>
      </c>
      <c r="M153" s="184">
        <v>9843</v>
      </c>
      <c r="N153" s="185">
        <v>8893</v>
      </c>
      <c r="O153" s="209">
        <v>90.3</v>
      </c>
      <c r="P153" s="184">
        <v>23857</v>
      </c>
      <c r="Q153" s="185">
        <v>21825</v>
      </c>
      <c r="R153" s="209">
        <v>91.5</v>
      </c>
      <c r="S153" s="184">
        <v>10360</v>
      </c>
      <c r="T153" s="185">
        <v>9377</v>
      </c>
      <c r="U153" s="209">
        <v>90.5</v>
      </c>
      <c r="V153" s="184">
        <v>23589</v>
      </c>
      <c r="W153" s="185">
        <v>21687</v>
      </c>
      <c r="X153" s="209">
        <v>91.9</v>
      </c>
      <c r="Y153" s="184">
        <v>10290</v>
      </c>
      <c r="Z153" s="185">
        <v>9397</v>
      </c>
      <c r="AA153" s="209">
        <v>91.3</v>
      </c>
      <c r="AB153" s="184">
        <v>24551</v>
      </c>
      <c r="AC153" s="185">
        <v>22614</v>
      </c>
      <c r="AD153" s="209">
        <v>92.1</v>
      </c>
      <c r="AE153" s="184">
        <v>10607</v>
      </c>
      <c r="AF153" s="185">
        <v>9727</v>
      </c>
      <c r="AG153" s="209">
        <v>91.7</v>
      </c>
    </row>
    <row r="154" spans="1:33" ht="15" customHeight="1">
      <c r="A154" s="35" t="s">
        <v>24</v>
      </c>
      <c r="B154" s="11" t="s">
        <v>183</v>
      </c>
      <c r="C154" s="12" t="s">
        <v>135</v>
      </c>
      <c r="D154" s="183">
        <v>0</v>
      </c>
      <c r="E154" s="182">
        <v>0</v>
      </c>
      <c r="F154" s="208">
        <v>0</v>
      </c>
      <c r="G154" s="183">
        <v>0</v>
      </c>
      <c r="H154" s="182">
        <v>0</v>
      </c>
      <c r="I154" s="208">
        <v>0</v>
      </c>
      <c r="J154" s="183">
        <v>2</v>
      </c>
      <c r="K154" s="182">
        <v>1</v>
      </c>
      <c r="L154" s="208">
        <v>50</v>
      </c>
      <c r="M154" s="183">
        <v>2</v>
      </c>
      <c r="N154" s="182">
        <v>1</v>
      </c>
      <c r="O154" s="208">
        <v>50</v>
      </c>
      <c r="P154" s="183">
        <v>4</v>
      </c>
      <c r="Q154" s="182">
        <v>0</v>
      </c>
      <c r="R154" s="208">
        <v>0</v>
      </c>
      <c r="S154" s="183">
        <v>2</v>
      </c>
      <c r="T154" s="182">
        <v>0</v>
      </c>
      <c r="U154" s="208">
        <v>0</v>
      </c>
      <c r="V154" s="183">
        <v>4</v>
      </c>
      <c r="W154" s="182">
        <v>3</v>
      </c>
      <c r="X154" s="208">
        <v>75</v>
      </c>
      <c r="Y154" s="183">
        <v>4</v>
      </c>
      <c r="Z154" s="182">
        <v>3</v>
      </c>
      <c r="AA154" s="208">
        <v>75</v>
      </c>
      <c r="AB154" s="183">
        <v>0</v>
      </c>
      <c r="AC154" s="182">
        <v>0</v>
      </c>
      <c r="AD154" s="208">
        <v>0</v>
      </c>
      <c r="AE154" s="183">
        <v>0</v>
      </c>
      <c r="AF154" s="182">
        <v>0</v>
      </c>
      <c r="AG154" s="208">
        <v>0</v>
      </c>
    </row>
    <row r="155" spans="1:33" ht="15" customHeight="1">
      <c r="A155" s="35"/>
      <c r="B155" s="334" t="s">
        <v>136</v>
      </c>
      <c r="C155" s="260" t="s">
        <v>138</v>
      </c>
      <c r="D155" s="188">
        <v>12</v>
      </c>
      <c r="E155" s="189">
        <v>12</v>
      </c>
      <c r="F155" s="207">
        <v>100</v>
      </c>
      <c r="G155" s="188">
        <v>1</v>
      </c>
      <c r="H155" s="189">
        <v>1</v>
      </c>
      <c r="I155" s="207">
        <v>100</v>
      </c>
      <c r="J155" s="188">
        <v>0</v>
      </c>
      <c r="K155" s="189">
        <v>0</v>
      </c>
      <c r="L155" s="207">
        <v>0</v>
      </c>
      <c r="M155" s="188">
        <v>0</v>
      </c>
      <c r="N155" s="189">
        <v>0</v>
      </c>
      <c r="O155" s="207">
        <v>0</v>
      </c>
      <c r="P155" s="188">
        <v>0</v>
      </c>
      <c r="Q155" s="189">
        <v>0</v>
      </c>
      <c r="R155" s="207">
        <v>0</v>
      </c>
      <c r="S155" s="188">
        <v>0</v>
      </c>
      <c r="T155" s="189">
        <v>0</v>
      </c>
      <c r="U155" s="207">
        <v>0</v>
      </c>
      <c r="V155" s="188">
        <v>0</v>
      </c>
      <c r="W155" s="189">
        <v>0</v>
      </c>
      <c r="X155" s="207">
        <v>0</v>
      </c>
      <c r="Y155" s="188">
        <v>0</v>
      </c>
      <c r="Z155" s="189">
        <v>0</v>
      </c>
      <c r="AA155" s="207">
        <v>0</v>
      </c>
      <c r="AB155" s="188">
        <v>0</v>
      </c>
      <c r="AC155" s="189">
        <v>0</v>
      </c>
      <c r="AD155" s="207">
        <v>0</v>
      </c>
      <c r="AE155" s="188">
        <v>0</v>
      </c>
      <c r="AF155" s="189">
        <v>0</v>
      </c>
      <c r="AG155" s="207">
        <v>0</v>
      </c>
    </row>
    <row r="156" spans="1:33" ht="15" customHeight="1">
      <c r="A156" s="35"/>
      <c r="B156" s="11"/>
      <c r="C156" s="181" t="s">
        <v>139</v>
      </c>
      <c r="D156" s="183">
        <v>85</v>
      </c>
      <c r="E156" s="182">
        <v>84</v>
      </c>
      <c r="F156" s="208">
        <v>98.8</v>
      </c>
      <c r="G156" s="183">
        <v>3</v>
      </c>
      <c r="H156" s="182">
        <v>2</v>
      </c>
      <c r="I156" s="208">
        <v>66.7</v>
      </c>
      <c r="J156" s="183">
        <v>1</v>
      </c>
      <c r="K156" s="182">
        <v>1</v>
      </c>
      <c r="L156" s="208">
        <v>100</v>
      </c>
      <c r="M156" s="183">
        <v>1</v>
      </c>
      <c r="N156" s="182">
        <v>1</v>
      </c>
      <c r="O156" s="208">
        <v>100</v>
      </c>
      <c r="P156" s="183">
        <v>2</v>
      </c>
      <c r="Q156" s="182">
        <v>2</v>
      </c>
      <c r="R156" s="208">
        <v>100</v>
      </c>
      <c r="S156" s="183">
        <v>2</v>
      </c>
      <c r="T156" s="182">
        <v>2</v>
      </c>
      <c r="U156" s="208">
        <v>100</v>
      </c>
      <c r="V156" s="183">
        <v>0</v>
      </c>
      <c r="W156" s="182">
        <v>0</v>
      </c>
      <c r="X156" s="208">
        <v>0</v>
      </c>
      <c r="Y156" s="183">
        <v>0</v>
      </c>
      <c r="Z156" s="182">
        <v>0</v>
      </c>
      <c r="AA156" s="208">
        <v>0</v>
      </c>
      <c r="AB156" s="183">
        <v>3</v>
      </c>
      <c r="AC156" s="182">
        <v>2</v>
      </c>
      <c r="AD156" s="208">
        <v>66.7</v>
      </c>
      <c r="AE156" s="183">
        <v>3</v>
      </c>
      <c r="AF156" s="182">
        <v>2</v>
      </c>
      <c r="AG156" s="208">
        <v>66.7</v>
      </c>
    </row>
    <row r="157" spans="1:33" ht="15" customHeight="1">
      <c r="A157" s="35"/>
      <c r="B157" s="11"/>
      <c r="C157" s="181" t="s">
        <v>141</v>
      </c>
      <c r="D157" s="183">
        <v>359</v>
      </c>
      <c r="E157" s="182">
        <v>253</v>
      </c>
      <c r="F157" s="208">
        <v>70.5</v>
      </c>
      <c r="G157" s="183">
        <v>306</v>
      </c>
      <c r="H157" s="182">
        <v>226</v>
      </c>
      <c r="I157" s="208">
        <v>73.900000000000006</v>
      </c>
      <c r="J157" s="183">
        <v>412</v>
      </c>
      <c r="K157" s="182">
        <v>313</v>
      </c>
      <c r="L157" s="208">
        <v>76</v>
      </c>
      <c r="M157" s="183">
        <v>353</v>
      </c>
      <c r="N157" s="182">
        <v>276</v>
      </c>
      <c r="O157" s="208">
        <v>78.2</v>
      </c>
      <c r="P157" s="183">
        <v>433</v>
      </c>
      <c r="Q157" s="182">
        <v>321</v>
      </c>
      <c r="R157" s="208">
        <v>74.099999999999994</v>
      </c>
      <c r="S157" s="183">
        <v>380</v>
      </c>
      <c r="T157" s="182">
        <v>287</v>
      </c>
      <c r="U157" s="208">
        <v>75.5</v>
      </c>
      <c r="V157" s="183">
        <v>383</v>
      </c>
      <c r="W157" s="182">
        <v>262</v>
      </c>
      <c r="X157" s="208">
        <v>68.400000000000006</v>
      </c>
      <c r="Y157" s="183">
        <v>324</v>
      </c>
      <c r="Z157" s="182">
        <v>226</v>
      </c>
      <c r="AA157" s="208">
        <v>69.8</v>
      </c>
      <c r="AB157" s="183">
        <v>434</v>
      </c>
      <c r="AC157" s="182">
        <v>321</v>
      </c>
      <c r="AD157" s="208">
        <v>74</v>
      </c>
      <c r="AE157" s="183">
        <v>374</v>
      </c>
      <c r="AF157" s="182">
        <v>274</v>
      </c>
      <c r="AG157" s="208">
        <v>73.3</v>
      </c>
    </row>
    <row r="158" spans="1:33" ht="15" customHeight="1">
      <c r="A158" s="35"/>
      <c r="B158" s="11"/>
      <c r="C158" s="181" t="s">
        <v>326</v>
      </c>
      <c r="D158" s="183">
        <v>57</v>
      </c>
      <c r="E158" s="182">
        <v>44</v>
      </c>
      <c r="F158" s="208">
        <v>77.2</v>
      </c>
      <c r="G158" s="183">
        <v>44</v>
      </c>
      <c r="H158" s="182">
        <v>33</v>
      </c>
      <c r="I158" s="208">
        <v>75</v>
      </c>
      <c r="J158" s="183">
        <v>91</v>
      </c>
      <c r="K158" s="182">
        <v>83</v>
      </c>
      <c r="L158" s="208">
        <v>91.2</v>
      </c>
      <c r="M158" s="183">
        <v>29</v>
      </c>
      <c r="N158" s="182">
        <v>25</v>
      </c>
      <c r="O158" s="208">
        <v>86.2</v>
      </c>
      <c r="P158" s="183">
        <v>59</v>
      </c>
      <c r="Q158" s="182">
        <v>56</v>
      </c>
      <c r="R158" s="208">
        <v>94.9</v>
      </c>
      <c r="S158" s="183">
        <v>27</v>
      </c>
      <c r="T158" s="182">
        <v>25</v>
      </c>
      <c r="U158" s="208">
        <v>92.6</v>
      </c>
      <c r="V158" s="183">
        <v>54</v>
      </c>
      <c r="W158" s="182">
        <v>34</v>
      </c>
      <c r="X158" s="208">
        <v>63</v>
      </c>
      <c r="Y158" s="183">
        <v>37</v>
      </c>
      <c r="Z158" s="182">
        <v>26</v>
      </c>
      <c r="AA158" s="208">
        <v>70.3</v>
      </c>
      <c r="AB158" s="183">
        <v>59</v>
      </c>
      <c r="AC158" s="182">
        <v>37</v>
      </c>
      <c r="AD158" s="208">
        <v>62.7</v>
      </c>
      <c r="AE158" s="183">
        <v>35</v>
      </c>
      <c r="AF158" s="182">
        <v>28</v>
      </c>
      <c r="AG158" s="208">
        <v>80</v>
      </c>
    </row>
    <row r="159" spans="1:33" ht="15" customHeight="1">
      <c r="A159" s="35"/>
      <c r="B159" s="304"/>
      <c r="C159" s="34" t="s">
        <v>39</v>
      </c>
      <c r="D159" s="184">
        <v>513</v>
      </c>
      <c r="E159" s="185">
        <v>393</v>
      </c>
      <c r="F159" s="209">
        <v>76.599999999999994</v>
      </c>
      <c r="G159" s="184">
        <v>354</v>
      </c>
      <c r="H159" s="185">
        <v>262</v>
      </c>
      <c r="I159" s="209">
        <v>74</v>
      </c>
      <c r="J159" s="184">
        <v>504</v>
      </c>
      <c r="K159" s="185">
        <v>397</v>
      </c>
      <c r="L159" s="209">
        <v>78.8</v>
      </c>
      <c r="M159" s="184">
        <v>383</v>
      </c>
      <c r="N159" s="185">
        <v>302</v>
      </c>
      <c r="O159" s="209">
        <v>78.900000000000006</v>
      </c>
      <c r="P159" s="184">
        <v>494</v>
      </c>
      <c r="Q159" s="185">
        <v>379</v>
      </c>
      <c r="R159" s="209">
        <v>76.7</v>
      </c>
      <c r="S159" s="184">
        <v>407</v>
      </c>
      <c r="T159" s="185">
        <v>312</v>
      </c>
      <c r="U159" s="209">
        <v>76.7</v>
      </c>
      <c r="V159" s="184">
        <v>437</v>
      </c>
      <c r="W159" s="185">
        <v>296</v>
      </c>
      <c r="X159" s="209">
        <v>67.7</v>
      </c>
      <c r="Y159" s="184">
        <v>360</v>
      </c>
      <c r="Z159" s="185">
        <v>251</v>
      </c>
      <c r="AA159" s="209">
        <v>69.7</v>
      </c>
      <c r="AB159" s="184">
        <v>496</v>
      </c>
      <c r="AC159" s="185">
        <v>360</v>
      </c>
      <c r="AD159" s="209">
        <v>72.599999999999994</v>
      </c>
      <c r="AE159" s="184">
        <v>412</v>
      </c>
      <c r="AF159" s="185">
        <v>304</v>
      </c>
      <c r="AG159" s="209">
        <v>73.8</v>
      </c>
    </row>
    <row r="160" spans="1:33" ht="15" customHeight="1">
      <c r="A160" s="35"/>
      <c r="B160" s="11" t="s">
        <v>142</v>
      </c>
      <c r="C160" s="12" t="s">
        <v>142</v>
      </c>
      <c r="D160" s="183">
        <v>23</v>
      </c>
      <c r="E160" s="182">
        <v>23</v>
      </c>
      <c r="F160" s="208">
        <v>100</v>
      </c>
      <c r="G160" s="183">
        <v>10</v>
      </c>
      <c r="H160" s="182">
        <v>10</v>
      </c>
      <c r="I160" s="208">
        <v>100</v>
      </c>
      <c r="J160" s="183">
        <v>33</v>
      </c>
      <c r="K160" s="182">
        <v>30</v>
      </c>
      <c r="L160" s="208">
        <v>90.9</v>
      </c>
      <c r="M160" s="183">
        <v>10</v>
      </c>
      <c r="N160" s="182">
        <v>8</v>
      </c>
      <c r="O160" s="208">
        <v>80</v>
      </c>
      <c r="P160" s="183">
        <v>11</v>
      </c>
      <c r="Q160" s="182">
        <v>8</v>
      </c>
      <c r="R160" s="208">
        <v>72.7</v>
      </c>
      <c r="S160" s="183">
        <v>8</v>
      </c>
      <c r="T160" s="182">
        <v>6</v>
      </c>
      <c r="U160" s="208">
        <v>75</v>
      </c>
      <c r="V160" s="183">
        <v>24</v>
      </c>
      <c r="W160" s="182">
        <v>22</v>
      </c>
      <c r="X160" s="208">
        <v>91.7</v>
      </c>
      <c r="Y160" s="183">
        <v>13</v>
      </c>
      <c r="Z160" s="182">
        <v>11</v>
      </c>
      <c r="AA160" s="208">
        <v>84.6</v>
      </c>
      <c r="AB160" s="183">
        <v>11</v>
      </c>
      <c r="AC160" s="182">
        <v>9</v>
      </c>
      <c r="AD160" s="208">
        <v>81.8</v>
      </c>
      <c r="AE160" s="183">
        <v>8</v>
      </c>
      <c r="AF160" s="182">
        <v>6</v>
      </c>
      <c r="AG160" s="208">
        <v>75</v>
      </c>
    </row>
    <row r="161" spans="1:33" ht="15" customHeight="1">
      <c r="A161" s="35"/>
      <c r="B161" s="334" t="s">
        <v>143</v>
      </c>
      <c r="C161" s="260" t="s">
        <v>144</v>
      </c>
      <c r="D161" s="188">
        <v>37</v>
      </c>
      <c r="E161" s="189">
        <v>22</v>
      </c>
      <c r="F161" s="207">
        <v>59.5</v>
      </c>
      <c r="G161" s="188">
        <v>20</v>
      </c>
      <c r="H161" s="189">
        <v>14</v>
      </c>
      <c r="I161" s="207">
        <v>70</v>
      </c>
      <c r="J161" s="188">
        <v>15</v>
      </c>
      <c r="K161" s="189">
        <v>9</v>
      </c>
      <c r="L161" s="207">
        <v>60</v>
      </c>
      <c r="M161" s="188">
        <v>12</v>
      </c>
      <c r="N161" s="189">
        <v>9</v>
      </c>
      <c r="O161" s="207">
        <v>75</v>
      </c>
      <c r="P161" s="188">
        <v>14</v>
      </c>
      <c r="Q161" s="189">
        <v>12</v>
      </c>
      <c r="R161" s="207">
        <v>85.7</v>
      </c>
      <c r="S161" s="188">
        <v>13</v>
      </c>
      <c r="T161" s="189">
        <v>11</v>
      </c>
      <c r="U161" s="207">
        <v>84.6</v>
      </c>
      <c r="V161" s="188">
        <v>20</v>
      </c>
      <c r="W161" s="189">
        <v>13</v>
      </c>
      <c r="X161" s="207">
        <v>65</v>
      </c>
      <c r="Y161" s="188">
        <v>12</v>
      </c>
      <c r="Z161" s="189">
        <v>9</v>
      </c>
      <c r="AA161" s="207">
        <v>75</v>
      </c>
      <c r="AB161" s="188">
        <v>43</v>
      </c>
      <c r="AC161" s="189">
        <v>32</v>
      </c>
      <c r="AD161" s="207">
        <v>74.400000000000006</v>
      </c>
      <c r="AE161" s="188">
        <v>21</v>
      </c>
      <c r="AF161" s="189">
        <v>18</v>
      </c>
      <c r="AG161" s="207">
        <v>85.7</v>
      </c>
    </row>
    <row r="162" spans="1:33" ht="15" customHeight="1">
      <c r="A162" s="35"/>
      <c r="B162" s="11"/>
      <c r="C162" s="181" t="s">
        <v>145</v>
      </c>
      <c r="D162" s="183">
        <v>2</v>
      </c>
      <c r="E162" s="182">
        <v>1</v>
      </c>
      <c r="F162" s="208">
        <v>50</v>
      </c>
      <c r="G162" s="183">
        <v>2</v>
      </c>
      <c r="H162" s="182">
        <v>1</v>
      </c>
      <c r="I162" s="208">
        <v>50</v>
      </c>
      <c r="J162" s="183">
        <v>0</v>
      </c>
      <c r="K162" s="182">
        <v>0</v>
      </c>
      <c r="L162" s="208">
        <v>0</v>
      </c>
      <c r="M162" s="183">
        <v>0</v>
      </c>
      <c r="N162" s="182">
        <v>0</v>
      </c>
      <c r="O162" s="208">
        <v>0</v>
      </c>
      <c r="P162" s="183">
        <v>0</v>
      </c>
      <c r="Q162" s="182">
        <v>0</v>
      </c>
      <c r="R162" s="208">
        <v>0</v>
      </c>
      <c r="S162" s="183">
        <v>0</v>
      </c>
      <c r="T162" s="182">
        <v>0</v>
      </c>
      <c r="U162" s="208">
        <v>0</v>
      </c>
      <c r="V162" s="183">
        <v>0</v>
      </c>
      <c r="W162" s="182">
        <v>0</v>
      </c>
      <c r="X162" s="208">
        <v>0</v>
      </c>
      <c r="Y162" s="183">
        <v>0</v>
      </c>
      <c r="Z162" s="182">
        <v>0</v>
      </c>
      <c r="AA162" s="208">
        <v>0</v>
      </c>
      <c r="AB162" s="183">
        <v>0</v>
      </c>
      <c r="AC162" s="182">
        <v>0</v>
      </c>
      <c r="AD162" s="208">
        <v>0</v>
      </c>
      <c r="AE162" s="183">
        <v>0</v>
      </c>
      <c r="AF162" s="182">
        <v>0</v>
      </c>
      <c r="AG162" s="208">
        <v>0</v>
      </c>
    </row>
    <row r="163" spans="1:33" ht="15" customHeight="1">
      <c r="A163" s="35"/>
      <c r="B163" s="11"/>
      <c r="C163" s="181" t="s">
        <v>147</v>
      </c>
      <c r="D163" s="183">
        <v>0</v>
      </c>
      <c r="E163" s="182">
        <v>0</v>
      </c>
      <c r="F163" s="208">
        <v>0</v>
      </c>
      <c r="G163" s="183">
        <v>0</v>
      </c>
      <c r="H163" s="182">
        <v>0</v>
      </c>
      <c r="I163" s="208">
        <v>0</v>
      </c>
      <c r="J163" s="183">
        <v>0</v>
      </c>
      <c r="K163" s="182">
        <v>0</v>
      </c>
      <c r="L163" s="208">
        <v>0</v>
      </c>
      <c r="M163" s="183">
        <v>0</v>
      </c>
      <c r="N163" s="182">
        <v>0</v>
      </c>
      <c r="O163" s="208">
        <v>0</v>
      </c>
      <c r="P163" s="183">
        <v>1</v>
      </c>
      <c r="Q163" s="182">
        <v>1</v>
      </c>
      <c r="R163" s="208">
        <v>100</v>
      </c>
      <c r="S163" s="183">
        <v>1</v>
      </c>
      <c r="T163" s="182">
        <v>1</v>
      </c>
      <c r="U163" s="208">
        <v>100</v>
      </c>
      <c r="V163" s="183">
        <v>0</v>
      </c>
      <c r="W163" s="182">
        <v>0</v>
      </c>
      <c r="X163" s="208">
        <v>0</v>
      </c>
      <c r="Y163" s="183">
        <v>0</v>
      </c>
      <c r="Z163" s="182">
        <v>0</v>
      </c>
      <c r="AA163" s="208">
        <v>0</v>
      </c>
      <c r="AB163" s="183">
        <v>2</v>
      </c>
      <c r="AC163" s="182">
        <v>2</v>
      </c>
      <c r="AD163" s="208">
        <v>100</v>
      </c>
      <c r="AE163" s="183">
        <v>1</v>
      </c>
      <c r="AF163" s="182">
        <v>1</v>
      </c>
      <c r="AG163" s="208">
        <v>100</v>
      </c>
    </row>
    <row r="164" spans="1:33" ht="15" customHeight="1">
      <c r="A164" s="35"/>
      <c r="B164" s="11"/>
      <c r="C164" s="181" t="s">
        <v>327</v>
      </c>
      <c r="D164" s="183">
        <v>67</v>
      </c>
      <c r="E164" s="182">
        <v>64</v>
      </c>
      <c r="F164" s="208">
        <v>95.5</v>
      </c>
      <c r="G164" s="183">
        <v>49</v>
      </c>
      <c r="H164" s="182">
        <v>46</v>
      </c>
      <c r="I164" s="208">
        <v>93.9</v>
      </c>
      <c r="J164" s="183">
        <v>53</v>
      </c>
      <c r="K164" s="182">
        <v>41</v>
      </c>
      <c r="L164" s="208">
        <v>77.400000000000006</v>
      </c>
      <c r="M164" s="183">
        <v>42</v>
      </c>
      <c r="N164" s="182">
        <v>31</v>
      </c>
      <c r="O164" s="208">
        <v>73.8</v>
      </c>
      <c r="P164" s="183">
        <v>58</v>
      </c>
      <c r="Q164" s="182">
        <v>46</v>
      </c>
      <c r="R164" s="208">
        <v>79.3</v>
      </c>
      <c r="S164" s="183">
        <v>41</v>
      </c>
      <c r="T164" s="182">
        <v>31</v>
      </c>
      <c r="U164" s="208">
        <v>75.599999999999994</v>
      </c>
      <c r="V164" s="183">
        <v>61</v>
      </c>
      <c r="W164" s="182">
        <v>48</v>
      </c>
      <c r="X164" s="208">
        <v>78.7</v>
      </c>
      <c r="Y164" s="183">
        <v>50</v>
      </c>
      <c r="Z164" s="182">
        <v>38</v>
      </c>
      <c r="AA164" s="208">
        <v>76</v>
      </c>
      <c r="AB164" s="183">
        <v>62</v>
      </c>
      <c r="AC164" s="182">
        <v>45</v>
      </c>
      <c r="AD164" s="208">
        <v>72.599999999999994</v>
      </c>
      <c r="AE164" s="183">
        <v>48</v>
      </c>
      <c r="AF164" s="182">
        <v>37</v>
      </c>
      <c r="AG164" s="208">
        <v>77.099999999999994</v>
      </c>
    </row>
    <row r="165" spans="1:33" ht="15" customHeight="1">
      <c r="A165" s="35"/>
      <c r="B165" s="304"/>
      <c r="C165" s="34" t="s">
        <v>39</v>
      </c>
      <c r="D165" s="184">
        <v>106</v>
      </c>
      <c r="E165" s="185">
        <v>87</v>
      </c>
      <c r="F165" s="209">
        <v>82.1</v>
      </c>
      <c r="G165" s="184">
        <v>71</v>
      </c>
      <c r="H165" s="185">
        <v>61</v>
      </c>
      <c r="I165" s="209">
        <v>85.9</v>
      </c>
      <c r="J165" s="184">
        <v>68</v>
      </c>
      <c r="K165" s="185">
        <v>50</v>
      </c>
      <c r="L165" s="209">
        <v>73.5</v>
      </c>
      <c r="M165" s="184">
        <v>54</v>
      </c>
      <c r="N165" s="185">
        <v>40</v>
      </c>
      <c r="O165" s="209">
        <v>74.099999999999994</v>
      </c>
      <c r="P165" s="184">
        <v>73</v>
      </c>
      <c r="Q165" s="185">
        <v>59</v>
      </c>
      <c r="R165" s="209">
        <v>80.8</v>
      </c>
      <c r="S165" s="184">
        <v>55</v>
      </c>
      <c r="T165" s="185">
        <v>43</v>
      </c>
      <c r="U165" s="209">
        <v>78.2</v>
      </c>
      <c r="V165" s="184">
        <v>81</v>
      </c>
      <c r="W165" s="185">
        <v>61</v>
      </c>
      <c r="X165" s="209">
        <v>75.3</v>
      </c>
      <c r="Y165" s="184">
        <v>62</v>
      </c>
      <c r="Z165" s="185">
        <v>47</v>
      </c>
      <c r="AA165" s="209">
        <v>75.8</v>
      </c>
      <c r="AB165" s="184">
        <v>107</v>
      </c>
      <c r="AC165" s="185">
        <v>79</v>
      </c>
      <c r="AD165" s="209">
        <v>73.8</v>
      </c>
      <c r="AE165" s="184">
        <v>70</v>
      </c>
      <c r="AF165" s="185">
        <v>56</v>
      </c>
      <c r="AG165" s="209">
        <v>80</v>
      </c>
    </row>
    <row r="166" spans="1:33" ht="15" customHeight="1">
      <c r="A166" s="35"/>
      <c r="B166" s="11" t="s">
        <v>39</v>
      </c>
      <c r="C166" s="12"/>
      <c r="D166" s="183">
        <v>642</v>
      </c>
      <c r="E166" s="182">
        <v>503</v>
      </c>
      <c r="F166" s="208">
        <v>78.3</v>
      </c>
      <c r="G166" s="183">
        <v>433</v>
      </c>
      <c r="H166" s="182">
        <v>331</v>
      </c>
      <c r="I166" s="208">
        <v>76.400000000000006</v>
      </c>
      <c r="J166" s="183">
        <v>607</v>
      </c>
      <c r="K166" s="182">
        <v>478</v>
      </c>
      <c r="L166" s="208">
        <v>78.7</v>
      </c>
      <c r="M166" s="183">
        <v>444</v>
      </c>
      <c r="N166" s="182">
        <v>346</v>
      </c>
      <c r="O166" s="208">
        <v>77.900000000000006</v>
      </c>
      <c r="P166" s="183">
        <v>582</v>
      </c>
      <c r="Q166" s="182">
        <v>446</v>
      </c>
      <c r="R166" s="208">
        <v>76.599999999999994</v>
      </c>
      <c r="S166" s="183">
        <v>471</v>
      </c>
      <c r="T166" s="182">
        <v>360</v>
      </c>
      <c r="U166" s="208">
        <v>76.400000000000006</v>
      </c>
      <c r="V166" s="183">
        <v>546</v>
      </c>
      <c r="W166" s="182">
        <v>382</v>
      </c>
      <c r="X166" s="208">
        <v>70</v>
      </c>
      <c r="Y166" s="183">
        <v>436</v>
      </c>
      <c r="Z166" s="182">
        <v>310</v>
      </c>
      <c r="AA166" s="208">
        <v>71.099999999999994</v>
      </c>
      <c r="AB166" s="183">
        <v>614</v>
      </c>
      <c r="AC166" s="182">
        <v>448</v>
      </c>
      <c r="AD166" s="208">
        <v>73</v>
      </c>
      <c r="AE166" s="183">
        <v>485</v>
      </c>
      <c r="AF166" s="182">
        <v>364</v>
      </c>
      <c r="AG166" s="208">
        <v>75.099999999999994</v>
      </c>
    </row>
    <row r="167" spans="1:33" ht="15" customHeight="1">
      <c r="A167" s="174" t="s">
        <v>39</v>
      </c>
      <c r="B167" s="197"/>
      <c r="C167" s="39"/>
      <c r="D167" s="195">
        <v>76308</v>
      </c>
      <c r="E167" s="194">
        <v>60108</v>
      </c>
      <c r="F167" s="210">
        <v>78.8</v>
      </c>
      <c r="G167" s="195">
        <v>25624</v>
      </c>
      <c r="H167" s="194">
        <v>22725</v>
      </c>
      <c r="I167" s="210">
        <v>88.7</v>
      </c>
      <c r="J167" s="195">
        <v>84914</v>
      </c>
      <c r="K167" s="194">
        <v>67833</v>
      </c>
      <c r="L167" s="210">
        <v>79.900000000000006</v>
      </c>
      <c r="M167" s="195">
        <v>28413</v>
      </c>
      <c r="N167" s="194">
        <v>25417</v>
      </c>
      <c r="O167" s="210">
        <v>89.5</v>
      </c>
      <c r="P167" s="195">
        <v>89225</v>
      </c>
      <c r="Q167" s="194">
        <v>71308</v>
      </c>
      <c r="R167" s="210">
        <v>79.900000000000006</v>
      </c>
      <c r="S167" s="195">
        <v>29031</v>
      </c>
      <c r="T167" s="194">
        <v>25925</v>
      </c>
      <c r="U167" s="210">
        <v>89.3</v>
      </c>
      <c r="V167" s="195">
        <v>88954</v>
      </c>
      <c r="W167" s="194">
        <v>70753</v>
      </c>
      <c r="X167" s="210">
        <v>79.5</v>
      </c>
      <c r="Y167" s="195">
        <v>28878</v>
      </c>
      <c r="Z167" s="194">
        <v>25722</v>
      </c>
      <c r="AA167" s="210">
        <v>89.1</v>
      </c>
      <c r="AB167" s="195">
        <v>92068</v>
      </c>
      <c r="AC167" s="194">
        <v>72957</v>
      </c>
      <c r="AD167" s="210">
        <v>79.2</v>
      </c>
      <c r="AE167" s="195">
        <v>29052</v>
      </c>
      <c r="AF167" s="194">
        <v>25866</v>
      </c>
      <c r="AG167" s="210">
        <v>89</v>
      </c>
    </row>
    <row r="168" spans="1:33" s="178" customFormat="1" ht="15" customHeight="1">
      <c r="A168" s="3"/>
      <c r="B168" s="3" t="s">
        <v>0</v>
      </c>
      <c r="C168" s="3" t="s">
        <v>0</v>
      </c>
      <c r="D168" s="3"/>
      <c r="E168" s="3"/>
      <c r="F168" s="3"/>
      <c r="G168" s="3"/>
      <c r="H168" s="3"/>
      <c r="I168" s="3"/>
      <c r="J168" s="3"/>
      <c r="K168" s="3"/>
      <c r="L168" s="3"/>
      <c r="M168" s="3"/>
      <c r="N168" s="3"/>
      <c r="O168" s="3"/>
      <c r="P168" s="3"/>
      <c r="Q168" s="3"/>
      <c r="R168" s="3"/>
      <c r="S168" s="3"/>
      <c r="T168" s="3"/>
      <c r="U168" s="3"/>
      <c r="V168" s="3"/>
      <c r="W168" s="3"/>
      <c r="X168" s="3"/>
      <c r="Y168" s="3"/>
      <c r="Z168" s="3"/>
      <c r="AA168" s="3"/>
      <c r="AB168" s="3"/>
      <c r="AC168" s="3"/>
      <c r="AD168" s="3"/>
      <c r="AE168" s="3"/>
      <c r="AF168" s="3"/>
      <c r="AG168" s="3"/>
    </row>
    <row r="169" spans="1:33" s="178" customFormat="1" ht="15" customHeight="1">
      <c r="A169" s="46" t="s">
        <v>540</v>
      </c>
      <c r="B169" s="7"/>
      <c r="C169" s="7"/>
      <c r="D169" s="3"/>
      <c r="E169" s="7"/>
      <c r="F169" s="7"/>
      <c r="G169" s="7"/>
      <c r="H169" s="7"/>
      <c r="I169" s="7"/>
      <c r="J169" s="7"/>
      <c r="K169" s="7"/>
      <c r="L169" s="7"/>
      <c r="M169" s="7"/>
      <c r="N169" s="7"/>
      <c r="O169" s="7"/>
      <c r="P169" s="7"/>
      <c r="Q169" s="7"/>
      <c r="R169" s="7"/>
      <c r="S169" s="7"/>
      <c r="T169" s="7"/>
      <c r="U169" s="7"/>
      <c r="V169" s="7"/>
      <c r="W169" s="7"/>
      <c r="X169" s="7"/>
      <c r="Y169" s="7"/>
      <c r="Z169" s="7"/>
      <c r="AA169" s="7"/>
      <c r="AB169" s="7"/>
      <c r="AC169" s="7"/>
      <c r="AD169" s="7"/>
      <c r="AE169" s="7"/>
      <c r="AF169" s="7"/>
      <c r="AG169" s="7"/>
    </row>
    <row r="170" spans="1:33" ht="15" customHeight="1">
      <c r="A170" s="46" t="s">
        <v>541</v>
      </c>
      <c r="B170" s="7"/>
      <c r="C170" s="7"/>
      <c r="D170" s="178"/>
      <c r="E170" s="7"/>
      <c r="F170" s="7"/>
      <c r="G170" s="7"/>
      <c r="H170" s="7"/>
      <c r="I170" s="7"/>
      <c r="J170" s="7"/>
      <c r="K170" s="7"/>
      <c r="L170" s="7"/>
      <c r="M170" s="7"/>
      <c r="N170" s="7"/>
      <c r="O170" s="7"/>
      <c r="P170" s="7"/>
      <c r="Q170" s="7"/>
      <c r="R170" s="7"/>
      <c r="S170" s="7"/>
      <c r="T170" s="7"/>
      <c r="U170" s="7"/>
      <c r="V170" s="7"/>
      <c r="W170" s="7"/>
      <c r="X170" s="7"/>
      <c r="Y170" s="7"/>
      <c r="Z170" s="7"/>
      <c r="AA170" s="7"/>
      <c r="AB170" s="7"/>
      <c r="AC170" s="7"/>
      <c r="AD170" s="7"/>
      <c r="AE170" s="7"/>
      <c r="AF170" s="7"/>
      <c r="AG170" s="7"/>
    </row>
    <row r="171" spans="1:33" ht="15" customHeight="1">
      <c r="A171" s="181" t="s">
        <v>534</v>
      </c>
      <c r="B171" s="7"/>
      <c r="C171" s="7"/>
      <c r="E171" s="7"/>
      <c r="F171" s="7"/>
      <c r="G171" s="7"/>
      <c r="H171" s="7"/>
      <c r="I171" s="7"/>
      <c r="J171" s="7"/>
      <c r="K171" s="7"/>
      <c r="L171" s="7"/>
      <c r="M171" s="7"/>
      <c r="N171" s="7"/>
      <c r="O171" s="7"/>
      <c r="P171" s="7"/>
      <c r="Q171" s="7"/>
      <c r="R171" s="7"/>
      <c r="S171" s="7"/>
      <c r="T171" s="7"/>
      <c r="U171" s="7"/>
      <c r="V171" s="7"/>
      <c r="W171" s="7"/>
      <c r="X171" s="7"/>
      <c r="Y171" s="7"/>
      <c r="Z171" s="7"/>
      <c r="AA171" s="7"/>
      <c r="AB171" s="7"/>
      <c r="AC171" s="7"/>
      <c r="AD171" s="7"/>
      <c r="AE171" s="7"/>
      <c r="AF171" s="7"/>
      <c r="AG171" s="7"/>
    </row>
    <row r="172" spans="1:33" ht="15" customHeight="1">
      <c r="A172" s="13"/>
      <c r="B172" s="7"/>
      <c r="C172" s="7"/>
      <c r="D172" s="178"/>
      <c r="E172" s="7"/>
      <c r="F172" s="7"/>
      <c r="G172" s="7"/>
      <c r="H172" s="7"/>
      <c r="I172" s="7"/>
      <c r="J172" s="7"/>
      <c r="K172" s="7"/>
      <c r="L172" s="7"/>
      <c r="M172" s="7"/>
      <c r="N172" s="7"/>
      <c r="O172" s="7"/>
      <c r="P172" s="7"/>
      <c r="Q172" s="7"/>
      <c r="R172" s="7"/>
      <c r="S172" s="7"/>
      <c r="T172" s="7"/>
      <c r="U172" s="7"/>
      <c r="V172" s="7"/>
      <c r="W172" s="7"/>
      <c r="X172" s="7"/>
      <c r="Y172" s="7"/>
      <c r="Z172" s="7"/>
      <c r="AA172" s="7"/>
      <c r="AB172" s="7"/>
      <c r="AC172" s="7"/>
      <c r="AD172" s="7"/>
      <c r="AE172" s="7"/>
      <c r="AF172" s="7"/>
      <c r="AG172" s="7"/>
    </row>
    <row r="173" spans="1:33" ht="15" customHeight="1">
      <c r="A173" s="342" t="s">
        <v>389</v>
      </c>
      <c r="B173" s="7"/>
      <c r="C173" s="7"/>
      <c r="E173" s="7"/>
      <c r="F173" s="7"/>
      <c r="G173" s="7"/>
      <c r="H173" s="7"/>
      <c r="I173" s="7"/>
      <c r="J173" s="7"/>
      <c r="K173" s="7"/>
      <c r="L173" s="7"/>
      <c r="M173" s="7"/>
      <c r="N173" s="7"/>
      <c r="O173" s="7"/>
      <c r="P173" s="7"/>
      <c r="Q173" s="7"/>
      <c r="R173" s="7"/>
      <c r="S173" s="7"/>
      <c r="T173" s="7"/>
      <c r="U173" s="7"/>
      <c r="V173" s="7"/>
      <c r="W173" s="7"/>
      <c r="X173" s="7"/>
      <c r="Y173" s="7"/>
      <c r="Z173" s="7"/>
      <c r="AA173" s="7"/>
      <c r="AB173" s="7"/>
      <c r="AC173" s="7"/>
      <c r="AD173" s="7"/>
      <c r="AE173" s="7"/>
      <c r="AF173" s="7"/>
      <c r="AG173" s="7"/>
    </row>
    <row r="174" spans="1:33" ht="15" customHeight="1">
      <c r="A174" s="341" t="s">
        <v>625</v>
      </c>
      <c r="B174" s="7"/>
      <c r="C174" s="7"/>
      <c r="E174" s="7"/>
      <c r="F174" s="7"/>
      <c r="G174" s="7"/>
      <c r="H174" s="7"/>
      <c r="I174" s="7"/>
      <c r="J174" s="7"/>
      <c r="K174" s="7"/>
      <c r="L174" s="7"/>
      <c r="M174" s="7"/>
      <c r="N174" s="7"/>
      <c r="O174" s="7"/>
      <c r="P174" s="7"/>
      <c r="Q174" s="7"/>
      <c r="R174" s="7"/>
      <c r="S174" s="7"/>
      <c r="T174" s="7"/>
      <c r="U174" s="7"/>
      <c r="V174" s="7"/>
      <c r="W174" s="7"/>
      <c r="X174" s="7"/>
      <c r="Y174" s="7"/>
      <c r="Z174" s="7"/>
      <c r="AA174" s="7"/>
      <c r="AB174" s="7"/>
      <c r="AC174" s="7"/>
      <c r="AD174" s="7"/>
      <c r="AE174" s="7"/>
      <c r="AF174" s="7"/>
      <c r="AG174" s="7"/>
    </row>
    <row r="175" spans="1:33" ht="15" customHeight="1">
      <c r="A175" s="343" t="s">
        <v>0</v>
      </c>
      <c r="B175" s="7"/>
      <c r="C175" s="7"/>
      <c r="E175" s="7"/>
      <c r="F175" s="7"/>
      <c r="G175" s="7"/>
      <c r="H175" s="7"/>
      <c r="I175" s="7"/>
      <c r="J175" s="7"/>
      <c r="K175" s="7"/>
      <c r="L175" s="7"/>
      <c r="M175" s="7"/>
      <c r="N175" s="7"/>
      <c r="O175" s="7"/>
      <c r="P175" s="7"/>
      <c r="Q175" s="7"/>
      <c r="R175" s="7"/>
      <c r="S175" s="7"/>
      <c r="T175" s="7"/>
      <c r="U175" s="7"/>
      <c r="V175" s="7"/>
      <c r="W175" s="7"/>
      <c r="X175" s="7"/>
      <c r="Y175" s="7"/>
      <c r="Z175" s="7"/>
      <c r="AA175" s="7"/>
      <c r="AB175" s="7"/>
      <c r="AC175" s="7"/>
      <c r="AD175" s="7"/>
      <c r="AE175" s="7"/>
      <c r="AF175" s="7"/>
      <c r="AG175" s="7"/>
    </row>
    <row r="176" spans="1:33" ht="15" customHeight="1">
      <c r="A176" s="343" t="s">
        <v>412</v>
      </c>
      <c r="B176" s="7"/>
      <c r="C176" s="7"/>
      <c r="E176" s="7"/>
      <c r="F176" s="7"/>
      <c r="G176" s="7"/>
      <c r="H176" s="7"/>
      <c r="I176" s="7"/>
      <c r="J176" s="7"/>
      <c r="K176" s="7"/>
      <c r="L176" s="7"/>
      <c r="M176" s="7"/>
      <c r="N176" s="7"/>
      <c r="O176" s="7"/>
      <c r="P176" s="7"/>
      <c r="Q176" s="7"/>
      <c r="R176" s="7"/>
      <c r="S176" s="7"/>
      <c r="T176" s="7"/>
      <c r="U176" s="7"/>
      <c r="V176" s="7"/>
      <c r="W176" s="7"/>
      <c r="X176" s="7"/>
      <c r="Y176" s="7"/>
      <c r="Z176" s="7"/>
      <c r="AA176" s="7"/>
      <c r="AB176" s="7"/>
      <c r="AC176" s="7"/>
      <c r="AD176" s="7"/>
      <c r="AE176" s="7"/>
      <c r="AF176" s="7"/>
      <c r="AG176" s="7"/>
    </row>
    <row r="177" spans="1:33" ht="15" customHeight="1">
      <c r="A177" s="343" t="s">
        <v>30</v>
      </c>
      <c r="B177" s="7"/>
      <c r="C177" s="7"/>
      <c r="E177" s="7"/>
      <c r="F177" s="7"/>
      <c r="G177" s="7"/>
      <c r="H177" s="7"/>
      <c r="I177" s="7"/>
      <c r="J177" s="7"/>
      <c r="K177" s="7"/>
      <c r="L177" s="7"/>
      <c r="M177" s="7"/>
      <c r="N177" s="7"/>
      <c r="O177" s="7"/>
      <c r="P177" s="7"/>
      <c r="Q177" s="7"/>
      <c r="R177" s="7"/>
      <c r="S177" s="7"/>
      <c r="T177" s="7"/>
      <c r="U177" s="7"/>
      <c r="V177" s="7"/>
      <c r="W177" s="7"/>
      <c r="X177" s="7"/>
      <c r="Y177" s="7"/>
      <c r="Z177" s="7"/>
      <c r="AA177" s="7"/>
      <c r="AB177" s="7"/>
      <c r="AC177" s="7"/>
      <c r="AD177" s="7"/>
      <c r="AE177" s="7"/>
      <c r="AF177" s="7"/>
      <c r="AG177" s="7"/>
    </row>
    <row r="178" spans="1:33" ht="15.75" customHeight="1">
      <c r="A178" s="343" t="s">
        <v>413</v>
      </c>
      <c r="B178" s="7"/>
      <c r="C178" s="7"/>
      <c r="E178" s="7"/>
      <c r="F178" s="7"/>
      <c r="G178" s="7"/>
      <c r="H178" s="7"/>
      <c r="I178" s="7"/>
      <c r="J178" s="7"/>
      <c r="K178" s="7"/>
      <c r="L178" s="7"/>
      <c r="M178" s="7"/>
      <c r="N178" s="7"/>
      <c r="O178" s="7"/>
      <c r="P178" s="7"/>
      <c r="Q178" s="7"/>
      <c r="R178" s="7"/>
      <c r="S178" s="7"/>
      <c r="T178" s="7"/>
      <c r="U178" s="7"/>
      <c r="V178" s="7"/>
      <c r="W178" s="7"/>
      <c r="X178" s="7"/>
      <c r="Y178" s="7"/>
      <c r="Z178" s="7"/>
      <c r="AA178" s="7"/>
      <c r="AB178" s="7"/>
      <c r="AC178" s="7"/>
      <c r="AD178" s="7"/>
      <c r="AE178" s="7"/>
      <c r="AF178" s="7"/>
      <c r="AG178" s="7"/>
    </row>
  </sheetData>
  <mergeCells count="15">
    <mergeCell ref="AE7:AG7"/>
    <mergeCell ref="V7:X7"/>
    <mergeCell ref="Y7:AA7"/>
    <mergeCell ref="AB7:AD7"/>
    <mergeCell ref="D6:I6"/>
    <mergeCell ref="J6:O6"/>
    <mergeCell ref="P6:U6"/>
    <mergeCell ref="V6:AA6"/>
    <mergeCell ref="AB6:AG6"/>
    <mergeCell ref="M7:O7"/>
    <mergeCell ref="P7:R7"/>
    <mergeCell ref="S7:U7"/>
    <mergeCell ref="D7:F7"/>
    <mergeCell ref="G7:I7"/>
    <mergeCell ref="J7:L7"/>
  </mergeCells>
  <conditionalFormatting sqref="A9:C18 A19:B19 A20:C167">
    <cfRule type="cellIs" dxfId="39" priority="43" operator="equal">
      <formula>"Total"</formula>
    </cfRule>
  </conditionalFormatting>
  <conditionalFormatting sqref="C19">
    <cfRule type="cellIs" dxfId="38" priority="1" operator="equal">
      <formula>"Total"</formula>
    </cfRule>
  </conditionalFormatting>
  <hyperlinks>
    <hyperlink ref="A1" location="'Table Of Contents'!C6" display="return to table of contents"/>
  </hyperlinks>
  <pageMargins left="0.39370078740157483" right="0.39370078740157483" top="0.59055118110236227" bottom="0.59055118110236227" header="0.39370078740157483" footer="0.39370078740157483"/>
  <pageSetup paperSize="9" scale="49" fitToHeight="0" orientation="landscape" horizontalDpi="300" verticalDpi="300" r:id="rId1"/>
  <headerFooter>
    <oddHeader>&amp;C&amp;F     &amp;A</oddHeader>
    <oddFooter>Page &amp;P of &amp;N</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pageSetUpPr fitToPage="1"/>
  </sheetPr>
  <dimension ref="A1:AF51"/>
  <sheetViews>
    <sheetView zoomScaleNormal="100" workbookViewId="0">
      <pane xSplit="2" ySplit="8" topLeftCell="C9" activePane="bottomRight" state="frozen"/>
      <selection pane="topRight"/>
      <selection pane="bottomLeft"/>
      <selection pane="bottomRight"/>
    </sheetView>
  </sheetViews>
  <sheetFormatPr defaultRowHeight="11.25"/>
  <cols>
    <col min="1" max="1" width="72.5703125" customWidth="1"/>
    <col min="2" max="2" width="48" style="177" bestFit="1" customWidth="1"/>
    <col min="3" max="32" width="12.140625" customWidth="1"/>
  </cols>
  <sheetData>
    <row r="1" spans="1:32" ht="15" customHeight="1">
      <c r="A1" s="203" t="s">
        <v>231</v>
      </c>
      <c r="B1" s="202"/>
    </row>
    <row r="2" spans="1:32" s="177" customFormat="1" ht="15" customHeight="1">
      <c r="A2" s="256" t="s">
        <v>275</v>
      </c>
      <c r="B2" s="202"/>
    </row>
    <row r="3" spans="1:32" ht="15" customHeight="1">
      <c r="A3" s="256" t="str">
        <f>"NSW Higher, Local and Children's Criminal Courts " &amp;'Table Of Contents'!H4</f>
        <v>NSW Higher, Local and Children's Criminal Courts July 2014 - June 2019</v>
      </c>
      <c r="B3" s="199"/>
      <c r="F3" s="176"/>
    </row>
    <row r="4" spans="1:32" ht="15" customHeight="1">
      <c r="A4" s="255" t="s">
        <v>354</v>
      </c>
      <c r="B4" s="255"/>
    </row>
    <row r="5" spans="1:32" ht="15" customHeight="1">
      <c r="A5" s="177"/>
    </row>
    <row r="6" spans="1:32" s="178" customFormat="1" ht="15" customHeight="1">
      <c r="A6" s="235"/>
      <c r="B6" s="245"/>
      <c r="C6" s="492" t="str">
        <f>'Table Of Contents'!$C$4</f>
        <v>July 2014 - June 2015</v>
      </c>
      <c r="D6" s="493"/>
      <c r="E6" s="493"/>
      <c r="F6" s="493"/>
      <c r="G6" s="493"/>
      <c r="H6" s="494"/>
      <c r="I6" s="492" t="str">
        <f>'Table Of Contents'!$D$4</f>
        <v>July 2015 - June 2016</v>
      </c>
      <c r="J6" s="493"/>
      <c r="K6" s="493"/>
      <c r="L6" s="493"/>
      <c r="M6" s="493"/>
      <c r="N6" s="494"/>
      <c r="O6" s="492" t="str">
        <f>'Table Of Contents'!$E$4</f>
        <v>July 2016 - June 2017</v>
      </c>
      <c r="P6" s="493"/>
      <c r="Q6" s="493"/>
      <c r="R6" s="493"/>
      <c r="S6" s="493"/>
      <c r="T6" s="494"/>
      <c r="U6" s="492" t="str">
        <f>'Table Of Contents'!$F$4</f>
        <v>July 2017 - June 2018</v>
      </c>
      <c r="V6" s="493"/>
      <c r="W6" s="493"/>
      <c r="X6" s="493"/>
      <c r="Y6" s="493"/>
      <c r="Z6" s="494"/>
      <c r="AA6" s="492" t="str">
        <f>'Table Of Contents'!$G$4</f>
        <v>July 2018 - June 2019</v>
      </c>
      <c r="AB6" s="493"/>
      <c r="AC6" s="493"/>
      <c r="AD6" s="493"/>
      <c r="AE6" s="493"/>
      <c r="AF6" s="494"/>
    </row>
    <row r="7" spans="1:32" s="178" customFormat="1" ht="45" customHeight="1">
      <c r="A7" s="236"/>
      <c r="B7" s="246"/>
      <c r="C7" s="495" t="s">
        <v>31</v>
      </c>
      <c r="D7" s="496"/>
      <c r="E7" s="497"/>
      <c r="F7" s="498" t="s">
        <v>332</v>
      </c>
      <c r="G7" s="499"/>
      <c r="H7" s="500"/>
      <c r="I7" s="495" t="s">
        <v>31</v>
      </c>
      <c r="J7" s="496"/>
      <c r="K7" s="497"/>
      <c r="L7" s="498" t="s">
        <v>332</v>
      </c>
      <c r="M7" s="499"/>
      <c r="N7" s="500"/>
      <c r="O7" s="495" t="s">
        <v>31</v>
      </c>
      <c r="P7" s="496"/>
      <c r="Q7" s="497"/>
      <c r="R7" s="498" t="s">
        <v>332</v>
      </c>
      <c r="S7" s="499"/>
      <c r="T7" s="500"/>
      <c r="U7" s="495" t="s">
        <v>31</v>
      </c>
      <c r="V7" s="496"/>
      <c r="W7" s="497"/>
      <c r="X7" s="498" t="s">
        <v>332</v>
      </c>
      <c r="Y7" s="499"/>
      <c r="Z7" s="500"/>
      <c r="AA7" s="495" t="s">
        <v>31</v>
      </c>
      <c r="AB7" s="496"/>
      <c r="AC7" s="497"/>
      <c r="AD7" s="498" t="s">
        <v>332</v>
      </c>
      <c r="AE7" s="499"/>
      <c r="AF7" s="500"/>
    </row>
    <row r="8" spans="1:32" s="178" customFormat="1" ht="60.75" customHeight="1">
      <c r="A8" s="240" t="s">
        <v>405</v>
      </c>
      <c r="B8" s="247"/>
      <c r="C8" s="250" t="s">
        <v>32</v>
      </c>
      <c r="D8" s="251" t="s">
        <v>33</v>
      </c>
      <c r="E8" s="206" t="s">
        <v>34</v>
      </c>
      <c r="F8" s="250" t="s">
        <v>306</v>
      </c>
      <c r="G8" s="251" t="s">
        <v>307</v>
      </c>
      <c r="H8" s="206" t="s">
        <v>34</v>
      </c>
      <c r="I8" s="250" t="s">
        <v>32</v>
      </c>
      <c r="J8" s="251" t="s">
        <v>33</v>
      </c>
      <c r="K8" s="206" t="s">
        <v>34</v>
      </c>
      <c r="L8" s="250" t="s">
        <v>306</v>
      </c>
      <c r="M8" s="251" t="s">
        <v>307</v>
      </c>
      <c r="N8" s="206" t="s">
        <v>34</v>
      </c>
      <c r="O8" s="250" t="s">
        <v>32</v>
      </c>
      <c r="P8" s="251" t="s">
        <v>33</v>
      </c>
      <c r="Q8" s="206" t="s">
        <v>34</v>
      </c>
      <c r="R8" s="250" t="s">
        <v>306</v>
      </c>
      <c r="S8" s="251" t="s">
        <v>307</v>
      </c>
      <c r="T8" s="206" t="s">
        <v>34</v>
      </c>
      <c r="U8" s="250" t="s">
        <v>32</v>
      </c>
      <c r="V8" s="251" t="s">
        <v>33</v>
      </c>
      <c r="W8" s="206" t="s">
        <v>34</v>
      </c>
      <c r="X8" s="250" t="s">
        <v>306</v>
      </c>
      <c r="Y8" s="251" t="s">
        <v>307</v>
      </c>
      <c r="Z8" s="206" t="s">
        <v>34</v>
      </c>
      <c r="AA8" s="250" t="s">
        <v>32</v>
      </c>
      <c r="AB8" s="251" t="s">
        <v>33</v>
      </c>
      <c r="AC8" s="206" t="s">
        <v>34</v>
      </c>
      <c r="AD8" s="250" t="s">
        <v>306</v>
      </c>
      <c r="AE8" s="251" t="s">
        <v>307</v>
      </c>
      <c r="AF8" s="206" t="s">
        <v>34</v>
      </c>
    </row>
    <row r="9" spans="1:32" s="178" customFormat="1" ht="15" customHeight="1">
      <c r="A9" s="237" t="s">
        <v>330</v>
      </c>
      <c r="B9" s="173"/>
      <c r="C9" s="195"/>
      <c r="D9" s="194"/>
      <c r="E9" s="210"/>
      <c r="F9" s="195"/>
      <c r="G9" s="194"/>
      <c r="H9" s="210"/>
      <c r="I9" s="195"/>
      <c r="J9" s="194"/>
      <c r="K9" s="210"/>
      <c r="L9" s="195"/>
      <c r="M9" s="194"/>
      <c r="N9" s="210"/>
      <c r="O9" s="195"/>
      <c r="P9" s="194"/>
      <c r="Q9" s="210"/>
      <c r="R9" s="195"/>
      <c r="S9" s="194"/>
      <c r="T9" s="210"/>
      <c r="U9" s="195"/>
      <c r="V9" s="194"/>
      <c r="W9" s="210"/>
      <c r="X9" s="195"/>
      <c r="Y9" s="194"/>
      <c r="Z9" s="210"/>
      <c r="AA9" s="195"/>
      <c r="AB9" s="194"/>
      <c r="AC9" s="210"/>
      <c r="AD9" s="195"/>
      <c r="AE9" s="194"/>
      <c r="AF9" s="210"/>
    </row>
    <row r="10" spans="1:32" s="178" customFormat="1" ht="15" customHeight="1">
      <c r="A10" s="42" t="s">
        <v>9</v>
      </c>
      <c r="B10" s="242" t="s">
        <v>35</v>
      </c>
      <c r="C10" s="183">
        <v>7</v>
      </c>
      <c r="D10" s="182">
        <v>2</v>
      </c>
      <c r="E10" s="208">
        <v>28.6</v>
      </c>
      <c r="F10" s="183">
        <v>7</v>
      </c>
      <c r="G10" s="182">
        <v>2</v>
      </c>
      <c r="H10" s="208">
        <v>28.6</v>
      </c>
      <c r="I10" s="183">
        <v>8</v>
      </c>
      <c r="J10" s="182">
        <v>3</v>
      </c>
      <c r="K10" s="208">
        <v>37.5</v>
      </c>
      <c r="L10" s="183">
        <v>8</v>
      </c>
      <c r="M10" s="182">
        <v>3</v>
      </c>
      <c r="N10" s="208">
        <v>37.5</v>
      </c>
      <c r="O10" s="183">
        <v>5</v>
      </c>
      <c r="P10" s="182">
        <v>5</v>
      </c>
      <c r="Q10" s="208">
        <v>100</v>
      </c>
      <c r="R10" s="183">
        <v>4</v>
      </c>
      <c r="S10" s="182">
        <v>4</v>
      </c>
      <c r="T10" s="208">
        <v>100</v>
      </c>
      <c r="U10" s="183">
        <v>6</v>
      </c>
      <c r="V10" s="182">
        <v>2</v>
      </c>
      <c r="W10" s="208">
        <v>33.299999999999997</v>
      </c>
      <c r="X10" s="183">
        <v>6</v>
      </c>
      <c r="Y10" s="182">
        <v>2</v>
      </c>
      <c r="Z10" s="208">
        <v>33.299999999999997</v>
      </c>
      <c r="AA10" s="183">
        <v>9</v>
      </c>
      <c r="AB10" s="182">
        <v>3</v>
      </c>
      <c r="AC10" s="208">
        <v>33.299999999999997</v>
      </c>
      <c r="AD10" s="183">
        <v>7</v>
      </c>
      <c r="AE10" s="182">
        <v>1</v>
      </c>
      <c r="AF10" s="208">
        <v>14.3</v>
      </c>
    </row>
    <row r="11" spans="1:32" s="178" customFormat="1" ht="15" customHeight="1">
      <c r="A11" s="37"/>
      <c r="B11" s="242" t="s">
        <v>36</v>
      </c>
      <c r="C11" s="183">
        <v>1</v>
      </c>
      <c r="D11" s="182">
        <v>0</v>
      </c>
      <c r="E11" s="208">
        <v>0</v>
      </c>
      <c r="F11" s="183">
        <v>1</v>
      </c>
      <c r="G11" s="182">
        <v>0</v>
      </c>
      <c r="H11" s="208">
        <v>0</v>
      </c>
      <c r="I11" s="183">
        <v>2</v>
      </c>
      <c r="J11" s="182">
        <v>0</v>
      </c>
      <c r="K11" s="208">
        <v>0</v>
      </c>
      <c r="L11" s="183">
        <v>2</v>
      </c>
      <c r="M11" s="182">
        <v>0</v>
      </c>
      <c r="N11" s="208">
        <v>0</v>
      </c>
      <c r="O11" s="183">
        <v>1</v>
      </c>
      <c r="P11" s="182">
        <v>0</v>
      </c>
      <c r="Q11" s="208">
        <v>0</v>
      </c>
      <c r="R11" s="183">
        <v>1</v>
      </c>
      <c r="S11" s="182">
        <v>0</v>
      </c>
      <c r="T11" s="208">
        <v>0</v>
      </c>
      <c r="U11" s="183">
        <v>0</v>
      </c>
      <c r="V11" s="182">
        <v>0</v>
      </c>
      <c r="W11" s="208">
        <v>0</v>
      </c>
      <c r="X11" s="183">
        <v>0</v>
      </c>
      <c r="Y11" s="182">
        <v>0</v>
      </c>
      <c r="Z11" s="208">
        <v>0</v>
      </c>
      <c r="AA11" s="183">
        <v>0</v>
      </c>
      <c r="AB11" s="182">
        <v>0</v>
      </c>
      <c r="AC11" s="208">
        <v>0</v>
      </c>
      <c r="AD11" s="183">
        <v>0</v>
      </c>
      <c r="AE11" s="182">
        <v>0</v>
      </c>
      <c r="AF11" s="208">
        <v>0</v>
      </c>
    </row>
    <row r="12" spans="1:32" s="178" customFormat="1" ht="15" customHeight="1">
      <c r="A12" s="37"/>
      <c r="B12" s="242" t="s">
        <v>184</v>
      </c>
      <c r="C12" s="183">
        <v>1</v>
      </c>
      <c r="D12" s="182">
        <v>1</v>
      </c>
      <c r="E12" s="208">
        <v>100</v>
      </c>
      <c r="F12" s="183">
        <v>1</v>
      </c>
      <c r="G12" s="182">
        <v>1</v>
      </c>
      <c r="H12" s="208">
        <v>100</v>
      </c>
      <c r="I12" s="183">
        <v>3</v>
      </c>
      <c r="J12" s="182">
        <v>2</v>
      </c>
      <c r="K12" s="208">
        <v>66.7</v>
      </c>
      <c r="L12" s="183">
        <v>3</v>
      </c>
      <c r="M12" s="182">
        <v>2</v>
      </c>
      <c r="N12" s="208">
        <v>66.7</v>
      </c>
      <c r="O12" s="183">
        <v>1</v>
      </c>
      <c r="P12" s="182">
        <v>0</v>
      </c>
      <c r="Q12" s="208">
        <v>0</v>
      </c>
      <c r="R12" s="183">
        <v>1</v>
      </c>
      <c r="S12" s="182">
        <v>0</v>
      </c>
      <c r="T12" s="208">
        <v>0</v>
      </c>
      <c r="U12" s="183">
        <v>6</v>
      </c>
      <c r="V12" s="182">
        <v>4</v>
      </c>
      <c r="W12" s="208">
        <v>66.7</v>
      </c>
      <c r="X12" s="183">
        <v>6</v>
      </c>
      <c r="Y12" s="182">
        <v>4</v>
      </c>
      <c r="Z12" s="208">
        <v>66.7</v>
      </c>
      <c r="AA12" s="183">
        <v>2</v>
      </c>
      <c r="AB12" s="182">
        <v>2</v>
      </c>
      <c r="AC12" s="208">
        <v>100</v>
      </c>
      <c r="AD12" s="183">
        <v>2</v>
      </c>
      <c r="AE12" s="182">
        <v>2</v>
      </c>
      <c r="AF12" s="208">
        <v>100</v>
      </c>
    </row>
    <row r="13" spans="1:32" s="178" customFormat="1" ht="15" customHeight="1">
      <c r="A13" s="244"/>
      <c r="B13" s="83" t="s">
        <v>39</v>
      </c>
      <c r="C13" s="184">
        <v>9</v>
      </c>
      <c r="D13" s="185">
        <v>3</v>
      </c>
      <c r="E13" s="209">
        <v>33.299999999999997</v>
      </c>
      <c r="F13" s="184">
        <v>8</v>
      </c>
      <c r="G13" s="185">
        <v>3</v>
      </c>
      <c r="H13" s="209">
        <v>37.5</v>
      </c>
      <c r="I13" s="184">
        <v>13</v>
      </c>
      <c r="J13" s="185">
        <v>5</v>
      </c>
      <c r="K13" s="209">
        <v>38.5</v>
      </c>
      <c r="L13" s="184">
        <v>10</v>
      </c>
      <c r="M13" s="185">
        <v>5</v>
      </c>
      <c r="N13" s="209">
        <v>50</v>
      </c>
      <c r="O13" s="184">
        <v>7</v>
      </c>
      <c r="P13" s="185">
        <v>5</v>
      </c>
      <c r="Q13" s="209">
        <v>71.400000000000006</v>
      </c>
      <c r="R13" s="184">
        <v>6</v>
      </c>
      <c r="S13" s="185">
        <v>4</v>
      </c>
      <c r="T13" s="209">
        <v>66.7</v>
      </c>
      <c r="U13" s="184">
        <v>12</v>
      </c>
      <c r="V13" s="185">
        <v>6</v>
      </c>
      <c r="W13" s="209">
        <v>50</v>
      </c>
      <c r="X13" s="184">
        <v>9</v>
      </c>
      <c r="Y13" s="185">
        <v>6</v>
      </c>
      <c r="Z13" s="209">
        <v>66.7</v>
      </c>
      <c r="AA13" s="184">
        <v>11</v>
      </c>
      <c r="AB13" s="185">
        <v>5</v>
      </c>
      <c r="AC13" s="209">
        <v>45.5</v>
      </c>
      <c r="AD13" s="184">
        <v>8</v>
      </c>
      <c r="AE13" s="185">
        <v>3</v>
      </c>
      <c r="AF13" s="209">
        <v>37.5</v>
      </c>
    </row>
    <row r="14" spans="1:32" s="178" customFormat="1" ht="15" customHeight="1">
      <c r="A14" s="37" t="s">
        <v>10</v>
      </c>
      <c r="B14" s="242" t="s">
        <v>40</v>
      </c>
      <c r="C14" s="183">
        <v>5256</v>
      </c>
      <c r="D14" s="182">
        <v>3012</v>
      </c>
      <c r="E14" s="208">
        <v>57.3</v>
      </c>
      <c r="F14" s="183">
        <v>3568</v>
      </c>
      <c r="G14" s="182">
        <v>2381</v>
      </c>
      <c r="H14" s="208">
        <v>66.7</v>
      </c>
      <c r="I14" s="183">
        <v>5499</v>
      </c>
      <c r="J14" s="182">
        <v>3169</v>
      </c>
      <c r="K14" s="208">
        <v>57.6</v>
      </c>
      <c r="L14" s="183">
        <v>3815</v>
      </c>
      <c r="M14" s="182">
        <v>2573</v>
      </c>
      <c r="N14" s="208">
        <v>67.400000000000006</v>
      </c>
      <c r="O14" s="183">
        <v>5601</v>
      </c>
      <c r="P14" s="182">
        <v>3252</v>
      </c>
      <c r="Q14" s="208">
        <v>58.1</v>
      </c>
      <c r="R14" s="183">
        <v>3894</v>
      </c>
      <c r="S14" s="182">
        <v>2596</v>
      </c>
      <c r="T14" s="208">
        <v>66.7</v>
      </c>
      <c r="U14" s="183">
        <v>5535</v>
      </c>
      <c r="V14" s="182">
        <v>3226</v>
      </c>
      <c r="W14" s="208">
        <v>58.3</v>
      </c>
      <c r="X14" s="183">
        <v>3895</v>
      </c>
      <c r="Y14" s="182">
        <v>2616</v>
      </c>
      <c r="Z14" s="208">
        <v>67.2</v>
      </c>
      <c r="AA14" s="183">
        <v>5811</v>
      </c>
      <c r="AB14" s="182">
        <v>3434</v>
      </c>
      <c r="AC14" s="208">
        <v>59.1</v>
      </c>
      <c r="AD14" s="183">
        <v>4031</v>
      </c>
      <c r="AE14" s="182">
        <v>2723</v>
      </c>
      <c r="AF14" s="208">
        <v>67.599999999999994</v>
      </c>
    </row>
    <row r="15" spans="1:32" s="178" customFormat="1" ht="15" customHeight="1">
      <c r="A15" s="37"/>
      <c r="B15" s="242" t="s">
        <v>331</v>
      </c>
      <c r="C15" s="183">
        <v>1962</v>
      </c>
      <c r="D15" s="182">
        <v>1261</v>
      </c>
      <c r="E15" s="208">
        <v>64.3</v>
      </c>
      <c r="F15" s="183">
        <v>1640</v>
      </c>
      <c r="G15" s="182">
        <v>1076</v>
      </c>
      <c r="H15" s="208">
        <v>65.599999999999994</v>
      </c>
      <c r="I15" s="183">
        <v>2372</v>
      </c>
      <c r="J15" s="182">
        <v>1505</v>
      </c>
      <c r="K15" s="208">
        <v>63.4</v>
      </c>
      <c r="L15" s="183">
        <v>1986</v>
      </c>
      <c r="M15" s="182">
        <v>1309</v>
      </c>
      <c r="N15" s="208">
        <v>65.900000000000006</v>
      </c>
      <c r="O15" s="183">
        <v>2498</v>
      </c>
      <c r="P15" s="182">
        <v>1650</v>
      </c>
      <c r="Q15" s="208">
        <v>66.099999999999994</v>
      </c>
      <c r="R15" s="183">
        <v>2087</v>
      </c>
      <c r="S15" s="182">
        <v>1411</v>
      </c>
      <c r="T15" s="208">
        <v>67.599999999999994</v>
      </c>
      <c r="U15" s="183">
        <v>2616</v>
      </c>
      <c r="V15" s="182">
        <v>1688</v>
      </c>
      <c r="W15" s="208">
        <v>64.5</v>
      </c>
      <c r="X15" s="183">
        <v>2151</v>
      </c>
      <c r="Y15" s="182">
        <v>1432</v>
      </c>
      <c r="Z15" s="208">
        <v>66.599999999999994</v>
      </c>
      <c r="AA15" s="183">
        <v>2827</v>
      </c>
      <c r="AB15" s="182">
        <v>1850</v>
      </c>
      <c r="AC15" s="208">
        <v>65.400000000000006</v>
      </c>
      <c r="AD15" s="183">
        <v>2314</v>
      </c>
      <c r="AE15" s="182">
        <v>1570</v>
      </c>
      <c r="AF15" s="208">
        <v>67.8</v>
      </c>
    </row>
    <row r="16" spans="1:32" s="178" customFormat="1" ht="15" customHeight="1">
      <c r="A16" s="244"/>
      <c r="B16" s="83" t="s">
        <v>39</v>
      </c>
      <c r="C16" s="184">
        <v>7218</v>
      </c>
      <c r="D16" s="185">
        <v>4273</v>
      </c>
      <c r="E16" s="209">
        <v>59.2</v>
      </c>
      <c r="F16" s="184">
        <v>4392</v>
      </c>
      <c r="G16" s="185">
        <v>3019</v>
      </c>
      <c r="H16" s="209">
        <v>68.7</v>
      </c>
      <c r="I16" s="184">
        <v>7871</v>
      </c>
      <c r="J16" s="185">
        <v>4674</v>
      </c>
      <c r="K16" s="209">
        <v>59.4</v>
      </c>
      <c r="L16" s="184">
        <v>4809</v>
      </c>
      <c r="M16" s="185">
        <v>3348</v>
      </c>
      <c r="N16" s="209">
        <v>69.599999999999994</v>
      </c>
      <c r="O16" s="184">
        <v>8099</v>
      </c>
      <c r="P16" s="185">
        <v>4902</v>
      </c>
      <c r="Q16" s="209">
        <v>60.5</v>
      </c>
      <c r="R16" s="184">
        <v>4950</v>
      </c>
      <c r="S16" s="185">
        <v>3452</v>
      </c>
      <c r="T16" s="209">
        <v>69.7</v>
      </c>
      <c r="U16" s="184">
        <v>8151</v>
      </c>
      <c r="V16" s="185">
        <v>4914</v>
      </c>
      <c r="W16" s="209">
        <v>60.3</v>
      </c>
      <c r="X16" s="184">
        <v>5019</v>
      </c>
      <c r="Y16" s="185">
        <v>3501</v>
      </c>
      <c r="Z16" s="209">
        <v>69.8</v>
      </c>
      <c r="AA16" s="184">
        <v>8638</v>
      </c>
      <c r="AB16" s="185">
        <v>5284</v>
      </c>
      <c r="AC16" s="209">
        <v>61.2</v>
      </c>
      <c r="AD16" s="184">
        <v>5233</v>
      </c>
      <c r="AE16" s="185">
        <v>3691</v>
      </c>
      <c r="AF16" s="209">
        <v>70.5</v>
      </c>
    </row>
    <row r="17" spans="1:32" s="178" customFormat="1" ht="15" customHeight="1">
      <c r="A17" s="37" t="s">
        <v>11</v>
      </c>
      <c r="B17" s="242" t="s">
        <v>44</v>
      </c>
      <c r="C17" s="183">
        <v>64</v>
      </c>
      <c r="D17" s="182">
        <v>20</v>
      </c>
      <c r="E17" s="208">
        <v>31.3</v>
      </c>
      <c r="F17" s="183">
        <v>38</v>
      </c>
      <c r="G17" s="182">
        <v>17</v>
      </c>
      <c r="H17" s="208">
        <v>44.7</v>
      </c>
      <c r="I17" s="183">
        <v>160</v>
      </c>
      <c r="J17" s="182">
        <v>76</v>
      </c>
      <c r="K17" s="208">
        <v>47.5</v>
      </c>
      <c r="L17" s="183">
        <v>64</v>
      </c>
      <c r="M17" s="182">
        <v>34</v>
      </c>
      <c r="N17" s="208">
        <v>53.1</v>
      </c>
      <c r="O17" s="183">
        <v>162</v>
      </c>
      <c r="P17" s="182">
        <v>72</v>
      </c>
      <c r="Q17" s="208">
        <v>44.4</v>
      </c>
      <c r="R17" s="183">
        <v>74</v>
      </c>
      <c r="S17" s="182">
        <v>33</v>
      </c>
      <c r="T17" s="208">
        <v>44.6</v>
      </c>
      <c r="U17" s="183">
        <v>212</v>
      </c>
      <c r="V17" s="182">
        <v>64</v>
      </c>
      <c r="W17" s="208">
        <v>30.2</v>
      </c>
      <c r="X17" s="183">
        <v>81</v>
      </c>
      <c r="Y17" s="182">
        <v>40</v>
      </c>
      <c r="Z17" s="208">
        <v>49.4</v>
      </c>
      <c r="AA17" s="183">
        <v>224</v>
      </c>
      <c r="AB17" s="182">
        <v>87</v>
      </c>
      <c r="AC17" s="208">
        <v>38.799999999999997</v>
      </c>
      <c r="AD17" s="183">
        <v>77</v>
      </c>
      <c r="AE17" s="182">
        <v>38</v>
      </c>
      <c r="AF17" s="208">
        <v>49.4</v>
      </c>
    </row>
    <row r="18" spans="1:32" s="178" customFormat="1" ht="15" customHeight="1">
      <c r="A18" s="37"/>
      <c r="B18" s="242" t="s">
        <v>47</v>
      </c>
      <c r="C18" s="183">
        <v>0</v>
      </c>
      <c r="D18" s="182">
        <v>0</v>
      </c>
      <c r="E18" s="208">
        <v>0</v>
      </c>
      <c r="F18" s="183">
        <v>0</v>
      </c>
      <c r="G18" s="182">
        <v>0</v>
      </c>
      <c r="H18" s="208">
        <v>0</v>
      </c>
      <c r="I18" s="183">
        <v>0</v>
      </c>
      <c r="J18" s="182">
        <v>0</v>
      </c>
      <c r="K18" s="208">
        <v>0</v>
      </c>
      <c r="L18" s="183">
        <v>0</v>
      </c>
      <c r="M18" s="182">
        <v>0</v>
      </c>
      <c r="N18" s="208">
        <v>0</v>
      </c>
      <c r="O18" s="183">
        <v>0</v>
      </c>
      <c r="P18" s="182">
        <v>0</v>
      </c>
      <c r="Q18" s="208">
        <v>0</v>
      </c>
      <c r="R18" s="183">
        <v>0</v>
      </c>
      <c r="S18" s="182">
        <v>0</v>
      </c>
      <c r="T18" s="208">
        <v>0</v>
      </c>
      <c r="U18" s="183">
        <v>12</v>
      </c>
      <c r="V18" s="182">
        <v>6</v>
      </c>
      <c r="W18" s="208">
        <v>50</v>
      </c>
      <c r="X18" s="183">
        <v>7</v>
      </c>
      <c r="Y18" s="182">
        <v>4</v>
      </c>
      <c r="Z18" s="208">
        <v>57.1</v>
      </c>
      <c r="AA18" s="183">
        <v>21</v>
      </c>
      <c r="AB18" s="182">
        <v>14</v>
      </c>
      <c r="AC18" s="208">
        <v>66.7</v>
      </c>
      <c r="AD18" s="183">
        <v>17</v>
      </c>
      <c r="AE18" s="182">
        <v>11</v>
      </c>
      <c r="AF18" s="208">
        <v>64.7</v>
      </c>
    </row>
    <row r="19" spans="1:32" s="178" customFormat="1" ht="15" customHeight="1">
      <c r="A19" s="244"/>
      <c r="B19" s="83" t="s">
        <v>39</v>
      </c>
      <c r="C19" s="184">
        <v>64</v>
      </c>
      <c r="D19" s="185">
        <v>20</v>
      </c>
      <c r="E19" s="209">
        <v>31.3</v>
      </c>
      <c r="F19" s="184">
        <v>38</v>
      </c>
      <c r="G19" s="185">
        <v>17</v>
      </c>
      <c r="H19" s="209">
        <v>44.7</v>
      </c>
      <c r="I19" s="184">
        <v>160</v>
      </c>
      <c r="J19" s="185">
        <v>76</v>
      </c>
      <c r="K19" s="209">
        <v>47.5</v>
      </c>
      <c r="L19" s="184">
        <v>64</v>
      </c>
      <c r="M19" s="185">
        <v>34</v>
      </c>
      <c r="N19" s="209">
        <v>53.1</v>
      </c>
      <c r="O19" s="184">
        <v>162</v>
      </c>
      <c r="P19" s="185">
        <v>72</v>
      </c>
      <c r="Q19" s="209">
        <v>44.4</v>
      </c>
      <c r="R19" s="184">
        <v>74</v>
      </c>
      <c r="S19" s="185">
        <v>33</v>
      </c>
      <c r="T19" s="209">
        <v>44.6</v>
      </c>
      <c r="U19" s="184">
        <v>224</v>
      </c>
      <c r="V19" s="185">
        <v>70</v>
      </c>
      <c r="W19" s="209">
        <v>31.3</v>
      </c>
      <c r="X19" s="184">
        <v>87</v>
      </c>
      <c r="Y19" s="185">
        <v>44</v>
      </c>
      <c r="Z19" s="209">
        <v>50.6</v>
      </c>
      <c r="AA19" s="184">
        <v>245</v>
      </c>
      <c r="AB19" s="185">
        <v>101</v>
      </c>
      <c r="AC19" s="209">
        <v>41.2</v>
      </c>
      <c r="AD19" s="184">
        <v>93</v>
      </c>
      <c r="AE19" s="185">
        <v>49</v>
      </c>
      <c r="AF19" s="209">
        <v>52.7</v>
      </c>
    </row>
    <row r="20" spans="1:32" s="178" customFormat="1" ht="15" customHeight="1">
      <c r="A20" s="38" t="s">
        <v>12</v>
      </c>
      <c r="B20" s="40" t="s">
        <v>186</v>
      </c>
      <c r="C20" s="195">
        <v>0</v>
      </c>
      <c r="D20" s="194">
        <v>0</v>
      </c>
      <c r="E20" s="210">
        <v>0</v>
      </c>
      <c r="F20" s="195">
        <v>0</v>
      </c>
      <c r="G20" s="194">
        <v>0</v>
      </c>
      <c r="H20" s="210">
        <v>0</v>
      </c>
      <c r="I20" s="195">
        <v>0</v>
      </c>
      <c r="J20" s="194">
        <v>0</v>
      </c>
      <c r="K20" s="210">
        <v>0</v>
      </c>
      <c r="L20" s="195">
        <v>0</v>
      </c>
      <c r="M20" s="194">
        <v>0</v>
      </c>
      <c r="N20" s="210">
        <v>0</v>
      </c>
      <c r="O20" s="195">
        <v>0</v>
      </c>
      <c r="P20" s="194">
        <v>0</v>
      </c>
      <c r="Q20" s="210">
        <v>0</v>
      </c>
      <c r="R20" s="195">
        <v>0</v>
      </c>
      <c r="S20" s="194">
        <v>0</v>
      </c>
      <c r="T20" s="210">
        <v>0</v>
      </c>
      <c r="U20" s="195">
        <v>2</v>
      </c>
      <c r="V20" s="194">
        <v>1</v>
      </c>
      <c r="W20" s="210">
        <v>50</v>
      </c>
      <c r="X20" s="195">
        <v>2</v>
      </c>
      <c r="Y20" s="194">
        <v>1</v>
      </c>
      <c r="Z20" s="210">
        <v>50</v>
      </c>
      <c r="AA20" s="195">
        <v>6</v>
      </c>
      <c r="AB20" s="194">
        <v>2</v>
      </c>
      <c r="AC20" s="210">
        <v>33.299999999999997</v>
      </c>
      <c r="AD20" s="195">
        <v>4</v>
      </c>
      <c r="AE20" s="194">
        <v>2</v>
      </c>
      <c r="AF20" s="210">
        <v>50</v>
      </c>
    </row>
    <row r="21" spans="1:32" s="178" customFormat="1" ht="15" customHeight="1">
      <c r="A21" s="37" t="s">
        <v>13</v>
      </c>
      <c r="B21" s="242" t="s">
        <v>54</v>
      </c>
      <c r="C21" s="183">
        <v>9</v>
      </c>
      <c r="D21" s="182">
        <v>6</v>
      </c>
      <c r="E21" s="208">
        <v>66.7</v>
      </c>
      <c r="F21" s="183">
        <v>9</v>
      </c>
      <c r="G21" s="182">
        <v>6</v>
      </c>
      <c r="H21" s="208">
        <v>66.7</v>
      </c>
      <c r="I21" s="183">
        <v>5</v>
      </c>
      <c r="J21" s="182">
        <v>1</v>
      </c>
      <c r="K21" s="208">
        <v>20</v>
      </c>
      <c r="L21" s="183">
        <v>2</v>
      </c>
      <c r="M21" s="182">
        <v>1</v>
      </c>
      <c r="N21" s="208">
        <v>50</v>
      </c>
      <c r="O21" s="183">
        <v>12</v>
      </c>
      <c r="P21" s="182">
        <v>3</v>
      </c>
      <c r="Q21" s="208">
        <v>25</v>
      </c>
      <c r="R21" s="183">
        <v>11</v>
      </c>
      <c r="S21" s="182">
        <v>3</v>
      </c>
      <c r="T21" s="208">
        <v>27.3</v>
      </c>
      <c r="U21" s="183">
        <v>14</v>
      </c>
      <c r="V21" s="182">
        <v>7</v>
      </c>
      <c r="W21" s="208">
        <v>50</v>
      </c>
      <c r="X21" s="183">
        <v>13</v>
      </c>
      <c r="Y21" s="182">
        <v>6</v>
      </c>
      <c r="Z21" s="208">
        <v>46.2</v>
      </c>
      <c r="AA21" s="183">
        <v>17</v>
      </c>
      <c r="AB21" s="182">
        <v>10</v>
      </c>
      <c r="AC21" s="208">
        <v>58.8</v>
      </c>
      <c r="AD21" s="183">
        <v>14</v>
      </c>
      <c r="AE21" s="182">
        <v>9</v>
      </c>
      <c r="AF21" s="208">
        <v>64.3</v>
      </c>
    </row>
    <row r="22" spans="1:32" s="178" customFormat="1" ht="15" customHeight="1">
      <c r="A22" s="37"/>
      <c r="B22" s="242" t="s">
        <v>187</v>
      </c>
      <c r="C22" s="183">
        <v>9</v>
      </c>
      <c r="D22" s="182">
        <v>8</v>
      </c>
      <c r="E22" s="208">
        <v>88.9</v>
      </c>
      <c r="F22" s="183">
        <v>9</v>
      </c>
      <c r="G22" s="182">
        <v>8</v>
      </c>
      <c r="H22" s="208">
        <v>88.9</v>
      </c>
      <c r="I22" s="183">
        <v>15</v>
      </c>
      <c r="J22" s="182">
        <v>9</v>
      </c>
      <c r="K22" s="208">
        <v>60</v>
      </c>
      <c r="L22" s="183">
        <v>15</v>
      </c>
      <c r="M22" s="182">
        <v>9</v>
      </c>
      <c r="N22" s="208">
        <v>60</v>
      </c>
      <c r="O22" s="183">
        <v>17</v>
      </c>
      <c r="P22" s="182">
        <v>13</v>
      </c>
      <c r="Q22" s="208">
        <v>76.5</v>
      </c>
      <c r="R22" s="183">
        <v>17</v>
      </c>
      <c r="S22" s="182">
        <v>13</v>
      </c>
      <c r="T22" s="208">
        <v>76.5</v>
      </c>
      <c r="U22" s="183">
        <v>14</v>
      </c>
      <c r="V22" s="182">
        <v>10</v>
      </c>
      <c r="W22" s="208">
        <v>71.400000000000006</v>
      </c>
      <c r="X22" s="183">
        <v>14</v>
      </c>
      <c r="Y22" s="182">
        <v>10</v>
      </c>
      <c r="Z22" s="208">
        <v>71.400000000000006</v>
      </c>
      <c r="AA22" s="183">
        <v>17</v>
      </c>
      <c r="AB22" s="182">
        <v>11</v>
      </c>
      <c r="AC22" s="208">
        <v>64.7</v>
      </c>
      <c r="AD22" s="183">
        <v>16</v>
      </c>
      <c r="AE22" s="182">
        <v>11</v>
      </c>
      <c r="AF22" s="208">
        <v>68.8</v>
      </c>
    </row>
    <row r="23" spans="1:32" s="178" customFormat="1" ht="15" customHeight="1">
      <c r="A23" s="244"/>
      <c r="B23" s="83" t="s">
        <v>39</v>
      </c>
      <c r="C23" s="184">
        <v>18</v>
      </c>
      <c r="D23" s="185">
        <v>14</v>
      </c>
      <c r="E23" s="209">
        <v>77.8</v>
      </c>
      <c r="F23" s="184">
        <v>18</v>
      </c>
      <c r="G23" s="185">
        <v>14</v>
      </c>
      <c r="H23" s="209">
        <v>77.8</v>
      </c>
      <c r="I23" s="184">
        <v>20</v>
      </c>
      <c r="J23" s="185">
        <v>10</v>
      </c>
      <c r="K23" s="209">
        <v>50</v>
      </c>
      <c r="L23" s="184">
        <v>17</v>
      </c>
      <c r="M23" s="185">
        <v>10</v>
      </c>
      <c r="N23" s="209">
        <v>58.8</v>
      </c>
      <c r="O23" s="184">
        <v>29</v>
      </c>
      <c r="P23" s="185">
        <v>16</v>
      </c>
      <c r="Q23" s="209">
        <v>55.2</v>
      </c>
      <c r="R23" s="184">
        <v>28</v>
      </c>
      <c r="S23" s="185">
        <v>16</v>
      </c>
      <c r="T23" s="209">
        <v>57.1</v>
      </c>
      <c r="U23" s="184">
        <v>28</v>
      </c>
      <c r="V23" s="185">
        <v>17</v>
      </c>
      <c r="W23" s="209">
        <v>60.7</v>
      </c>
      <c r="X23" s="184">
        <v>27</v>
      </c>
      <c r="Y23" s="185">
        <v>16</v>
      </c>
      <c r="Z23" s="209">
        <v>59.3</v>
      </c>
      <c r="AA23" s="184">
        <v>34</v>
      </c>
      <c r="AB23" s="185">
        <v>21</v>
      </c>
      <c r="AC23" s="209">
        <v>61.8</v>
      </c>
      <c r="AD23" s="184">
        <v>30</v>
      </c>
      <c r="AE23" s="185">
        <v>20</v>
      </c>
      <c r="AF23" s="209">
        <v>66.7</v>
      </c>
    </row>
    <row r="24" spans="1:32" s="178" customFormat="1" ht="15" customHeight="1">
      <c r="A24" s="43" t="s">
        <v>15</v>
      </c>
      <c r="B24" s="333" t="s">
        <v>15</v>
      </c>
      <c r="C24" s="184">
        <v>0</v>
      </c>
      <c r="D24" s="185">
        <v>0</v>
      </c>
      <c r="E24" s="209">
        <v>0</v>
      </c>
      <c r="F24" s="184">
        <v>0</v>
      </c>
      <c r="G24" s="185">
        <v>0</v>
      </c>
      <c r="H24" s="209">
        <v>0</v>
      </c>
      <c r="I24" s="184">
        <v>0</v>
      </c>
      <c r="J24" s="185">
        <v>0</v>
      </c>
      <c r="K24" s="209">
        <v>0</v>
      </c>
      <c r="L24" s="184">
        <v>0</v>
      </c>
      <c r="M24" s="185">
        <v>0</v>
      </c>
      <c r="N24" s="209">
        <v>0</v>
      </c>
      <c r="O24" s="184">
        <v>0</v>
      </c>
      <c r="P24" s="185">
        <v>0</v>
      </c>
      <c r="Q24" s="209">
        <v>0</v>
      </c>
      <c r="R24" s="184">
        <v>0</v>
      </c>
      <c r="S24" s="185">
        <v>0</v>
      </c>
      <c r="T24" s="209">
        <v>0</v>
      </c>
      <c r="U24" s="184">
        <v>0</v>
      </c>
      <c r="V24" s="185">
        <v>0</v>
      </c>
      <c r="W24" s="209">
        <v>0</v>
      </c>
      <c r="X24" s="184">
        <v>0</v>
      </c>
      <c r="Y24" s="185">
        <v>0</v>
      </c>
      <c r="Z24" s="209">
        <v>0</v>
      </c>
      <c r="AA24" s="184">
        <v>3</v>
      </c>
      <c r="AB24" s="185">
        <v>2</v>
      </c>
      <c r="AC24" s="209">
        <v>66.7</v>
      </c>
      <c r="AD24" s="184">
        <v>3</v>
      </c>
      <c r="AE24" s="185">
        <v>2</v>
      </c>
      <c r="AF24" s="209">
        <v>66.7</v>
      </c>
    </row>
    <row r="25" spans="1:32" s="178" customFormat="1" ht="15" customHeight="1">
      <c r="A25" s="43" t="s">
        <v>16</v>
      </c>
      <c r="B25" s="333" t="s">
        <v>64</v>
      </c>
      <c r="C25" s="184">
        <v>0</v>
      </c>
      <c r="D25" s="185">
        <v>0</v>
      </c>
      <c r="E25" s="209">
        <v>0</v>
      </c>
      <c r="F25" s="184">
        <v>0</v>
      </c>
      <c r="G25" s="185">
        <v>0</v>
      </c>
      <c r="H25" s="209">
        <v>0</v>
      </c>
      <c r="I25" s="184">
        <v>0</v>
      </c>
      <c r="J25" s="185">
        <v>0</v>
      </c>
      <c r="K25" s="209">
        <v>0</v>
      </c>
      <c r="L25" s="184">
        <v>0</v>
      </c>
      <c r="M25" s="185">
        <v>0</v>
      </c>
      <c r="N25" s="209">
        <v>0</v>
      </c>
      <c r="O25" s="184">
        <v>0</v>
      </c>
      <c r="P25" s="185">
        <v>0</v>
      </c>
      <c r="Q25" s="209">
        <v>0</v>
      </c>
      <c r="R25" s="184">
        <v>0</v>
      </c>
      <c r="S25" s="185">
        <v>0</v>
      </c>
      <c r="T25" s="209">
        <v>0</v>
      </c>
      <c r="U25" s="184">
        <v>3</v>
      </c>
      <c r="V25" s="185">
        <v>3</v>
      </c>
      <c r="W25" s="209">
        <v>100</v>
      </c>
      <c r="X25" s="184">
        <v>3</v>
      </c>
      <c r="Y25" s="185">
        <v>3</v>
      </c>
      <c r="Z25" s="209">
        <v>100</v>
      </c>
      <c r="AA25" s="184">
        <v>1</v>
      </c>
      <c r="AB25" s="185">
        <v>0</v>
      </c>
      <c r="AC25" s="209">
        <v>0</v>
      </c>
      <c r="AD25" s="184">
        <v>1</v>
      </c>
      <c r="AE25" s="185">
        <v>0</v>
      </c>
      <c r="AF25" s="209">
        <v>0</v>
      </c>
    </row>
    <row r="26" spans="1:32" s="178" customFormat="1" ht="15" customHeight="1">
      <c r="A26" s="38" t="s">
        <v>19</v>
      </c>
      <c r="B26" s="40" t="s">
        <v>191</v>
      </c>
      <c r="C26" s="195">
        <v>1</v>
      </c>
      <c r="D26" s="194">
        <v>1</v>
      </c>
      <c r="E26" s="210">
        <v>100</v>
      </c>
      <c r="F26" s="195">
        <v>1</v>
      </c>
      <c r="G26" s="194">
        <v>1</v>
      </c>
      <c r="H26" s="210">
        <v>100</v>
      </c>
      <c r="I26" s="195">
        <v>5</v>
      </c>
      <c r="J26" s="194">
        <v>1</v>
      </c>
      <c r="K26" s="210">
        <v>20</v>
      </c>
      <c r="L26" s="195">
        <v>3</v>
      </c>
      <c r="M26" s="194">
        <v>1</v>
      </c>
      <c r="N26" s="210">
        <v>33.299999999999997</v>
      </c>
      <c r="O26" s="195">
        <v>4</v>
      </c>
      <c r="P26" s="194">
        <v>3</v>
      </c>
      <c r="Q26" s="210">
        <v>75</v>
      </c>
      <c r="R26" s="195">
        <v>4</v>
      </c>
      <c r="S26" s="194">
        <v>3</v>
      </c>
      <c r="T26" s="210">
        <v>75</v>
      </c>
      <c r="U26" s="195">
        <v>2</v>
      </c>
      <c r="V26" s="194">
        <v>1</v>
      </c>
      <c r="W26" s="210">
        <v>50</v>
      </c>
      <c r="X26" s="195">
        <v>2</v>
      </c>
      <c r="Y26" s="194">
        <v>1</v>
      </c>
      <c r="Z26" s="210">
        <v>50</v>
      </c>
      <c r="AA26" s="195">
        <v>1</v>
      </c>
      <c r="AB26" s="194">
        <v>1</v>
      </c>
      <c r="AC26" s="210">
        <v>100</v>
      </c>
      <c r="AD26" s="195">
        <v>1</v>
      </c>
      <c r="AE26" s="194">
        <v>1</v>
      </c>
      <c r="AF26" s="210">
        <v>100</v>
      </c>
    </row>
    <row r="27" spans="1:32" s="178" customFormat="1" ht="15" customHeight="1">
      <c r="A27" s="38" t="s">
        <v>20</v>
      </c>
      <c r="B27" s="40" t="s">
        <v>93</v>
      </c>
      <c r="C27" s="195">
        <v>1673</v>
      </c>
      <c r="D27" s="194">
        <v>1297</v>
      </c>
      <c r="E27" s="210">
        <v>77.5</v>
      </c>
      <c r="F27" s="195">
        <v>1398</v>
      </c>
      <c r="G27" s="194">
        <v>1118</v>
      </c>
      <c r="H27" s="210">
        <v>80</v>
      </c>
      <c r="I27" s="195">
        <v>1786</v>
      </c>
      <c r="J27" s="194">
        <v>1423</v>
      </c>
      <c r="K27" s="210">
        <v>79.7</v>
      </c>
      <c r="L27" s="195">
        <v>1495</v>
      </c>
      <c r="M27" s="194">
        <v>1207</v>
      </c>
      <c r="N27" s="210">
        <v>80.7</v>
      </c>
      <c r="O27" s="195">
        <v>1800</v>
      </c>
      <c r="P27" s="194">
        <v>1413</v>
      </c>
      <c r="Q27" s="210">
        <v>78.5</v>
      </c>
      <c r="R27" s="195">
        <v>1552</v>
      </c>
      <c r="S27" s="194">
        <v>1238</v>
      </c>
      <c r="T27" s="210">
        <v>79.8</v>
      </c>
      <c r="U27" s="195">
        <v>1958</v>
      </c>
      <c r="V27" s="194">
        <v>1495</v>
      </c>
      <c r="W27" s="210">
        <v>76.400000000000006</v>
      </c>
      <c r="X27" s="195">
        <v>1665</v>
      </c>
      <c r="Y27" s="194">
        <v>1302</v>
      </c>
      <c r="Z27" s="210">
        <v>78.2</v>
      </c>
      <c r="AA27" s="195">
        <v>1998</v>
      </c>
      <c r="AB27" s="194">
        <v>1583</v>
      </c>
      <c r="AC27" s="210">
        <v>79.2</v>
      </c>
      <c r="AD27" s="195">
        <v>1748</v>
      </c>
      <c r="AE27" s="194">
        <v>1405</v>
      </c>
      <c r="AF27" s="210">
        <v>80.400000000000006</v>
      </c>
    </row>
    <row r="28" spans="1:32" s="178" customFormat="1" ht="15" customHeight="1">
      <c r="A28" s="38" t="s">
        <v>21</v>
      </c>
      <c r="B28" s="40" t="s">
        <v>101</v>
      </c>
      <c r="C28" s="195">
        <v>0</v>
      </c>
      <c r="D28" s="194">
        <v>0</v>
      </c>
      <c r="E28" s="210">
        <v>0</v>
      </c>
      <c r="F28" s="195">
        <v>0</v>
      </c>
      <c r="G28" s="194">
        <v>0</v>
      </c>
      <c r="H28" s="210">
        <v>0</v>
      </c>
      <c r="I28" s="195">
        <v>0</v>
      </c>
      <c r="J28" s="194">
        <v>0</v>
      </c>
      <c r="K28" s="210">
        <v>0</v>
      </c>
      <c r="L28" s="195">
        <v>0</v>
      </c>
      <c r="M28" s="194">
        <v>0</v>
      </c>
      <c r="N28" s="210">
        <v>0</v>
      </c>
      <c r="O28" s="195">
        <v>3</v>
      </c>
      <c r="P28" s="194">
        <v>1</v>
      </c>
      <c r="Q28" s="210">
        <v>33.299999999999997</v>
      </c>
      <c r="R28" s="195">
        <v>3</v>
      </c>
      <c r="S28" s="194">
        <v>1</v>
      </c>
      <c r="T28" s="210">
        <v>33.299999999999997</v>
      </c>
      <c r="U28" s="195">
        <v>9</v>
      </c>
      <c r="V28" s="194">
        <v>7</v>
      </c>
      <c r="W28" s="210">
        <v>77.8</v>
      </c>
      <c r="X28" s="195">
        <v>9</v>
      </c>
      <c r="Y28" s="194">
        <v>7</v>
      </c>
      <c r="Z28" s="210">
        <v>77.8</v>
      </c>
      <c r="AA28" s="195">
        <v>5</v>
      </c>
      <c r="AB28" s="194">
        <v>4</v>
      </c>
      <c r="AC28" s="210">
        <v>80</v>
      </c>
      <c r="AD28" s="195">
        <v>5</v>
      </c>
      <c r="AE28" s="194">
        <v>4</v>
      </c>
      <c r="AF28" s="210">
        <v>80</v>
      </c>
    </row>
    <row r="29" spans="1:32" s="178" customFormat="1" ht="15" customHeight="1">
      <c r="A29" s="37" t="s">
        <v>23</v>
      </c>
      <c r="B29" s="242" t="s">
        <v>122</v>
      </c>
      <c r="C29" s="183">
        <v>0</v>
      </c>
      <c r="D29" s="182">
        <v>0</v>
      </c>
      <c r="E29" s="208">
        <v>0</v>
      </c>
      <c r="F29" s="183">
        <v>0</v>
      </c>
      <c r="G29" s="182">
        <v>0</v>
      </c>
      <c r="H29" s="208">
        <v>0</v>
      </c>
      <c r="I29" s="183">
        <v>0</v>
      </c>
      <c r="J29" s="182">
        <v>0</v>
      </c>
      <c r="K29" s="208">
        <v>0</v>
      </c>
      <c r="L29" s="183">
        <v>0</v>
      </c>
      <c r="M29" s="182">
        <v>0</v>
      </c>
      <c r="N29" s="208">
        <v>0</v>
      </c>
      <c r="O29" s="183">
        <v>2</v>
      </c>
      <c r="P29" s="182">
        <v>2</v>
      </c>
      <c r="Q29" s="208">
        <v>100</v>
      </c>
      <c r="R29" s="183">
        <v>1</v>
      </c>
      <c r="S29" s="182">
        <v>1</v>
      </c>
      <c r="T29" s="208">
        <v>100</v>
      </c>
      <c r="U29" s="183">
        <v>2</v>
      </c>
      <c r="V29" s="182">
        <v>2</v>
      </c>
      <c r="W29" s="208">
        <v>100</v>
      </c>
      <c r="X29" s="183">
        <v>1</v>
      </c>
      <c r="Y29" s="182">
        <v>1</v>
      </c>
      <c r="Z29" s="208">
        <v>100</v>
      </c>
      <c r="AA29" s="183">
        <v>0</v>
      </c>
      <c r="AB29" s="182">
        <v>0</v>
      </c>
      <c r="AC29" s="208">
        <v>0</v>
      </c>
      <c r="AD29" s="183">
        <v>0</v>
      </c>
      <c r="AE29" s="182">
        <v>0</v>
      </c>
      <c r="AF29" s="208">
        <v>0</v>
      </c>
    </row>
    <row r="30" spans="1:32" s="178" customFormat="1" ht="15" customHeight="1">
      <c r="A30" s="37"/>
      <c r="B30" s="242" t="s">
        <v>125</v>
      </c>
      <c r="C30" s="183">
        <v>0</v>
      </c>
      <c r="D30" s="182">
        <v>0</v>
      </c>
      <c r="E30" s="208">
        <v>0</v>
      </c>
      <c r="F30" s="183">
        <v>0</v>
      </c>
      <c r="G30" s="182">
        <v>0</v>
      </c>
      <c r="H30" s="208">
        <v>0</v>
      </c>
      <c r="I30" s="183">
        <v>0</v>
      </c>
      <c r="J30" s="182">
        <v>0</v>
      </c>
      <c r="K30" s="208">
        <v>0</v>
      </c>
      <c r="L30" s="183">
        <v>0</v>
      </c>
      <c r="M30" s="182">
        <v>0</v>
      </c>
      <c r="N30" s="208">
        <v>0</v>
      </c>
      <c r="O30" s="183">
        <v>2</v>
      </c>
      <c r="P30" s="182">
        <v>2</v>
      </c>
      <c r="Q30" s="208">
        <v>100</v>
      </c>
      <c r="R30" s="183">
        <v>2</v>
      </c>
      <c r="S30" s="182">
        <v>2</v>
      </c>
      <c r="T30" s="208">
        <v>100</v>
      </c>
      <c r="U30" s="183">
        <v>2</v>
      </c>
      <c r="V30" s="182">
        <v>2</v>
      </c>
      <c r="W30" s="208">
        <v>100</v>
      </c>
      <c r="X30" s="183">
        <v>2</v>
      </c>
      <c r="Y30" s="182">
        <v>2</v>
      </c>
      <c r="Z30" s="208">
        <v>100</v>
      </c>
      <c r="AA30" s="183">
        <v>2</v>
      </c>
      <c r="AB30" s="182">
        <v>2</v>
      </c>
      <c r="AC30" s="208">
        <v>100</v>
      </c>
      <c r="AD30" s="183">
        <v>2</v>
      </c>
      <c r="AE30" s="182">
        <v>2</v>
      </c>
      <c r="AF30" s="208">
        <v>100</v>
      </c>
    </row>
    <row r="31" spans="1:32" s="178" customFormat="1" ht="15" customHeight="1">
      <c r="A31" s="37"/>
      <c r="B31" s="242" t="s">
        <v>193</v>
      </c>
      <c r="C31" s="183">
        <v>3391</v>
      </c>
      <c r="D31" s="182">
        <v>2674</v>
      </c>
      <c r="E31" s="208">
        <v>78.900000000000006</v>
      </c>
      <c r="F31" s="183">
        <v>2456</v>
      </c>
      <c r="G31" s="182">
        <v>2011</v>
      </c>
      <c r="H31" s="208">
        <v>81.900000000000006</v>
      </c>
      <c r="I31" s="183">
        <v>3771</v>
      </c>
      <c r="J31" s="182">
        <v>3033</v>
      </c>
      <c r="K31" s="208">
        <v>80.400000000000006</v>
      </c>
      <c r="L31" s="183">
        <v>2734</v>
      </c>
      <c r="M31" s="182">
        <v>2253</v>
      </c>
      <c r="N31" s="208">
        <v>82.4</v>
      </c>
      <c r="O31" s="183">
        <v>4021</v>
      </c>
      <c r="P31" s="182">
        <v>3242</v>
      </c>
      <c r="Q31" s="208">
        <v>80.599999999999994</v>
      </c>
      <c r="R31" s="183">
        <v>2849</v>
      </c>
      <c r="S31" s="182">
        <v>2334</v>
      </c>
      <c r="T31" s="208">
        <v>81.900000000000006</v>
      </c>
      <c r="U31" s="183">
        <v>4175</v>
      </c>
      <c r="V31" s="182">
        <v>3325</v>
      </c>
      <c r="W31" s="208">
        <v>79.599999999999994</v>
      </c>
      <c r="X31" s="183">
        <v>2902</v>
      </c>
      <c r="Y31" s="182">
        <v>2403</v>
      </c>
      <c r="Z31" s="208">
        <v>82.8</v>
      </c>
      <c r="AA31" s="183">
        <v>4934</v>
      </c>
      <c r="AB31" s="182">
        <v>4023</v>
      </c>
      <c r="AC31" s="208">
        <v>81.5</v>
      </c>
      <c r="AD31" s="183">
        <v>3253</v>
      </c>
      <c r="AE31" s="182">
        <v>2752</v>
      </c>
      <c r="AF31" s="208">
        <v>84.6</v>
      </c>
    </row>
    <row r="32" spans="1:32" s="178" customFormat="1" ht="15" customHeight="1">
      <c r="A32" s="37"/>
      <c r="B32" s="242" t="s">
        <v>181</v>
      </c>
      <c r="C32" s="183">
        <v>57</v>
      </c>
      <c r="D32" s="182">
        <v>46</v>
      </c>
      <c r="E32" s="208">
        <v>80.7</v>
      </c>
      <c r="F32" s="183">
        <v>52</v>
      </c>
      <c r="G32" s="182">
        <v>45</v>
      </c>
      <c r="H32" s="208">
        <v>86.5</v>
      </c>
      <c r="I32" s="183">
        <v>60</v>
      </c>
      <c r="J32" s="182">
        <v>43</v>
      </c>
      <c r="K32" s="208">
        <v>71.7</v>
      </c>
      <c r="L32" s="183">
        <v>52</v>
      </c>
      <c r="M32" s="182">
        <v>41</v>
      </c>
      <c r="N32" s="208">
        <v>78.8</v>
      </c>
      <c r="O32" s="183">
        <v>57</v>
      </c>
      <c r="P32" s="182">
        <v>49</v>
      </c>
      <c r="Q32" s="208">
        <v>86</v>
      </c>
      <c r="R32" s="183">
        <v>52</v>
      </c>
      <c r="S32" s="182">
        <v>47</v>
      </c>
      <c r="T32" s="208">
        <v>90.4</v>
      </c>
      <c r="U32" s="183">
        <v>59</v>
      </c>
      <c r="V32" s="182">
        <v>50</v>
      </c>
      <c r="W32" s="208">
        <v>84.7</v>
      </c>
      <c r="X32" s="183">
        <v>53</v>
      </c>
      <c r="Y32" s="182">
        <v>46</v>
      </c>
      <c r="Z32" s="208">
        <v>86.8</v>
      </c>
      <c r="AA32" s="183">
        <v>48</v>
      </c>
      <c r="AB32" s="182">
        <v>39</v>
      </c>
      <c r="AC32" s="208">
        <v>81.3</v>
      </c>
      <c r="AD32" s="183">
        <v>43</v>
      </c>
      <c r="AE32" s="182">
        <v>37</v>
      </c>
      <c r="AF32" s="208">
        <v>86</v>
      </c>
    </row>
    <row r="33" spans="1:32" s="178" customFormat="1" ht="15" customHeight="1">
      <c r="A33" s="244"/>
      <c r="B33" s="83" t="s">
        <v>39</v>
      </c>
      <c r="C33" s="184">
        <v>3448</v>
      </c>
      <c r="D33" s="185">
        <v>2720</v>
      </c>
      <c r="E33" s="209">
        <v>78.900000000000006</v>
      </c>
      <c r="F33" s="184">
        <v>2490</v>
      </c>
      <c r="G33" s="185">
        <v>2043</v>
      </c>
      <c r="H33" s="209">
        <v>82</v>
      </c>
      <c r="I33" s="184">
        <v>3831</v>
      </c>
      <c r="J33" s="185">
        <v>3076</v>
      </c>
      <c r="K33" s="209">
        <v>80.3</v>
      </c>
      <c r="L33" s="184">
        <v>2767</v>
      </c>
      <c r="M33" s="185">
        <v>2282</v>
      </c>
      <c r="N33" s="209">
        <v>82.5</v>
      </c>
      <c r="O33" s="184">
        <v>4082</v>
      </c>
      <c r="P33" s="185">
        <v>3295</v>
      </c>
      <c r="Q33" s="209">
        <v>80.7</v>
      </c>
      <c r="R33" s="184">
        <v>2886</v>
      </c>
      <c r="S33" s="185">
        <v>2367</v>
      </c>
      <c r="T33" s="209">
        <v>82</v>
      </c>
      <c r="U33" s="184">
        <v>4238</v>
      </c>
      <c r="V33" s="185">
        <v>3379</v>
      </c>
      <c r="W33" s="209">
        <v>79.7</v>
      </c>
      <c r="X33" s="184">
        <v>2940</v>
      </c>
      <c r="Y33" s="185">
        <v>2436</v>
      </c>
      <c r="Z33" s="209">
        <v>82.9</v>
      </c>
      <c r="AA33" s="184">
        <v>4984</v>
      </c>
      <c r="AB33" s="185">
        <v>4064</v>
      </c>
      <c r="AC33" s="209">
        <v>81.5</v>
      </c>
      <c r="AD33" s="184">
        <v>3282</v>
      </c>
      <c r="AE33" s="185">
        <v>2780</v>
      </c>
      <c r="AF33" s="209">
        <v>84.7</v>
      </c>
    </row>
    <row r="34" spans="1:32" s="178" customFormat="1" ht="15" customHeight="1">
      <c r="A34" s="238" t="s">
        <v>39</v>
      </c>
      <c r="B34" s="241"/>
      <c r="C34" s="195">
        <v>12431</v>
      </c>
      <c r="D34" s="194">
        <v>8328</v>
      </c>
      <c r="E34" s="210">
        <v>67</v>
      </c>
      <c r="F34" s="195">
        <v>5931</v>
      </c>
      <c r="G34" s="194">
        <v>4576</v>
      </c>
      <c r="H34" s="210">
        <v>77.2</v>
      </c>
      <c r="I34" s="195">
        <v>13686</v>
      </c>
      <c r="J34" s="194">
        <v>9265</v>
      </c>
      <c r="K34" s="210">
        <v>67.7</v>
      </c>
      <c r="L34" s="195">
        <v>6501</v>
      </c>
      <c r="M34" s="194">
        <v>5041</v>
      </c>
      <c r="N34" s="210">
        <v>77.5</v>
      </c>
      <c r="O34" s="195">
        <v>14186</v>
      </c>
      <c r="P34" s="194">
        <v>9707</v>
      </c>
      <c r="Q34" s="210">
        <v>68.400000000000006</v>
      </c>
      <c r="R34" s="195">
        <v>6743</v>
      </c>
      <c r="S34" s="194">
        <v>5198</v>
      </c>
      <c r="T34" s="210">
        <v>77.099999999999994</v>
      </c>
      <c r="U34" s="195">
        <v>14627</v>
      </c>
      <c r="V34" s="194">
        <v>9893</v>
      </c>
      <c r="W34" s="210">
        <v>67.599999999999994</v>
      </c>
      <c r="X34" s="195">
        <v>6872</v>
      </c>
      <c r="Y34" s="194">
        <v>5342</v>
      </c>
      <c r="Z34" s="210">
        <v>77.7</v>
      </c>
      <c r="AA34" s="195">
        <v>15926</v>
      </c>
      <c r="AB34" s="194">
        <v>11067</v>
      </c>
      <c r="AC34" s="210">
        <v>69.5</v>
      </c>
      <c r="AD34" s="195">
        <v>7369</v>
      </c>
      <c r="AE34" s="194">
        <v>5830</v>
      </c>
      <c r="AF34" s="210">
        <v>79.099999999999994</v>
      </c>
    </row>
    <row r="35" spans="1:32" s="178" customFormat="1" ht="15" customHeight="1">
      <c r="A35" s="37"/>
      <c r="B35" s="181"/>
      <c r="C35" s="183"/>
      <c r="D35" s="182"/>
      <c r="E35" s="208"/>
      <c r="F35" s="183"/>
      <c r="G35" s="182"/>
      <c r="H35" s="208"/>
      <c r="I35" s="183"/>
      <c r="J35" s="182"/>
      <c r="K35" s="208"/>
      <c r="L35" s="183"/>
      <c r="M35" s="182"/>
      <c r="N35" s="208"/>
      <c r="O35" s="183"/>
      <c r="P35" s="182"/>
      <c r="Q35" s="208"/>
      <c r="R35" s="183"/>
      <c r="S35" s="182"/>
      <c r="T35" s="208"/>
      <c r="U35" s="183"/>
      <c r="V35" s="182"/>
      <c r="W35" s="208"/>
      <c r="X35" s="183"/>
      <c r="Y35" s="182"/>
      <c r="Z35" s="208"/>
      <c r="AA35" s="183"/>
      <c r="AB35" s="182"/>
      <c r="AC35" s="208"/>
      <c r="AD35" s="183"/>
      <c r="AE35" s="182"/>
      <c r="AF35" s="208"/>
    </row>
    <row r="36" spans="1:32" s="178" customFormat="1" ht="15" customHeight="1">
      <c r="A36" s="239" t="s">
        <v>250</v>
      </c>
      <c r="B36" s="243"/>
      <c r="C36" s="184"/>
      <c r="D36" s="185"/>
      <c r="E36" s="209"/>
      <c r="F36" s="184"/>
      <c r="G36" s="185"/>
      <c r="H36" s="209"/>
      <c r="I36" s="184"/>
      <c r="J36" s="185"/>
      <c r="K36" s="209"/>
      <c r="L36" s="184"/>
      <c r="M36" s="185"/>
      <c r="N36" s="209"/>
      <c r="O36" s="184"/>
      <c r="P36" s="185"/>
      <c r="Q36" s="209"/>
      <c r="R36" s="184"/>
      <c r="S36" s="185"/>
      <c r="T36" s="209"/>
      <c r="U36" s="184"/>
      <c r="V36" s="185"/>
      <c r="W36" s="209"/>
      <c r="X36" s="184"/>
      <c r="Y36" s="185"/>
      <c r="Z36" s="209"/>
      <c r="AA36" s="184"/>
      <c r="AB36" s="185"/>
      <c r="AC36" s="209"/>
      <c r="AD36" s="184"/>
      <c r="AE36" s="185"/>
      <c r="AF36" s="209"/>
    </row>
    <row r="37" spans="1:32" s="178" customFormat="1" ht="15" customHeight="1">
      <c r="A37" s="37" t="s">
        <v>11</v>
      </c>
      <c r="B37" s="181" t="s">
        <v>44</v>
      </c>
      <c r="C37" s="183">
        <v>289</v>
      </c>
      <c r="D37" s="182">
        <v>126</v>
      </c>
      <c r="E37" s="208">
        <v>43.6</v>
      </c>
      <c r="F37" s="183">
        <v>99</v>
      </c>
      <c r="G37" s="182">
        <v>53</v>
      </c>
      <c r="H37" s="208">
        <v>53.5</v>
      </c>
      <c r="I37" s="183">
        <v>494</v>
      </c>
      <c r="J37" s="182">
        <v>212</v>
      </c>
      <c r="K37" s="208">
        <v>42.9</v>
      </c>
      <c r="L37" s="183">
        <v>144</v>
      </c>
      <c r="M37" s="182">
        <v>83</v>
      </c>
      <c r="N37" s="208">
        <v>57.6</v>
      </c>
      <c r="O37" s="183">
        <v>383</v>
      </c>
      <c r="P37" s="182">
        <v>197</v>
      </c>
      <c r="Q37" s="208">
        <v>51.4</v>
      </c>
      <c r="R37" s="183">
        <v>123</v>
      </c>
      <c r="S37" s="182">
        <v>77</v>
      </c>
      <c r="T37" s="208">
        <v>62.6</v>
      </c>
      <c r="U37" s="183">
        <v>476</v>
      </c>
      <c r="V37" s="182">
        <v>166</v>
      </c>
      <c r="W37" s="208">
        <v>34.9</v>
      </c>
      <c r="X37" s="183">
        <v>130</v>
      </c>
      <c r="Y37" s="182">
        <v>74</v>
      </c>
      <c r="Z37" s="208">
        <v>56.9</v>
      </c>
      <c r="AA37" s="183">
        <v>587</v>
      </c>
      <c r="AB37" s="182">
        <v>228</v>
      </c>
      <c r="AC37" s="208">
        <v>38.799999999999997</v>
      </c>
      <c r="AD37" s="183">
        <v>144</v>
      </c>
      <c r="AE37" s="182">
        <v>82</v>
      </c>
      <c r="AF37" s="208">
        <v>56.9</v>
      </c>
    </row>
    <row r="38" spans="1:32" s="178" customFormat="1" ht="15" customHeight="1">
      <c r="A38" s="37"/>
      <c r="B38" s="181" t="s">
        <v>47</v>
      </c>
      <c r="C38" s="183">
        <v>19</v>
      </c>
      <c r="D38" s="182">
        <v>12</v>
      </c>
      <c r="E38" s="208">
        <v>63.2</v>
      </c>
      <c r="F38" s="183">
        <v>12</v>
      </c>
      <c r="G38" s="182">
        <v>9</v>
      </c>
      <c r="H38" s="208">
        <v>75</v>
      </c>
      <c r="I38" s="183">
        <v>53</v>
      </c>
      <c r="J38" s="182">
        <v>40</v>
      </c>
      <c r="K38" s="208">
        <v>75.5</v>
      </c>
      <c r="L38" s="183">
        <v>23</v>
      </c>
      <c r="M38" s="182">
        <v>17</v>
      </c>
      <c r="N38" s="208">
        <v>73.900000000000006</v>
      </c>
      <c r="O38" s="183">
        <v>35</v>
      </c>
      <c r="P38" s="182">
        <v>22</v>
      </c>
      <c r="Q38" s="208">
        <v>62.9</v>
      </c>
      <c r="R38" s="183">
        <v>22</v>
      </c>
      <c r="S38" s="182">
        <v>17</v>
      </c>
      <c r="T38" s="208">
        <v>77.3</v>
      </c>
      <c r="U38" s="183">
        <v>52</v>
      </c>
      <c r="V38" s="182">
        <v>40</v>
      </c>
      <c r="W38" s="208">
        <v>76.900000000000006</v>
      </c>
      <c r="X38" s="183">
        <v>25</v>
      </c>
      <c r="Y38" s="182">
        <v>23</v>
      </c>
      <c r="Z38" s="208">
        <v>92</v>
      </c>
      <c r="AA38" s="183">
        <v>59</v>
      </c>
      <c r="AB38" s="182">
        <v>30</v>
      </c>
      <c r="AC38" s="208">
        <v>50.8</v>
      </c>
      <c r="AD38" s="183">
        <v>34</v>
      </c>
      <c r="AE38" s="182">
        <v>23</v>
      </c>
      <c r="AF38" s="208">
        <v>67.599999999999994</v>
      </c>
    </row>
    <row r="39" spans="1:32" s="178" customFormat="1" ht="15" customHeight="1">
      <c r="A39" s="238" t="s">
        <v>39</v>
      </c>
      <c r="B39" s="241"/>
      <c r="C39" s="195">
        <v>308</v>
      </c>
      <c r="D39" s="194">
        <v>138</v>
      </c>
      <c r="E39" s="210">
        <v>44.8</v>
      </c>
      <c r="F39" s="195">
        <v>108</v>
      </c>
      <c r="G39" s="194">
        <v>60</v>
      </c>
      <c r="H39" s="210">
        <v>55.6</v>
      </c>
      <c r="I39" s="195">
        <v>547</v>
      </c>
      <c r="J39" s="194">
        <v>252</v>
      </c>
      <c r="K39" s="210">
        <v>46.1</v>
      </c>
      <c r="L39" s="195">
        <v>165</v>
      </c>
      <c r="M39" s="194">
        <v>98</v>
      </c>
      <c r="N39" s="210">
        <v>59.4</v>
      </c>
      <c r="O39" s="195">
        <v>418</v>
      </c>
      <c r="P39" s="194">
        <v>219</v>
      </c>
      <c r="Q39" s="210">
        <v>52.4</v>
      </c>
      <c r="R39" s="195">
        <v>143</v>
      </c>
      <c r="S39" s="194">
        <v>92</v>
      </c>
      <c r="T39" s="210">
        <v>64.3</v>
      </c>
      <c r="U39" s="195">
        <v>528</v>
      </c>
      <c r="V39" s="194">
        <v>206</v>
      </c>
      <c r="W39" s="210">
        <v>39</v>
      </c>
      <c r="X39" s="195">
        <v>153</v>
      </c>
      <c r="Y39" s="194">
        <v>96</v>
      </c>
      <c r="Z39" s="210">
        <v>62.7</v>
      </c>
      <c r="AA39" s="195">
        <v>646</v>
      </c>
      <c r="AB39" s="194">
        <v>258</v>
      </c>
      <c r="AC39" s="210">
        <v>39.9</v>
      </c>
      <c r="AD39" s="195">
        <v>172</v>
      </c>
      <c r="AE39" s="194">
        <v>101</v>
      </c>
      <c r="AF39" s="210">
        <v>58.7</v>
      </c>
    </row>
    <row r="40" spans="1:32" s="178" customFormat="1" ht="15" customHeight="1"/>
    <row r="41" spans="1:32" s="178" customFormat="1" ht="15" customHeight="1">
      <c r="A41" s="181" t="s">
        <v>693</v>
      </c>
      <c r="B41" s="181"/>
    </row>
    <row r="42" spans="1:32" s="178" customFormat="1" ht="15" customHeight="1">
      <c r="A42" s="181" t="s">
        <v>534</v>
      </c>
      <c r="B42" s="181"/>
    </row>
    <row r="43" spans="1:32" s="178" customFormat="1" ht="15" customHeight="1">
      <c r="A43" s="181" t="s">
        <v>694</v>
      </c>
      <c r="B43" s="181"/>
    </row>
    <row r="44" spans="1:32" s="178" customFormat="1" ht="15" customHeight="1">
      <c r="A44" s="13" t="s">
        <v>624</v>
      </c>
      <c r="B44" s="181"/>
    </row>
    <row r="45" spans="1:32" ht="15" customHeight="1">
      <c r="A45" s="13"/>
      <c r="B45" s="180"/>
      <c r="C45" s="178"/>
      <c r="D45" s="178"/>
      <c r="E45" s="178"/>
      <c r="F45" s="178"/>
      <c r="G45" s="178"/>
      <c r="H45" s="178"/>
      <c r="I45" s="178"/>
      <c r="J45" s="178"/>
      <c r="K45" s="178"/>
      <c r="L45" s="178"/>
      <c r="M45" s="178"/>
      <c r="N45" s="178"/>
      <c r="O45" s="178"/>
      <c r="P45" s="178"/>
      <c r="Q45" s="178"/>
      <c r="R45" s="178"/>
      <c r="S45" s="178"/>
      <c r="T45" s="178"/>
      <c r="U45" s="178"/>
      <c r="V45" s="178"/>
      <c r="W45" s="178"/>
      <c r="X45" s="178"/>
      <c r="Y45" s="178"/>
      <c r="Z45" s="178"/>
      <c r="AA45" s="178"/>
      <c r="AB45" s="178"/>
      <c r="AC45" s="178"/>
      <c r="AD45" s="178"/>
      <c r="AE45" s="178"/>
      <c r="AF45" s="178"/>
    </row>
    <row r="46" spans="1:32" ht="15" customHeight="1">
      <c r="A46" s="342" t="s">
        <v>389</v>
      </c>
      <c r="B46" s="193"/>
      <c r="C46" s="178"/>
      <c r="D46" s="178"/>
      <c r="E46" s="178"/>
      <c r="F46" s="178"/>
      <c r="G46" s="178"/>
      <c r="H46" s="178"/>
      <c r="I46" s="178"/>
      <c r="J46" s="178"/>
      <c r="K46" s="178"/>
      <c r="L46" s="178"/>
      <c r="M46" s="178"/>
      <c r="N46" s="178"/>
      <c r="O46" s="178"/>
      <c r="P46" s="178"/>
      <c r="Q46" s="178"/>
      <c r="R46" s="178"/>
      <c r="S46" s="178"/>
      <c r="T46" s="178"/>
      <c r="U46" s="178"/>
      <c r="V46" s="178"/>
      <c r="W46" s="178"/>
      <c r="X46" s="178"/>
      <c r="Y46" s="178"/>
      <c r="Z46" s="178"/>
      <c r="AA46" s="178"/>
      <c r="AB46" s="178"/>
      <c r="AC46" s="178"/>
      <c r="AD46" s="178"/>
      <c r="AE46" s="178"/>
      <c r="AF46" s="178"/>
    </row>
    <row r="47" spans="1:32" ht="15" customHeight="1">
      <c r="A47" s="341" t="s">
        <v>625</v>
      </c>
      <c r="B47" s="193"/>
      <c r="C47" s="178"/>
      <c r="D47" s="178"/>
      <c r="E47" s="178"/>
      <c r="F47" s="178"/>
      <c r="G47" s="178"/>
      <c r="H47" s="178"/>
      <c r="I47" s="178"/>
      <c r="J47" s="178"/>
      <c r="K47" s="178"/>
      <c r="L47" s="178"/>
      <c r="M47" s="178"/>
      <c r="N47" s="178"/>
      <c r="O47" s="178"/>
      <c r="P47" s="178"/>
      <c r="Q47" s="178"/>
      <c r="R47" s="178"/>
      <c r="S47" s="178"/>
      <c r="T47" s="178"/>
      <c r="U47" s="178"/>
      <c r="V47" s="178"/>
      <c r="W47" s="178"/>
      <c r="X47" s="178"/>
      <c r="Y47" s="178"/>
      <c r="Z47" s="178"/>
      <c r="AA47" s="178"/>
      <c r="AB47" s="178"/>
      <c r="AC47" s="178"/>
      <c r="AD47" s="178"/>
      <c r="AE47" s="178"/>
      <c r="AF47" s="178"/>
    </row>
    <row r="48" spans="1:32" ht="15" customHeight="1">
      <c r="A48" s="349" t="s">
        <v>0</v>
      </c>
      <c r="B48" s="193"/>
      <c r="C48" s="178"/>
      <c r="D48" s="178"/>
      <c r="E48" s="178"/>
      <c r="F48" s="178"/>
      <c r="G48" s="178"/>
      <c r="H48" s="178"/>
      <c r="I48" s="178"/>
      <c r="J48" s="178"/>
      <c r="K48" s="178"/>
      <c r="L48" s="178"/>
      <c r="M48" s="178"/>
      <c r="N48" s="178"/>
      <c r="O48" s="178"/>
      <c r="P48" s="178"/>
      <c r="Q48" s="178"/>
      <c r="R48" s="178"/>
      <c r="S48" s="178"/>
      <c r="T48" s="178"/>
      <c r="U48" s="178"/>
      <c r="V48" s="178"/>
      <c r="W48" s="178"/>
      <c r="X48" s="178"/>
      <c r="Y48" s="178"/>
      <c r="Z48" s="178"/>
      <c r="AA48" s="178"/>
      <c r="AB48" s="178"/>
      <c r="AC48" s="178"/>
      <c r="AD48" s="178"/>
      <c r="AE48" s="178"/>
      <c r="AF48" s="178"/>
    </row>
    <row r="49" spans="1:32" ht="15" customHeight="1">
      <c r="A49" s="349" t="s">
        <v>412</v>
      </c>
      <c r="B49" s="193"/>
      <c r="C49" s="178"/>
      <c r="D49" s="178"/>
      <c r="E49" s="178"/>
      <c r="F49" s="178"/>
      <c r="G49" s="178"/>
      <c r="H49" s="178"/>
      <c r="I49" s="178"/>
      <c r="J49" s="178"/>
      <c r="K49" s="178"/>
      <c r="L49" s="178"/>
      <c r="M49" s="178"/>
      <c r="N49" s="178"/>
      <c r="O49" s="178"/>
      <c r="P49" s="178"/>
      <c r="Q49" s="178"/>
      <c r="R49" s="178"/>
      <c r="S49" s="178"/>
      <c r="T49" s="178"/>
      <c r="U49" s="178"/>
      <c r="V49" s="178"/>
      <c r="W49" s="178"/>
      <c r="X49" s="178"/>
      <c r="Y49" s="178"/>
      <c r="Z49" s="178"/>
      <c r="AA49" s="178"/>
      <c r="AB49" s="178"/>
      <c r="AC49" s="178"/>
      <c r="AD49" s="178"/>
      <c r="AE49" s="178"/>
      <c r="AF49" s="178"/>
    </row>
    <row r="50" spans="1:32" ht="15" customHeight="1">
      <c r="A50" s="349" t="s">
        <v>30</v>
      </c>
      <c r="B50" s="193"/>
      <c r="C50" s="178"/>
      <c r="D50" s="178"/>
      <c r="E50" s="178"/>
      <c r="F50" s="178"/>
      <c r="G50" s="178"/>
      <c r="H50" s="178"/>
      <c r="I50" s="178"/>
      <c r="J50" s="178"/>
      <c r="K50" s="178"/>
      <c r="L50" s="178"/>
      <c r="M50" s="178"/>
      <c r="N50" s="178"/>
      <c r="O50" s="178"/>
      <c r="P50" s="178"/>
      <c r="Q50" s="178"/>
      <c r="R50" s="178"/>
      <c r="S50" s="178"/>
      <c r="T50" s="178"/>
      <c r="U50" s="178"/>
      <c r="V50" s="178"/>
      <c r="W50" s="178"/>
      <c r="X50" s="178"/>
      <c r="Y50" s="178"/>
      <c r="Z50" s="178"/>
      <c r="AA50" s="178"/>
      <c r="AB50" s="178"/>
      <c r="AC50" s="178"/>
      <c r="AD50" s="178"/>
      <c r="AE50" s="178"/>
      <c r="AF50" s="178"/>
    </row>
    <row r="51" spans="1:32" ht="15" customHeight="1">
      <c r="A51" s="349" t="s">
        <v>413</v>
      </c>
      <c r="B51" s="193"/>
      <c r="C51" s="178"/>
      <c r="D51" s="178"/>
      <c r="E51" s="178"/>
      <c r="F51" s="178"/>
      <c r="G51" s="178"/>
      <c r="H51" s="178"/>
      <c r="I51" s="178"/>
      <c r="J51" s="178"/>
      <c r="K51" s="178"/>
      <c r="L51" s="178"/>
      <c r="M51" s="178"/>
      <c r="N51" s="178"/>
      <c r="O51" s="178"/>
      <c r="P51" s="178"/>
      <c r="Q51" s="178"/>
      <c r="R51" s="178"/>
      <c r="S51" s="178"/>
      <c r="T51" s="178"/>
      <c r="U51" s="178"/>
      <c r="V51" s="178"/>
      <c r="W51" s="178"/>
      <c r="X51" s="178"/>
      <c r="Y51" s="178"/>
      <c r="Z51" s="178"/>
      <c r="AA51" s="178"/>
      <c r="AB51" s="178"/>
      <c r="AC51" s="178"/>
      <c r="AD51" s="178"/>
      <c r="AE51" s="178"/>
      <c r="AF51" s="178"/>
    </row>
  </sheetData>
  <mergeCells count="15">
    <mergeCell ref="O6:T6"/>
    <mergeCell ref="U6:Z6"/>
    <mergeCell ref="AA6:AF6"/>
    <mergeCell ref="C7:E7"/>
    <mergeCell ref="F7:H7"/>
    <mergeCell ref="I7:K7"/>
    <mergeCell ref="C6:H6"/>
    <mergeCell ref="I6:N6"/>
    <mergeCell ref="AD7:AF7"/>
    <mergeCell ref="U7:W7"/>
    <mergeCell ref="X7:Z7"/>
    <mergeCell ref="AA7:AC7"/>
    <mergeCell ref="L7:N7"/>
    <mergeCell ref="O7:Q7"/>
    <mergeCell ref="R7:T7"/>
  </mergeCells>
  <hyperlinks>
    <hyperlink ref="A1" location="'Table Of Contents'!C6" display="return to table of contents"/>
  </hyperlinks>
  <pageMargins left="0.39370078740157483" right="0.39370078740157483" top="0.59055118110236227" bottom="0.59055118110236227" header="0.39370078740157483" footer="0.39370078740157483"/>
  <pageSetup paperSize="9" scale="71" fitToWidth="0" orientation="landscape" horizontalDpi="4294967293" verticalDpi="4294967293" r:id="rId1"/>
  <headerFooter>
    <oddHeader>&amp;C&amp;"Arial,Regular"&amp;10&amp;F     &amp;A</oddHeader>
    <oddFooter>&amp;C&amp;"Arial,Regular"&amp;10Page &amp;P of &amp;N</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dimension ref="A1:BA178"/>
  <sheetViews>
    <sheetView zoomScale="85" zoomScaleNormal="85" workbookViewId="0">
      <pane xSplit="3" ySplit="8" topLeftCell="D9" activePane="bottomRight" state="frozen"/>
      <selection pane="topRight"/>
      <selection pane="bottomLeft"/>
      <selection pane="bottomRight"/>
    </sheetView>
  </sheetViews>
  <sheetFormatPr defaultColWidth="11.42578125" defaultRowHeight="9.9499999999999993" customHeight="1"/>
  <cols>
    <col min="1" max="1" width="55.28515625" style="178" customWidth="1"/>
    <col min="2" max="2" width="48.85546875" style="178" bestFit="1" customWidth="1"/>
    <col min="3" max="3" width="91" style="178" customWidth="1"/>
    <col min="4" max="53" width="8.5703125" style="178" customWidth="1"/>
    <col min="54" max="16384" width="11.42578125" style="178"/>
  </cols>
  <sheetData>
    <row r="1" spans="1:53" ht="13.5">
      <c r="A1" s="203" t="s">
        <v>231</v>
      </c>
    </row>
    <row r="2" spans="1:53" ht="15" customHeight="1">
      <c r="A2" s="256" t="s">
        <v>276</v>
      </c>
    </row>
    <row r="3" spans="1:53" ht="14.1" customHeight="1">
      <c r="A3" s="256" t="str">
        <f>"NSW Higher, Local and Children's Criminal Courts " &amp;'Table Of Contents'!H4</f>
        <v>NSW Higher, Local and Children's Criminal Courts July 2014 - June 2019</v>
      </c>
      <c r="B3" s="202"/>
      <c r="D3" s="7"/>
      <c r="E3" s="7"/>
      <c r="F3" s="7"/>
      <c r="G3" s="7"/>
      <c r="H3" s="7"/>
      <c r="I3" s="7"/>
      <c r="J3" s="7"/>
      <c r="K3" s="7"/>
      <c r="L3" s="7"/>
      <c r="M3" s="7"/>
      <c r="N3" s="7"/>
      <c r="O3" s="7"/>
      <c r="P3" s="7"/>
      <c r="Q3" s="7"/>
      <c r="R3" s="7"/>
      <c r="S3" s="7"/>
      <c r="T3" s="7"/>
      <c r="U3" s="7"/>
      <c r="V3" s="7"/>
      <c r="W3" s="7"/>
      <c r="X3" s="7"/>
      <c r="Y3" s="7"/>
      <c r="Z3" s="7"/>
      <c r="AA3" s="7"/>
      <c r="AB3" s="7"/>
      <c r="AC3" s="7"/>
      <c r="AD3" s="7"/>
      <c r="AE3" s="7"/>
      <c r="AF3" s="7"/>
      <c r="AG3" s="7"/>
      <c r="AH3" s="7"/>
      <c r="AI3" s="7"/>
      <c r="AJ3" s="7"/>
      <c r="AK3" s="7"/>
      <c r="AL3" s="7"/>
      <c r="AM3" s="7"/>
      <c r="AN3" s="7"/>
      <c r="AO3" s="7"/>
      <c r="AP3" s="7"/>
      <c r="AQ3" s="7"/>
      <c r="AR3" s="7"/>
      <c r="AS3" s="7"/>
      <c r="AT3" s="7"/>
      <c r="AU3" s="7"/>
      <c r="AV3" s="7"/>
      <c r="AW3" s="7"/>
      <c r="AX3" s="7"/>
      <c r="AY3" s="7"/>
      <c r="AZ3" s="7"/>
      <c r="BA3" s="7"/>
    </row>
    <row r="4" spans="1:53" ht="14.1" customHeight="1">
      <c r="A4" s="5" t="s">
        <v>355</v>
      </c>
      <c r="B4" s="7"/>
      <c r="C4" s="7"/>
      <c r="D4" s="7"/>
      <c r="E4" s="7"/>
      <c r="F4" s="7"/>
      <c r="G4" s="7"/>
      <c r="H4" s="7"/>
      <c r="I4" s="7"/>
      <c r="J4" s="7"/>
      <c r="K4" s="7"/>
      <c r="L4" s="7"/>
      <c r="M4" s="7"/>
      <c r="N4" s="7"/>
      <c r="O4" s="7"/>
      <c r="P4" s="7"/>
      <c r="Q4" s="7"/>
      <c r="R4" s="7"/>
      <c r="S4" s="7"/>
      <c r="T4" s="7"/>
      <c r="U4" s="7"/>
      <c r="V4" s="7"/>
      <c r="W4" s="7"/>
      <c r="X4" s="7"/>
      <c r="Y4" s="7"/>
      <c r="Z4" s="7"/>
      <c r="AA4" s="7"/>
      <c r="AB4" s="7"/>
      <c r="AC4" s="7"/>
      <c r="AD4" s="7"/>
      <c r="AE4" s="7"/>
      <c r="AF4" s="7"/>
      <c r="AG4" s="7"/>
      <c r="AH4" s="7"/>
      <c r="AI4" s="7"/>
      <c r="AJ4" s="7"/>
      <c r="AK4" s="7"/>
      <c r="AL4" s="7"/>
      <c r="AM4" s="7"/>
      <c r="AN4" s="7"/>
      <c r="AO4" s="7"/>
      <c r="AP4" s="7"/>
      <c r="AQ4" s="7"/>
      <c r="AR4" s="7"/>
      <c r="AS4" s="7"/>
      <c r="AT4" s="7"/>
      <c r="AU4" s="7"/>
      <c r="AV4" s="7"/>
      <c r="AW4" s="7"/>
      <c r="AX4" s="7"/>
      <c r="AY4" s="7"/>
      <c r="AZ4" s="7"/>
      <c r="BA4" s="7"/>
    </row>
    <row r="5" spans="1:53" ht="13.5">
      <c r="A5" s="49"/>
      <c r="B5" s="49"/>
      <c r="C5" s="49"/>
      <c r="D5" s="49"/>
      <c r="E5" s="49"/>
      <c r="F5" s="49"/>
      <c r="G5" s="49"/>
      <c r="H5" s="49"/>
      <c r="I5" s="49"/>
      <c r="J5" s="49"/>
      <c r="K5" s="49"/>
      <c r="L5" s="49"/>
      <c r="M5" s="49"/>
      <c r="N5" s="49"/>
      <c r="O5" s="49"/>
      <c r="P5" s="49"/>
      <c r="Q5" s="49"/>
      <c r="R5" s="49"/>
      <c r="S5" s="49"/>
      <c r="T5" s="49"/>
      <c r="U5" s="49"/>
      <c r="V5" s="49"/>
      <c r="W5" s="49"/>
      <c r="X5" s="49"/>
      <c r="Y5" s="49"/>
      <c r="Z5" s="49"/>
      <c r="AA5" s="49"/>
      <c r="AB5" s="49"/>
      <c r="AC5" s="49"/>
      <c r="AD5" s="49"/>
      <c r="AE5" s="49"/>
      <c r="AF5" s="49"/>
      <c r="AG5" s="49"/>
      <c r="AH5" s="49"/>
      <c r="AI5" s="49"/>
      <c r="AJ5" s="49"/>
      <c r="AK5" s="49"/>
      <c r="AL5" s="49"/>
      <c r="AM5" s="49"/>
      <c r="AN5" s="49"/>
      <c r="AO5" s="49"/>
      <c r="AP5" s="49"/>
      <c r="AQ5" s="49"/>
      <c r="AR5" s="49"/>
      <c r="AS5" s="49"/>
      <c r="AT5" s="49"/>
      <c r="AU5" s="49"/>
      <c r="AV5" s="49"/>
      <c r="AW5" s="49"/>
      <c r="AX5" s="49"/>
      <c r="AY5" s="49"/>
      <c r="AZ5" s="49"/>
      <c r="BA5" s="49"/>
    </row>
    <row r="6" spans="1:53" ht="14.1" customHeight="1">
      <c r="A6" s="51"/>
      <c r="B6" s="52"/>
      <c r="C6" s="53"/>
      <c r="D6" s="504" t="s">
        <v>150</v>
      </c>
      <c r="E6" s="505"/>
      <c r="F6" s="505"/>
      <c r="G6" s="505"/>
      <c r="H6" s="505"/>
      <c r="I6" s="505"/>
      <c r="J6" s="505"/>
      <c r="K6" s="505"/>
      <c r="L6" s="505"/>
      <c r="M6" s="505"/>
      <c r="N6" s="505"/>
      <c r="O6" s="505"/>
      <c r="P6" s="505"/>
      <c r="Q6" s="505"/>
      <c r="R6" s="505"/>
      <c r="S6" s="505"/>
      <c r="T6" s="505"/>
      <c r="U6" s="505"/>
      <c r="V6" s="505"/>
      <c r="W6" s="505"/>
      <c r="X6" s="505"/>
      <c r="Y6" s="505"/>
      <c r="Z6" s="505"/>
      <c r="AA6" s="505"/>
      <c r="AB6" s="505"/>
      <c r="AC6" s="505"/>
      <c r="AD6" s="505"/>
      <c r="AE6" s="505"/>
      <c r="AF6" s="505"/>
      <c r="AG6" s="505"/>
      <c r="AH6" s="505"/>
      <c r="AI6" s="505"/>
      <c r="AJ6" s="505"/>
      <c r="AK6" s="505"/>
      <c r="AL6" s="505"/>
      <c r="AM6" s="505"/>
      <c r="AN6" s="505"/>
      <c r="AO6" s="505"/>
      <c r="AP6" s="505"/>
      <c r="AQ6" s="505"/>
      <c r="AR6" s="505"/>
      <c r="AS6" s="505"/>
      <c r="AT6" s="505"/>
      <c r="AU6" s="505"/>
      <c r="AV6" s="505"/>
      <c r="AW6" s="505"/>
      <c r="AX6" s="505"/>
      <c r="AY6" s="505"/>
      <c r="AZ6" s="505"/>
      <c r="BA6" s="506"/>
    </row>
    <row r="7" spans="1:53" ht="14.1" customHeight="1">
      <c r="A7" s="54"/>
      <c r="B7" s="45"/>
      <c r="C7" s="55"/>
      <c r="D7" s="507" t="str">
        <f>'Table Of Contents'!$C$4</f>
        <v>July 2014 - June 2015</v>
      </c>
      <c r="E7" s="508"/>
      <c r="F7" s="508"/>
      <c r="G7" s="508"/>
      <c r="H7" s="508"/>
      <c r="I7" s="508"/>
      <c r="J7" s="508"/>
      <c r="K7" s="508"/>
      <c r="L7" s="508"/>
      <c r="M7" s="509"/>
      <c r="N7" s="507" t="str">
        <f>'Table Of Contents'!$D$4</f>
        <v>July 2015 - June 2016</v>
      </c>
      <c r="O7" s="508"/>
      <c r="P7" s="508"/>
      <c r="Q7" s="508"/>
      <c r="R7" s="508"/>
      <c r="S7" s="508"/>
      <c r="T7" s="508"/>
      <c r="U7" s="508"/>
      <c r="V7" s="508"/>
      <c r="W7" s="509"/>
      <c r="X7" s="507" t="str">
        <f>'Table Of Contents'!$E$4</f>
        <v>July 2016 - June 2017</v>
      </c>
      <c r="Y7" s="508"/>
      <c r="Z7" s="508"/>
      <c r="AA7" s="508"/>
      <c r="AB7" s="508"/>
      <c r="AC7" s="508"/>
      <c r="AD7" s="508"/>
      <c r="AE7" s="508"/>
      <c r="AF7" s="508"/>
      <c r="AG7" s="509"/>
      <c r="AH7" s="507" t="str">
        <f>'Table Of Contents'!$F$4</f>
        <v>July 2017 - June 2018</v>
      </c>
      <c r="AI7" s="508"/>
      <c r="AJ7" s="508"/>
      <c r="AK7" s="508"/>
      <c r="AL7" s="508"/>
      <c r="AM7" s="508"/>
      <c r="AN7" s="508"/>
      <c r="AO7" s="508"/>
      <c r="AP7" s="508"/>
      <c r="AQ7" s="509"/>
      <c r="AR7" s="507" t="str">
        <f>'Table Of Contents'!$G$4</f>
        <v>July 2018 - June 2019</v>
      </c>
      <c r="AS7" s="508"/>
      <c r="AT7" s="508"/>
      <c r="AU7" s="508"/>
      <c r="AV7" s="508"/>
      <c r="AW7" s="508"/>
      <c r="AX7" s="508"/>
      <c r="AY7" s="508"/>
      <c r="AZ7" s="508"/>
      <c r="BA7" s="509"/>
    </row>
    <row r="8" spans="1:53" ht="186" customHeight="1">
      <c r="A8" s="56" t="s">
        <v>754</v>
      </c>
      <c r="B8" s="50"/>
      <c r="C8" s="50"/>
      <c r="D8" s="58" t="s">
        <v>151</v>
      </c>
      <c r="E8" s="59" t="s">
        <v>260</v>
      </c>
      <c r="F8" s="59" t="s">
        <v>463</v>
      </c>
      <c r="G8" s="59" t="s">
        <v>464</v>
      </c>
      <c r="H8" s="59" t="s">
        <v>465</v>
      </c>
      <c r="I8" s="59" t="s">
        <v>456</v>
      </c>
      <c r="J8" s="59" t="s">
        <v>538</v>
      </c>
      <c r="K8" s="59" t="s">
        <v>204</v>
      </c>
      <c r="L8" s="59" t="s">
        <v>467</v>
      </c>
      <c r="M8" s="61" t="s">
        <v>39</v>
      </c>
      <c r="N8" s="58" t="s">
        <v>151</v>
      </c>
      <c r="O8" s="59" t="s">
        <v>260</v>
      </c>
      <c r="P8" s="59" t="s">
        <v>463</v>
      </c>
      <c r="Q8" s="59" t="s">
        <v>464</v>
      </c>
      <c r="R8" s="59" t="s">
        <v>465</v>
      </c>
      <c r="S8" s="59" t="s">
        <v>456</v>
      </c>
      <c r="T8" s="59" t="s">
        <v>538</v>
      </c>
      <c r="U8" s="59" t="s">
        <v>204</v>
      </c>
      <c r="V8" s="59" t="s">
        <v>467</v>
      </c>
      <c r="W8" s="61" t="s">
        <v>39</v>
      </c>
      <c r="X8" s="58" t="s">
        <v>151</v>
      </c>
      <c r="Y8" s="59" t="s">
        <v>260</v>
      </c>
      <c r="Z8" s="59" t="s">
        <v>463</v>
      </c>
      <c r="AA8" s="59" t="s">
        <v>464</v>
      </c>
      <c r="AB8" s="59" t="s">
        <v>465</v>
      </c>
      <c r="AC8" s="59" t="s">
        <v>456</v>
      </c>
      <c r="AD8" s="59" t="s">
        <v>538</v>
      </c>
      <c r="AE8" s="59" t="s">
        <v>204</v>
      </c>
      <c r="AF8" s="59" t="s">
        <v>467</v>
      </c>
      <c r="AG8" s="61" t="s">
        <v>39</v>
      </c>
      <c r="AH8" s="58" t="s">
        <v>151</v>
      </c>
      <c r="AI8" s="59" t="s">
        <v>260</v>
      </c>
      <c r="AJ8" s="59" t="s">
        <v>463</v>
      </c>
      <c r="AK8" s="59" t="s">
        <v>464</v>
      </c>
      <c r="AL8" s="59" t="s">
        <v>465</v>
      </c>
      <c r="AM8" s="59" t="s">
        <v>456</v>
      </c>
      <c r="AN8" s="59" t="s">
        <v>538</v>
      </c>
      <c r="AO8" s="59" t="s">
        <v>204</v>
      </c>
      <c r="AP8" s="59" t="s">
        <v>467</v>
      </c>
      <c r="AQ8" s="61" t="s">
        <v>39</v>
      </c>
      <c r="AR8" s="58" t="s">
        <v>151</v>
      </c>
      <c r="AS8" s="59" t="s">
        <v>260</v>
      </c>
      <c r="AT8" s="59" t="s">
        <v>463</v>
      </c>
      <c r="AU8" s="59" t="s">
        <v>464</v>
      </c>
      <c r="AV8" s="59" t="s">
        <v>465</v>
      </c>
      <c r="AW8" s="59" t="s">
        <v>456</v>
      </c>
      <c r="AX8" s="59" t="s">
        <v>538</v>
      </c>
      <c r="AY8" s="59" t="s">
        <v>204</v>
      </c>
      <c r="AZ8" s="59" t="s">
        <v>467</v>
      </c>
      <c r="BA8" s="61" t="s">
        <v>39</v>
      </c>
    </row>
    <row r="9" spans="1:53" ht="15" customHeight="1">
      <c r="A9" s="35" t="s">
        <v>9</v>
      </c>
      <c r="B9" s="39" t="s">
        <v>35</v>
      </c>
      <c r="C9" s="39" t="s">
        <v>35</v>
      </c>
      <c r="D9" s="195">
        <v>13</v>
      </c>
      <c r="E9" s="194">
        <v>0</v>
      </c>
      <c r="F9" s="194">
        <v>0</v>
      </c>
      <c r="G9" s="194">
        <v>0</v>
      </c>
      <c r="H9" s="194">
        <v>0</v>
      </c>
      <c r="I9" s="194">
        <v>0</v>
      </c>
      <c r="J9" s="194">
        <v>0</v>
      </c>
      <c r="K9" s="194">
        <v>0</v>
      </c>
      <c r="L9" s="194">
        <v>0</v>
      </c>
      <c r="M9" s="196">
        <v>13</v>
      </c>
      <c r="N9" s="194">
        <v>5</v>
      </c>
      <c r="O9" s="194">
        <v>0</v>
      </c>
      <c r="P9" s="194">
        <v>0</v>
      </c>
      <c r="Q9" s="194">
        <v>0</v>
      </c>
      <c r="R9" s="194">
        <v>0</v>
      </c>
      <c r="S9" s="194">
        <v>0</v>
      </c>
      <c r="T9" s="194">
        <v>0</v>
      </c>
      <c r="U9" s="194">
        <v>0</v>
      </c>
      <c r="V9" s="194">
        <v>0</v>
      </c>
      <c r="W9" s="196">
        <v>5</v>
      </c>
      <c r="X9" s="194">
        <v>7</v>
      </c>
      <c r="Y9" s="194">
        <v>0</v>
      </c>
      <c r="Z9" s="194">
        <v>0</v>
      </c>
      <c r="AA9" s="194">
        <v>0</v>
      </c>
      <c r="AB9" s="194">
        <v>0</v>
      </c>
      <c r="AC9" s="194">
        <v>0</v>
      </c>
      <c r="AD9" s="194">
        <v>0</v>
      </c>
      <c r="AE9" s="194">
        <v>0</v>
      </c>
      <c r="AF9" s="194">
        <v>0</v>
      </c>
      <c r="AG9" s="196">
        <v>7</v>
      </c>
      <c r="AH9" s="194">
        <v>7</v>
      </c>
      <c r="AI9" s="194">
        <v>0</v>
      </c>
      <c r="AJ9" s="194">
        <v>0</v>
      </c>
      <c r="AK9" s="194">
        <v>0</v>
      </c>
      <c r="AL9" s="194">
        <v>0</v>
      </c>
      <c r="AM9" s="194">
        <v>0</v>
      </c>
      <c r="AN9" s="194">
        <v>0</v>
      </c>
      <c r="AO9" s="194">
        <v>0</v>
      </c>
      <c r="AP9" s="194">
        <v>0</v>
      </c>
      <c r="AQ9" s="196">
        <v>7</v>
      </c>
      <c r="AR9" s="194">
        <v>7</v>
      </c>
      <c r="AS9" s="194">
        <v>0</v>
      </c>
      <c r="AT9" s="194">
        <v>0</v>
      </c>
      <c r="AU9" s="194">
        <v>0</v>
      </c>
      <c r="AV9" s="194">
        <v>0</v>
      </c>
      <c r="AW9" s="194">
        <v>0</v>
      </c>
      <c r="AX9" s="194">
        <v>0</v>
      </c>
      <c r="AY9" s="194">
        <v>0</v>
      </c>
      <c r="AZ9" s="194">
        <v>0</v>
      </c>
      <c r="BA9" s="196">
        <v>7</v>
      </c>
    </row>
    <row r="10" spans="1:53" ht="15" customHeight="1">
      <c r="A10" s="35"/>
      <c r="B10" s="39" t="s">
        <v>36</v>
      </c>
      <c r="C10" s="39" t="s">
        <v>36</v>
      </c>
      <c r="D10" s="195">
        <v>1</v>
      </c>
      <c r="E10" s="194">
        <v>0</v>
      </c>
      <c r="F10" s="194">
        <v>0</v>
      </c>
      <c r="G10" s="194">
        <v>0</v>
      </c>
      <c r="H10" s="194">
        <v>0</v>
      </c>
      <c r="I10" s="194">
        <v>0</v>
      </c>
      <c r="J10" s="194">
        <v>0</v>
      </c>
      <c r="K10" s="194">
        <v>0</v>
      </c>
      <c r="L10" s="194">
        <v>0</v>
      </c>
      <c r="M10" s="196">
        <v>1</v>
      </c>
      <c r="N10" s="194">
        <v>1</v>
      </c>
      <c r="O10" s="194">
        <v>0</v>
      </c>
      <c r="P10" s="194">
        <v>0</v>
      </c>
      <c r="Q10" s="194">
        <v>0</v>
      </c>
      <c r="R10" s="194">
        <v>0</v>
      </c>
      <c r="S10" s="194">
        <v>0</v>
      </c>
      <c r="T10" s="194">
        <v>0</v>
      </c>
      <c r="U10" s="194">
        <v>0</v>
      </c>
      <c r="V10" s="194">
        <v>0</v>
      </c>
      <c r="W10" s="196">
        <v>1</v>
      </c>
      <c r="X10" s="194">
        <v>1</v>
      </c>
      <c r="Y10" s="194">
        <v>0</v>
      </c>
      <c r="Z10" s="194">
        <v>0</v>
      </c>
      <c r="AA10" s="194">
        <v>0</v>
      </c>
      <c r="AB10" s="194">
        <v>0</v>
      </c>
      <c r="AC10" s="194">
        <v>0</v>
      </c>
      <c r="AD10" s="194">
        <v>0</v>
      </c>
      <c r="AE10" s="194">
        <v>0</v>
      </c>
      <c r="AF10" s="194">
        <v>0</v>
      </c>
      <c r="AG10" s="196">
        <v>1</v>
      </c>
      <c r="AH10" s="194">
        <v>1</v>
      </c>
      <c r="AI10" s="194">
        <v>0</v>
      </c>
      <c r="AJ10" s="194">
        <v>0</v>
      </c>
      <c r="AK10" s="194">
        <v>0</v>
      </c>
      <c r="AL10" s="194">
        <v>0</v>
      </c>
      <c r="AM10" s="194">
        <v>0</v>
      </c>
      <c r="AN10" s="194">
        <v>0</v>
      </c>
      <c r="AO10" s="194">
        <v>0</v>
      </c>
      <c r="AP10" s="194">
        <v>0</v>
      </c>
      <c r="AQ10" s="196">
        <v>1</v>
      </c>
      <c r="AR10" s="194">
        <v>0</v>
      </c>
      <c r="AS10" s="194">
        <v>0</v>
      </c>
      <c r="AT10" s="194">
        <v>0</v>
      </c>
      <c r="AU10" s="194">
        <v>0</v>
      </c>
      <c r="AV10" s="194">
        <v>0</v>
      </c>
      <c r="AW10" s="194">
        <v>0</v>
      </c>
      <c r="AX10" s="194">
        <v>0</v>
      </c>
      <c r="AY10" s="194">
        <v>0</v>
      </c>
      <c r="AZ10" s="194">
        <v>0</v>
      </c>
      <c r="BA10" s="196">
        <v>0</v>
      </c>
    </row>
    <row r="11" spans="1:53" ht="15" customHeight="1">
      <c r="A11" s="35"/>
      <c r="B11" s="334" t="s">
        <v>184</v>
      </c>
      <c r="C11" s="260" t="s">
        <v>37</v>
      </c>
      <c r="D11" s="188">
        <v>8</v>
      </c>
      <c r="E11" s="189">
        <v>0</v>
      </c>
      <c r="F11" s="189">
        <v>0</v>
      </c>
      <c r="G11" s="189">
        <v>0</v>
      </c>
      <c r="H11" s="189">
        <v>0</v>
      </c>
      <c r="I11" s="189">
        <v>0</v>
      </c>
      <c r="J11" s="189">
        <v>0</v>
      </c>
      <c r="K11" s="189">
        <v>0</v>
      </c>
      <c r="L11" s="189">
        <v>0</v>
      </c>
      <c r="M11" s="312">
        <v>8</v>
      </c>
      <c r="N11" s="189">
        <v>3</v>
      </c>
      <c r="O11" s="189">
        <v>0</v>
      </c>
      <c r="P11" s="189">
        <v>0</v>
      </c>
      <c r="Q11" s="189">
        <v>0</v>
      </c>
      <c r="R11" s="189">
        <v>0</v>
      </c>
      <c r="S11" s="189">
        <v>0</v>
      </c>
      <c r="T11" s="189">
        <v>0</v>
      </c>
      <c r="U11" s="189">
        <v>0</v>
      </c>
      <c r="V11" s="189">
        <v>0</v>
      </c>
      <c r="W11" s="312">
        <v>3</v>
      </c>
      <c r="X11" s="189">
        <v>2</v>
      </c>
      <c r="Y11" s="189">
        <v>0</v>
      </c>
      <c r="Z11" s="189">
        <v>0</v>
      </c>
      <c r="AA11" s="189">
        <v>0</v>
      </c>
      <c r="AB11" s="189">
        <v>0</v>
      </c>
      <c r="AC11" s="189">
        <v>0</v>
      </c>
      <c r="AD11" s="189">
        <v>0</v>
      </c>
      <c r="AE11" s="189">
        <v>0</v>
      </c>
      <c r="AF11" s="189">
        <v>0</v>
      </c>
      <c r="AG11" s="312">
        <v>2</v>
      </c>
      <c r="AH11" s="189">
        <v>5</v>
      </c>
      <c r="AI11" s="189">
        <v>0</v>
      </c>
      <c r="AJ11" s="189">
        <v>0</v>
      </c>
      <c r="AK11" s="189">
        <v>0</v>
      </c>
      <c r="AL11" s="189">
        <v>0</v>
      </c>
      <c r="AM11" s="189">
        <v>0</v>
      </c>
      <c r="AN11" s="189">
        <v>0</v>
      </c>
      <c r="AO11" s="189">
        <v>0</v>
      </c>
      <c r="AP11" s="189">
        <v>0</v>
      </c>
      <c r="AQ11" s="312">
        <v>5</v>
      </c>
      <c r="AR11" s="189">
        <v>5</v>
      </c>
      <c r="AS11" s="189">
        <v>0</v>
      </c>
      <c r="AT11" s="189">
        <v>0</v>
      </c>
      <c r="AU11" s="189">
        <v>0</v>
      </c>
      <c r="AV11" s="189">
        <v>0</v>
      </c>
      <c r="AW11" s="189">
        <v>0</v>
      </c>
      <c r="AX11" s="189">
        <v>0</v>
      </c>
      <c r="AY11" s="189">
        <v>0</v>
      </c>
      <c r="AZ11" s="189">
        <v>0</v>
      </c>
      <c r="BA11" s="312">
        <v>5</v>
      </c>
    </row>
    <row r="12" spans="1:53" ht="15" customHeight="1">
      <c r="A12" s="35"/>
      <c r="B12" s="11"/>
      <c r="C12" s="181" t="s">
        <v>38</v>
      </c>
      <c r="D12" s="183">
        <v>2</v>
      </c>
      <c r="E12" s="182">
        <v>0</v>
      </c>
      <c r="F12" s="182">
        <v>2</v>
      </c>
      <c r="G12" s="182">
        <v>0</v>
      </c>
      <c r="H12" s="182">
        <v>0</v>
      </c>
      <c r="I12" s="182">
        <v>0</v>
      </c>
      <c r="J12" s="182">
        <v>0</v>
      </c>
      <c r="K12" s="182">
        <v>0</v>
      </c>
      <c r="L12" s="182">
        <v>0</v>
      </c>
      <c r="M12" s="190">
        <v>4</v>
      </c>
      <c r="N12" s="182">
        <v>3</v>
      </c>
      <c r="O12" s="182">
        <v>0</v>
      </c>
      <c r="P12" s="182">
        <v>1</v>
      </c>
      <c r="Q12" s="182">
        <v>0</v>
      </c>
      <c r="R12" s="182">
        <v>0</v>
      </c>
      <c r="S12" s="182">
        <v>0</v>
      </c>
      <c r="T12" s="182">
        <v>0</v>
      </c>
      <c r="U12" s="182">
        <v>0</v>
      </c>
      <c r="V12" s="182">
        <v>0</v>
      </c>
      <c r="W12" s="190">
        <v>4</v>
      </c>
      <c r="X12" s="182">
        <v>5</v>
      </c>
      <c r="Y12" s="182">
        <v>0</v>
      </c>
      <c r="Z12" s="182">
        <v>0</v>
      </c>
      <c r="AA12" s="182">
        <v>0</v>
      </c>
      <c r="AB12" s="182">
        <v>0</v>
      </c>
      <c r="AC12" s="182">
        <v>0</v>
      </c>
      <c r="AD12" s="182">
        <v>0</v>
      </c>
      <c r="AE12" s="182">
        <v>0</v>
      </c>
      <c r="AF12" s="182">
        <v>0</v>
      </c>
      <c r="AG12" s="190">
        <v>5</v>
      </c>
      <c r="AH12" s="182">
        <v>4</v>
      </c>
      <c r="AI12" s="182">
        <v>0</v>
      </c>
      <c r="AJ12" s="182">
        <v>1</v>
      </c>
      <c r="AK12" s="182">
        <v>0</v>
      </c>
      <c r="AL12" s="182">
        <v>0</v>
      </c>
      <c r="AM12" s="182">
        <v>0</v>
      </c>
      <c r="AN12" s="182">
        <v>0</v>
      </c>
      <c r="AO12" s="182">
        <v>0</v>
      </c>
      <c r="AP12" s="182">
        <v>0</v>
      </c>
      <c r="AQ12" s="190">
        <v>5</v>
      </c>
      <c r="AR12" s="182">
        <v>2</v>
      </c>
      <c r="AS12" s="182">
        <v>0</v>
      </c>
      <c r="AT12" s="182">
        <v>0</v>
      </c>
      <c r="AU12" s="182">
        <v>0</v>
      </c>
      <c r="AV12" s="182">
        <v>0</v>
      </c>
      <c r="AW12" s="182">
        <v>0</v>
      </c>
      <c r="AX12" s="182">
        <v>0</v>
      </c>
      <c r="AY12" s="182">
        <v>0</v>
      </c>
      <c r="AZ12" s="182">
        <v>0</v>
      </c>
      <c r="BA12" s="190">
        <v>2</v>
      </c>
    </row>
    <row r="13" spans="1:53" ht="15" customHeight="1">
      <c r="A13" s="35"/>
      <c r="B13" s="304"/>
      <c r="C13" s="34" t="s">
        <v>39</v>
      </c>
      <c r="D13" s="184">
        <v>10</v>
      </c>
      <c r="E13" s="185">
        <v>0</v>
      </c>
      <c r="F13" s="185">
        <v>2</v>
      </c>
      <c r="G13" s="185">
        <v>0</v>
      </c>
      <c r="H13" s="185">
        <v>0</v>
      </c>
      <c r="I13" s="185">
        <v>0</v>
      </c>
      <c r="J13" s="185">
        <v>0</v>
      </c>
      <c r="K13" s="185">
        <v>0</v>
      </c>
      <c r="L13" s="185">
        <v>0</v>
      </c>
      <c r="M13" s="191">
        <v>12</v>
      </c>
      <c r="N13" s="185">
        <v>6</v>
      </c>
      <c r="O13" s="185">
        <v>0</v>
      </c>
      <c r="P13" s="185">
        <v>1</v>
      </c>
      <c r="Q13" s="185">
        <v>0</v>
      </c>
      <c r="R13" s="185">
        <v>0</v>
      </c>
      <c r="S13" s="185">
        <v>0</v>
      </c>
      <c r="T13" s="185">
        <v>0</v>
      </c>
      <c r="U13" s="185">
        <v>0</v>
      </c>
      <c r="V13" s="185">
        <v>0</v>
      </c>
      <c r="W13" s="191">
        <v>7</v>
      </c>
      <c r="X13" s="185">
        <v>7</v>
      </c>
      <c r="Y13" s="185">
        <v>0</v>
      </c>
      <c r="Z13" s="185">
        <v>0</v>
      </c>
      <c r="AA13" s="185">
        <v>0</v>
      </c>
      <c r="AB13" s="185">
        <v>0</v>
      </c>
      <c r="AC13" s="185">
        <v>0</v>
      </c>
      <c r="AD13" s="185">
        <v>0</v>
      </c>
      <c r="AE13" s="185">
        <v>0</v>
      </c>
      <c r="AF13" s="185">
        <v>0</v>
      </c>
      <c r="AG13" s="191">
        <v>7</v>
      </c>
      <c r="AH13" s="185">
        <v>9</v>
      </c>
      <c r="AI13" s="185">
        <v>0</v>
      </c>
      <c r="AJ13" s="185">
        <v>1</v>
      </c>
      <c r="AK13" s="185">
        <v>0</v>
      </c>
      <c r="AL13" s="185">
        <v>0</v>
      </c>
      <c r="AM13" s="185">
        <v>0</v>
      </c>
      <c r="AN13" s="185">
        <v>0</v>
      </c>
      <c r="AO13" s="185">
        <v>0</v>
      </c>
      <c r="AP13" s="185">
        <v>0</v>
      </c>
      <c r="AQ13" s="191">
        <v>10</v>
      </c>
      <c r="AR13" s="185">
        <v>7</v>
      </c>
      <c r="AS13" s="185">
        <v>0</v>
      </c>
      <c r="AT13" s="185">
        <v>0</v>
      </c>
      <c r="AU13" s="185">
        <v>0</v>
      </c>
      <c r="AV13" s="185">
        <v>0</v>
      </c>
      <c r="AW13" s="185">
        <v>0</v>
      </c>
      <c r="AX13" s="185">
        <v>0</v>
      </c>
      <c r="AY13" s="185">
        <v>0</v>
      </c>
      <c r="AZ13" s="185">
        <v>0</v>
      </c>
      <c r="BA13" s="191">
        <v>7</v>
      </c>
    </row>
    <row r="14" spans="1:53" ht="15" customHeight="1">
      <c r="A14" s="36"/>
      <c r="B14" s="34" t="s">
        <v>39</v>
      </c>
      <c r="C14" s="34"/>
      <c r="D14" s="184">
        <v>24</v>
      </c>
      <c r="E14" s="185">
        <v>0</v>
      </c>
      <c r="F14" s="185">
        <v>2</v>
      </c>
      <c r="G14" s="185">
        <v>0</v>
      </c>
      <c r="H14" s="185">
        <v>0</v>
      </c>
      <c r="I14" s="185">
        <v>0</v>
      </c>
      <c r="J14" s="185">
        <v>0</v>
      </c>
      <c r="K14" s="185">
        <v>0</v>
      </c>
      <c r="L14" s="185">
        <v>0</v>
      </c>
      <c r="M14" s="191">
        <v>26</v>
      </c>
      <c r="N14" s="185">
        <v>12</v>
      </c>
      <c r="O14" s="185">
        <v>0</v>
      </c>
      <c r="P14" s="185">
        <v>1</v>
      </c>
      <c r="Q14" s="185">
        <v>0</v>
      </c>
      <c r="R14" s="185">
        <v>0</v>
      </c>
      <c r="S14" s="185">
        <v>0</v>
      </c>
      <c r="T14" s="185">
        <v>0</v>
      </c>
      <c r="U14" s="185">
        <v>0</v>
      </c>
      <c r="V14" s="185">
        <v>0</v>
      </c>
      <c r="W14" s="191">
        <v>13</v>
      </c>
      <c r="X14" s="185">
        <v>15</v>
      </c>
      <c r="Y14" s="185">
        <v>0</v>
      </c>
      <c r="Z14" s="185">
        <v>0</v>
      </c>
      <c r="AA14" s="185">
        <v>0</v>
      </c>
      <c r="AB14" s="185">
        <v>0</v>
      </c>
      <c r="AC14" s="185">
        <v>0</v>
      </c>
      <c r="AD14" s="185">
        <v>0</v>
      </c>
      <c r="AE14" s="185">
        <v>0</v>
      </c>
      <c r="AF14" s="185">
        <v>0</v>
      </c>
      <c r="AG14" s="191">
        <v>15</v>
      </c>
      <c r="AH14" s="185">
        <v>17</v>
      </c>
      <c r="AI14" s="185">
        <v>0</v>
      </c>
      <c r="AJ14" s="185">
        <v>1</v>
      </c>
      <c r="AK14" s="185">
        <v>0</v>
      </c>
      <c r="AL14" s="185">
        <v>0</v>
      </c>
      <c r="AM14" s="185">
        <v>0</v>
      </c>
      <c r="AN14" s="185">
        <v>0</v>
      </c>
      <c r="AO14" s="185">
        <v>0</v>
      </c>
      <c r="AP14" s="185">
        <v>0</v>
      </c>
      <c r="AQ14" s="191">
        <v>18</v>
      </c>
      <c r="AR14" s="185">
        <v>14</v>
      </c>
      <c r="AS14" s="185">
        <v>0</v>
      </c>
      <c r="AT14" s="185">
        <v>0</v>
      </c>
      <c r="AU14" s="185">
        <v>0</v>
      </c>
      <c r="AV14" s="185">
        <v>0</v>
      </c>
      <c r="AW14" s="185">
        <v>0</v>
      </c>
      <c r="AX14" s="185">
        <v>0</v>
      </c>
      <c r="AY14" s="185">
        <v>0</v>
      </c>
      <c r="AZ14" s="185">
        <v>0</v>
      </c>
      <c r="BA14" s="191">
        <v>14</v>
      </c>
    </row>
    <row r="15" spans="1:53" ht="15" customHeight="1">
      <c r="A15" s="35" t="s">
        <v>10</v>
      </c>
      <c r="B15" s="11" t="s">
        <v>40</v>
      </c>
      <c r="C15" s="181" t="s">
        <v>41</v>
      </c>
      <c r="D15" s="183">
        <v>565</v>
      </c>
      <c r="E15" s="182">
        <v>25</v>
      </c>
      <c r="F15" s="182">
        <v>245</v>
      </c>
      <c r="G15" s="182">
        <v>591</v>
      </c>
      <c r="H15" s="182">
        <v>32</v>
      </c>
      <c r="I15" s="182">
        <v>0</v>
      </c>
      <c r="J15" s="182">
        <v>43</v>
      </c>
      <c r="K15" s="182">
        <v>0</v>
      </c>
      <c r="L15" s="182">
        <v>23</v>
      </c>
      <c r="M15" s="190">
        <v>1524</v>
      </c>
      <c r="N15" s="182">
        <v>621</v>
      </c>
      <c r="O15" s="182">
        <v>21</v>
      </c>
      <c r="P15" s="182">
        <v>259</v>
      </c>
      <c r="Q15" s="182">
        <v>558</v>
      </c>
      <c r="R15" s="182">
        <v>36</v>
      </c>
      <c r="S15" s="182">
        <v>1</v>
      </c>
      <c r="T15" s="182">
        <v>44</v>
      </c>
      <c r="U15" s="182">
        <v>2</v>
      </c>
      <c r="V15" s="182">
        <v>20</v>
      </c>
      <c r="W15" s="190">
        <v>1562</v>
      </c>
      <c r="X15" s="182">
        <v>650</v>
      </c>
      <c r="Y15" s="182">
        <v>27</v>
      </c>
      <c r="Z15" s="182">
        <v>261</v>
      </c>
      <c r="AA15" s="182">
        <v>580</v>
      </c>
      <c r="AB15" s="182">
        <v>40</v>
      </c>
      <c r="AC15" s="182">
        <v>4</v>
      </c>
      <c r="AD15" s="182">
        <v>46</v>
      </c>
      <c r="AE15" s="182">
        <v>1</v>
      </c>
      <c r="AF15" s="182">
        <v>20</v>
      </c>
      <c r="AG15" s="190">
        <v>1629</v>
      </c>
      <c r="AH15" s="182">
        <v>669</v>
      </c>
      <c r="AI15" s="182">
        <v>24</v>
      </c>
      <c r="AJ15" s="182">
        <v>233</v>
      </c>
      <c r="AK15" s="182">
        <v>546</v>
      </c>
      <c r="AL15" s="182">
        <v>28</v>
      </c>
      <c r="AM15" s="182">
        <v>2</v>
      </c>
      <c r="AN15" s="182">
        <v>27</v>
      </c>
      <c r="AO15" s="182">
        <v>1</v>
      </c>
      <c r="AP15" s="182">
        <v>24</v>
      </c>
      <c r="AQ15" s="190">
        <v>1554</v>
      </c>
      <c r="AR15" s="182">
        <v>705</v>
      </c>
      <c r="AS15" s="182">
        <v>22</v>
      </c>
      <c r="AT15" s="182">
        <v>271</v>
      </c>
      <c r="AU15" s="182">
        <v>597</v>
      </c>
      <c r="AV15" s="182">
        <v>26</v>
      </c>
      <c r="AW15" s="182">
        <v>3</v>
      </c>
      <c r="AX15" s="182">
        <v>47</v>
      </c>
      <c r="AY15" s="182">
        <v>2</v>
      </c>
      <c r="AZ15" s="182">
        <v>19</v>
      </c>
      <c r="BA15" s="190">
        <v>1692</v>
      </c>
    </row>
    <row r="16" spans="1:53" ht="15" customHeight="1">
      <c r="A16" s="35"/>
      <c r="B16" s="11"/>
      <c r="C16" s="181" t="s">
        <v>42</v>
      </c>
      <c r="D16" s="183">
        <v>95</v>
      </c>
      <c r="E16" s="182">
        <v>8</v>
      </c>
      <c r="F16" s="182">
        <v>25</v>
      </c>
      <c r="G16" s="182">
        <v>182</v>
      </c>
      <c r="H16" s="182">
        <v>38</v>
      </c>
      <c r="I16" s="182">
        <v>2</v>
      </c>
      <c r="J16" s="182">
        <v>10</v>
      </c>
      <c r="K16" s="182">
        <v>1</v>
      </c>
      <c r="L16" s="182">
        <v>14</v>
      </c>
      <c r="M16" s="190">
        <v>375</v>
      </c>
      <c r="N16" s="182">
        <v>101</v>
      </c>
      <c r="O16" s="182">
        <v>7</v>
      </c>
      <c r="P16" s="182">
        <v>49</v>
      </c>
      <c r="Q16" s="182">
        <v>171</v>
      </c>
      <c r="R16" s="182">
        <v>36</v>
      </c>
      <c r="S16" s="182">
        <v>2</v>
      </c>
      <c r="T16" s="182">
        <v>11</v>
      </c>
      <c r="U16" s="182">
        <v>1</v>
      </c>
      <c r="V16" s="182">
        <v>8</v>
      </c>
      <c r="W16" s="190">
        <v>386</v>
      </c>
      <c r="X16" s="182">
        <v>121</v>
      </c>
      <c r="Y16" s="182">
        <v>6</v>
      </c>
      <c r="Z16" s="182">
        <v>49</v>
      </c>
      <c r="AA16" s="182">
        <v>160</v>
      </c>
      <c r="AB16" s="182">
        <v>35</v>
      </c>
      <c r="AC16" s="182">
        <v>3</v>
      </c>
      <c r="AD16" s="182">
        <v>15</v>
      </c>
      <c r="AE16" s="182">
        <v>3</v>
      </c>
      <c r="AF16" s="182">
        <v>10</v>
      </c>
      <c r="AG16" s="190">
        <v>402</v>
      </c>
      <c r="AH16" s="182">
        <v>107</v>
      </c>
      <c r="AI16" s="182">
        <v>9</v>
      </c>
      <c r="AJ16" s="182">
        <v>39</v>
      </c>
      <c r="AK16" s="182">
        <v>171</v>
      </c>
      <c r="AL16" s="182">
        <v>29</v>
      </c>
      <c r="AM16" s="182">
        <v>6</v>
      </c>
      <c r="AN16" s="182">
        <v>12</v>
      </c>
      <c r="AO16" s="182">
        <v>1</v>
      </c>
      <c r="AP16" s="182">
        <v>11</v>
      </c>
      <c r="AQ16" s="190">
        <v>385</v>
      </c>
      <c r="AR16" s="182">
        <v>103</v>
      </c>
      <c r="AS16" s="182">
        <v>5</v>
      </c>
      <c r="AT16" s="182">
        <v>40</v>
      </c>
      <c r="AU16" s="182">
        <v>189</v>
      </c>
      <c r="AV16" s="182">
        <v>22</v>
      </c>
      <c r="AW16" s="182">
        <v>4</v>
      </c>
      <c r="AX16" s="182">
        <v>18</v>
      </c>
      <c r="AY16" s="182">
        <v>0</v>
      </c>
      <c r="AZ16" s="182">
        <v>10</v>
      </c>
      <c r="BA16" s="190">
        <v>391</v>
      </c>
    </row>
    <row r="17" spans="1:53" ht="15" customHeight="1">
      <c r="A17" s="35"/>
      <c r="B17" s="11"/>
      <c r="C17" s="181" t="s">
        <v>43</v>
      </c>
      <c r="D17" s="183">
        <v>171</v>
      </c>
      <c r="E17" s="182">
        <v>11</v>
      </c>
      <c r="F17" s="182">
        <v>116</v>
      </c>
      <c r="G17" s="182">
        <v>767</v>
      </c>
      <c r="H17" s="182">
        <v>203</v>
      </c>
      <c r="I17" s="182">
        <v>12</v>
      </c>
      <c r="J17" s="182">
        <v>156</v>
      </c>
      <c r="K17" s="182">
        <v>15</v>
      </c>
      <c r="L17" s="182">
        <v>50</v>
      </c>
      <c r="M17" s="190">
        <v>1501</v>
      </c>
      <c r="N17" s="182">
        <v>191</v>
      </c>
      <c r="O17" s="182">
        <v>6</v>
      </c>
      <c r="P17" s="182">
        <v>114</v>
      </c>
      <c r="Q17" s="182">
        <v>718</v>
      </c>
      <c r="R17" s="182">
        <v>172</v>
      </c>
      <c r="S17" s="182">
        <v>17</v>
      </c>
      <c r="T17" s="182">
        <v>156</v>
      </c>
      <c r="U17" s="182">
        <v>19</v>
      </c>
      <c r="V17" s="182">
        <v>55</v>
      </c>
      <c r="W17" s="190">
        <v>1448</v>
      </c>
      <c r="X17" s="182">
        <v>202</v>
      </c>
      <c r="Y17" s="182">
        <v>14</v>
      </c>
      <c r="Z17" s="182">
        <v>96</v>
      </c>
      <c r="AA17" s="182">
        <v>702</v>
      </c>
      <c r="AB17" s="182">
        <v>198</v>
      </c>
      <c r="AC17" s="182">
        <v>17</v>
      </c>
      <c r="AD17" s="182">
        <v>158</v>
      </c>
      <c r="AE17" s="182">
        <v>19</v>
      </c>
      <c r="AF17" s="182">
        <v>52</v>
      </c>
      <c r="AG17" s="190">
        <v>1458</v>
      </c>
      <c r="AH17" s="182">
        <v>210</v>
      </c>
      <c r="AI17" s="182">
        <v>8</v>
      </c>
      <c r="AJ17" s="182">
        <v>114</v>
      </c>
      <c r="AK17" s="182">
        <v>753</v>
      </c>
      <c r="AL17" s="182">
        <v>189</v>
      </c>
      <c r="AM17" s="182">
        <v>15</v>
      </c>
      <c r="AN17" s="182">
        <v>136</v>
      </c>
      <c r="AO17" s="182">
        <v>18</v>
      </c>
      <c r="AP17" s="182">
        <v>53</v>
      </c>
      <c r="AQ17" s="190">
        <v>1496</v>
      </c>
      <c r="AR17" s="182">
        <v>188</v>
      </c>
      <c r="AS17" s="182">
        <v>9</v>
      </c>
      <c r="AT17" s="182">
        <v>88</v>
      </c>
      <c r="AU17" s="182">
        <v>794</v>
      </c>
      <c r="AV17" s="182">
        <v>142</v>
      </c>
      <c r="AW17" s="182">
        <v>17</v>
      </c>
      <c r="AX17" s="182">
        <v>167</v>
      </c>
      <c r="AY17" s="182">
        <v>18</v>
      </c>
      <c r="AZ17" s="182">
        <v>48</v>
      </c>
      <c r="BA17" s="190">
        <v>1471</v>
      </c>
    </row>
    <row r="18" spans="1:53" ht="15" customHeight="1">
      <c r="A18" s="35"/>
      <c r="B18" s="11"/>
      <c r="C18" s="181" t="s">
        <v>39</v>
      </c>
      <c r="D18" s="183">
        <v>831</v>
      </c>
      <c r="E18" s="182">
        <v>44</v>
      </c>
      <c r="F18" s="182">
        <v>386</v>
      </c>
      <c r="G18" s="182">
        <v>1540</v>
      </c>
      <c r="H18" s="182">
        <v>273</v>
      </c>
      <c r="I18" s="182">
        <v>14</v>
      </c>
      <c r="J18" s="182">
        <v>209</v>
      </c>
      <c r="K18" s="182">
        <v>16</v>
      </c>
      <c r="L18" s="182">
        <v>87</v>
      </c>
      <c r="M18" s="190">
        <v>3400</v>
      </c>
      <c r="N18" s="182">
        <v>913</v>
      </c>
      <c r="O18" s="182">
        <v>34</v>
      </c>
      <c r="P18" s="182">
        <v>422</v>
      </c>
      <c r="Q18" s="182">
        <v>1447</v>
      </c>
      <c r="R18" s="182">
        <v>244</v>
      </c>
      <c r="S18" s="182">
        <v>20</v>
      </c>
      <c r="T18" s="182">
        <v>211</v>
      </c>
      <c r="U18" s="182">
        <v>22</v>
      </c>
      <c r="V18" s="182">
        <v>83</v>
      </c>
      <c r="W18" s="190">
        <v>3396</v>
      </c>
      <c r="X18" s="182">
        <v>973</v>
      </c>
      <c r="Y18" s="182">
        <v>47</v>
      </c>
      <c r="Z18" s="182">
        <v>406</v>
      </c>
      <c r="AA18" s="182">
        <v>1442</v>
      </c>
      <c r="AB18" s="182">
        <v>273</v>
      </c>
      <c r="AC18" s="182">
        <v>24</v>
      </c>
      <c r="AD18" s="182">
        <v>219</v>
      </c>
      <c r="AE18" s="182">
        <v>23</v>
      </c>
      <c r="AF18" s="182">
        <v>82</v>
      </c>
      <c r="AG18" s="190">
        <v>3489</v>
      </c>
      <c r="AH18" s="182">
        <v>986</v>
      </c>
      <c r="AI18" s="182">
        <v>41</v>
      </c>
      <c r="AJ18" s="182">
        <v>386</v>
      </c>
      <c r="AK18" s="182">
        <v>1470</v>
      </c>
      <c r="AL18" s="182">
        <v>246</v>
      </c>
      <c r="AM18" s="182">
        <v>23</v>
      </c>
      <c r="AN18" s="182">
        <v>175</v>
      </c>
      <c r="AO18" s="182">
        <v>20</v>
      </c>
      <c r="AP18" s="182">
        <v>88</v>
      </c>
      <c r="AQ18" s="190">
        <v>3435</v>
      </c>
      <c r="AR18" s="182">
        <v>996</v>
      </c>
      <c r="AS18" s="182">
        <v>36</v>
      </c>
      <c r="AT18" s="182">
        <v>399</v>
      </c>
      <c r="AU18" s="182">
        <v>1580</v>
      </c>
      <c r="AV18" s="182">
        <v>190</v>
      </c>
      <c r="AW18" s="182">
        <v>24</v>
      </c>
      <c r="AX18" s="182">
        <v>232</v>
      </c>
      <c r="AY18" s="182">
        <v>20</v>
      </c>
      <c r="AZ18" s="182">
        <v>77</v>
      </c>
      <c r="BA18" s="190">
        <v>3554</v>
      </c>
    </row>
    <row r="19" spans="1:53" ht="15" customHeight="1">
      <c r="A19" s="35"/>
      <c r="B19" s="334" t="s">
        <v>241</v>
      </c>
      <c r="C19" s="260" t="s">
        <v>532</v>
      </c>
      <c r="D19" s="188">
        <v>249</v>
      </c>
      <c r="E19" s="189">
        <v>9</v>
      </c>
      <c r="F19" s="189">
        <v>80</v>
      </c>
      <c r="G19" s="189">
        <v>533</v>
      </c>
      <c r="H19" s="189">
        <v>71</v>
      </c>
      <c r="I19" s="189">
        <v>9</v>
      </c>
      <c r="J19" s="189">
        <v>47</v>
      </c>
      <c r="K19" s="189">
        <v>5</v>
      </c>
      <c r="L19" s="189">
        <v>10</v>
      </c>
      <c r="M19" s="312">
        <v>1013</v>
      </c>
      <c r="N19" s="189">
        <v>282</v>
      </c>
      <c r="O19" s="189">
        <v>8</v>
      </c>
      <c r="P19" s="189">
        <v>134</v>
      </c>
      <c r="Q19" s="189">
        <v>616</v>
      </c>
      <c r="R19" s="189">
        <v>80</v>
      </c>
      <c r="S19" s="189">
        <v>10</v>
      </c>
      <c r="T19" s="189">
        <v>63</v>
      </c>
      <c r="U19" s="189">
        <v>1</v>
      </c>
      <c r="V19" s="189">
        <v>16</v>
      </c>
      <c r="W19" s="312">
        <v>1210</v>
      </c>
      <c r="X19" s="189">
        <v>329</v>
      </c>
      <c r="Y19" s="189">
        <v>7</v>
      </c>
      <c r="Z19" s="189">
        <v>159</v>
      </c>
      <c r="AA19" s="189">
        <v>647</v>
      </c>
      <c r="AB19" s="189">
        <v>99</v>
      </c>
      <c r="AC19" s="189">
        <v>7</v>
      </c>
      <c r="AD19" s="189">
        <v>65</v>
      </c>
      <c r="AE19" s="189">
        <v>6</v>
      </c>
      <c r="AF19" s="189">
        <v>20</v>
      </c>
      <c r="AG19" s="312">
        <v>1339</v>
      </c>
      <c r="AH19" s="189">
        <v>320</v>
      </c>
      <c r="AI19" s="189">
        <v>4</v>
      </c>
      <c r="AJ19" s="189">
        <v>149</v>
      </c>
      <c r="AK19" s="189">
        <v>721</v>
      </c>
      <c r="AL19" s="189">
        <v>64</v>
      </c>
      <c r="AM19" s="189">
        <v>6</v>
      </c>
      <c r="AN19" s="189">
        <v>60</v>
      </c>
      <c r="AO19" s="189">
        <v>2</v>
      </c>
      <c r="AP19" s="189">
        <v>17</v>
      </c>
      <c r="AQ19" s="312">
        <v>1343</v>
      </c>
      <c r="AR19" s="189">
        <v>303</v>
      </c>
      <c r="AS19" s="189">
        <v>8</v>
      </c>
      <c r="AT19" s="189">
        <v>131</v>
      </c>
      <c r="AU19" s="189">
        <v>807</v>
      </c>
      <c r="AV19" s="189">
        <v>66</v>
      </c>
      <c r="AW19" s="189">
        <v>8</v>
      </c>
      <c r="AX19" s="189">
        <v>90</v>
      </c>
      <c r="AY19" s="189">
        <v>2</v>
      </c>
      <c r="AZ19" s="189">
        <v>27</v>
      </c>
      <c r="BA19" s="312">
        <v>1442</v>
      </c>
    </row>
    <row r="20" spans="1:53" ht="15" customHeight="1">
      <c r="A20" s="35"/>
      <c r="B20" s="11"/>
      <c r="C20" s="181" t="s">
        <v>308</v>
      </c>
      <c r="D20" s="183">
        <v>0</v>
      </c>
      <c r="E20" s="182">
        <v>1</v>
      </c>
      <c r="F20" s="182">
        <v>1</v>
      </c>
      <c r="G20" s="182">
        <v>11</v>
      </c>
      <c r="H20" s="182">
        <v>0</v>
      </c>
      <c r="I20" s="182">
        <v>0</v>
      </c>
      <c r="J20" s="182">
        <v>0</v>
      </c>
      <c r="K20" s="182">
        <v>0</v>
      </c>
      <c r="L20" s="182">
        <v>0</v>
      </c>
      <c r="M20" s="190">
        <v>13</v>
      </c>
      <c r="N20" s="182">
        <v>4</v>
      </c>
      <c r="O20" s="182">
        <v>1</v>
      </c>
      <c r="P20" s="182">
        <v>1</v>
      </c>
      <c r="Q20" s="182">
        <v>8</v>
      </c>
      <c r="R20" s="182">
        <v>0</v>
      </c>
      <c r="S20" s="182">
        <v>0</v>
      </c>
      <c r="T20" s="182">
        <v>0</v>
      </c>
      <c r="U20" s="182">
        <v>0</v>
      </c>
      <c r="V20" s="182">
        <v>5</v>
      </c>
      <c r="W20" s="190">
        <v>19</v>
      </c>
      <c r="X20" s="182">
        <v>1</v>
      </c>
      <c r="Y20" s="182">
        <v>1</v>
      </c>
      <c r="Z20" s="182">
        <v>0</v>
      </c>
      <c r="AA20" s="182">
        <v>12</v>
      </c>
      <c r="AB20" s="182">
        <v>1</v>
      </c>
      <c r="AC20" s="182">
        <v>0</v>
      </c>
      <c r="AD20" s="182">
        <v>3</v>
      </c>
      <c r="AE20" s="182">
        <v>0</v>
      </c>
      <c r="AF20" s="182">
        <v>1</v>
      </c>
      <c r="AG20" s="190">
        <v>19</v>
      </c>
      <c r="AH20" s="182">
        <v>2</v>
      </c>
      <c r="AI20" s="182">
        <v>0</v>
      </c>
      <c r="AJ20" s="182">
        <v>0</v>
      </c>
      <c r="AK20" s="182">
        <v>5</v>
      </c>
      <c r="AL20" s="182">
        <v>3</v>
      </c>
      <c r="AM20" s="182">
        <v>0</v>
      </c>
      <c r="AN20" s="182">
        <v>0</v>
      </c>
      <c r="AO20" s="182">
        <v>0</v>
      </c>
      <c r="AP20" s="182">
        <v>4</v>
      </c>
      <c r="AQ20" s="190">
        <v>14</v>
      </c>
      <c r="AR20" s="182">
        <v>2</v>
      </c>
      <c r="AS20" s="182">
        <v>0</v>
      </c>
      <c r="AT20" s="182">
        <v>1</v>
      </c>
      <c r="AU20" s="182">
        <v>7</v>
      </c>
      <c r="AV20" s="182">
        <v>0</v>
      </c>
      <c r="AW20" s="182">
        <v>1</v>
      </c>
      <c r="AX20" s="182">
        <v>1</v>
      </c>
      <c r="AY20" s="182">
        <v>0</v>
      </c>
      <c r="AZ20" s="182">
        <v>0</v>
      </c>
      <c r="BA20" s="190">
        <v>12</v>
      </c>
    </row>
    <row r="21" spans="1:53" ht="15" customHeight="1">
      <c r="A21" s="35"/>
      <c r="B21" s="304"/>
      <c r="C21" s="34" t="s">
        <v>39</v>
      </c>
      <c r="D21" s="184">
        <v>249</v>
      </c>
      <c r="E21" s="185">
        <v>10</v>
      </c>
      <c r="F21" s="185">
        <v>81</v>
      </c>
      <c r="G21" s="185">
        <v>544</v>
      </c>
      <c r="H21" s="185">
        <v>71</v>
      </c>
      <c r="I21" s="185">
        <v>9</v>
      </c>
      <c r="J21" s="185">
        <v>47</v>
      </c>
      <c r="K21" s="185">
        <v>5</v>
      </c>
      <c r="L21" s="185">
        <v>10</v>
      </c>
      <c r="M21" s="191">
        <v>1026</v>
      </c>
      <c r="N21" s="185">
        <v>286</v>
      </c>
      <c r="O21" s="185">
        <v>9</v>
      </c>
      <c r="P21" s="185">
        <v>135</v>
      </c>
      <c r="Q21" s="185">
        <v>624</v>
      </c>
      <c r="R21" s="185">
        <v>80</v>
      </c>
      <c r="S21" s="185">
        <v>10</v>
      </c>
      <c r="T21" s="185">
        <v>63</v>
      </c>
      <c r="U21" s="185">
        <v>1</v>
      </c>
      <c r="V21" s="185">
        <v>21</v>
      </c>
      <c r="W21" s="191">
        <v>1229</v>
      </c>
      <c r="X21" s="185">
        <v>330</v>
      </c>
      <c r="Y21" s="185">
        <v>8</v>
      </c>
      <c r="Z21" s="185">
        <v>159</v>
      </c>
      <c r="AA21" s="185">
        <v>659</v>
      </c>
      <c r="AB21" s="185">
        <v>100</v>
      </c>
      <c r="AC21" s="185">
        <v>7</v>
      </c>
      <c r="AD21" s="185">
        <v>68</v>
      </c>
      <c r="AE21" s="185">
        <v>6</v>
      </c>
      <c r="AF21" s="185">
        <v>21</v>
      </c>
      <c r="AG21" s="191">
        <v>1358</v>
      </c>
      <c r="AH21" s="185">
        <v>322</v>
      </c>
      <c r="AI21" s="185">
        <v>4</v>
      </c>
      <c r="AJ21" s="185">
        <v>149</v>
      </c>
      <c r="AK21" s="185">
        <v>726</v>
      </c>
      <c r="AL21" s="185">
        <v>67</v>
      </c>
      <c r="AM21" s="185">
        <v>6</v>
      </c>
      <c r="AN21" s="185">
        <v>60</v>
      </c>
      <c r="AO21" s="185">
        <v>2</v>
      </c>
      <c r="AP21" s="185">
        <v>21</v>
      </c>
      <c r="AQ21" s="191">
        <v>1357</v>
      </c>
      <c r="AR21" s="185">
        <v>305</v>
      </c>
      <c r="AS21" s="185">
        <v>8</v>
      </c>
      <c r="AT21" s="185">
        <v>132</v>
      </c>
      <c r="AU21" s="185">
        <v>814</v>
      </c>
      <c r="AV21" s="185">
        <v>66</v>
      </c>
      <c r="AW21" s="185">
        <v>9</v>
      </c>
      <c r="AX21" s="185">
        <v>91</v>
      </c>
      <c r="AY21" s="185">
        <v>2</v>
      </c>
      <c r="AZ21" s="185">
        <v>27</v>
      </c>
      <c r="BA21" s="191">
        <v>1454</v>
      </c>
    </row>
    <row r="22" spans="1:53" ht="15" customHeight="1">
      <c r="A22" s="36"/>
      <c r="B22" s="34" t="s">
        <v>39</v>
      </c>
      <c r="C22" s="34"/>
      <c r="D22" s="184">
        <v>1080</v>
      </c>
      <c r="E22" s="185">
        <v>54</v>
      </c>
      <c r="F22" s="185">
        <v>467</v>
      </c>
      <c r="G22" s="185">
        <v>2084</v>
      </c>
      <c r="H22" s="185">
        <v>344</v>
      </c>
      <c r="I22" s="185">
        <v>23</v>
      </c>
      <c r="J22" s="185">
        <v>256</v>
      </c>
      <c r="K22" s="185">
        <v>21</v>
      </c>
      <c r="L22" s="185">
        <v>97</v>
      </c>
      <c r="M22" s="191">
        <v>4426</v>
      </c>
      <c r="N22" s="185">
        <v>1199</v>
      </c>
      <c r="O22" s="185">
        <v>43</v>
      </c>
      <c r="P22" s="185">
        <v>557</v>
      </c>
      <c r="Q22" s="185">
        <v>2071</v>
      </c>
      <c r="R22" s="185">
        <v>324</v>
      </c>
      <c r="S22" s="185">
        <v>30</v>
      </c>
      <c r="T22" s="185">
        <v>274</v>
      </c>
      <c r="U22" s="185">
        <v>23</v>
      </c>
      <c r="V22" s="185">
        <v>104</v>
      </c>
      <c r="W22" s="191">
        <v>4625</v>
      </c>
      <c r="X22" s="185">
        <v>1303</v>
      </c>
      <c r="Y22" s="185">
        <v>55</v>
      </c>
      <c r="Z22" s="185">
        <v>565</v>
      </c>
      <c r="AA22" s="185">
        <v>2101</v>
      </c>
      <c r="AB22" s="185">
        <v>373</v>
      </c>
      <c r="AC22" s="185">
        <v>31</v>
      </c>
      <c r="AD22" s="185">
        <v>287</v>
      </c>
      <c r="AE22" s="185">
        <v>29</v>
      </c>
      <c r="AF22" s="185">
        <v>103</v>
      </c>
      <c r="AG22" s="191">
        <v>4847</v>
      </c>
      <c r="AH22" s="185">
        <v>1308</v>
      </c>
      <c r="AI22" s="185">
        <v>45</v>
      </c>
      <c r="AJ22" s="185">
        <v>535</v>
      </c>
      <c r="AK22" s="185">
        <v>2196</v>
      </c>
      <c r="AL22" s="185">
        <v>313</v>
      </c>
      <c r="AM22" s="185">
        <v>29</v>
      </c>
      <c r="AN22" s="185">
        <v>235</v>
      </c>
      <c r="AO22" s="185">
        <v>22</v>
      </c>
      <c r="AP22" s="185">
        <v>109</v>
      </c>
      <c r="AQ22" s="191">
        <v>4792</v>
      </c>
      <c r="AR22" s="185">
        <v>1301</v>
      </c>
      <c r="AS22" s="185">
        <v>44</v>
      </c>
      <c r="AT22" s="185">
        <v>531</v>
      </c>
      <c r="AU22" s="185">
        <v>2394</v>
      </c>
      <c r="AV22" s="185">
        <v>256</v>
      </c>
      <c r="AW22" s="185">
        <v>33</v>
      </c>
      <c r="AX22" s="185">
        <v>323</v>
      </c>
      <c r="AY22" s="185">
        <v>22</v>
      </c>
      <c r="AZ22" s="185">
        <v>104</v>
      </c>
      <c r="BA22" s="191">
        <v>5008</v>
      </c>
    </row>
    <row r="23" spans="1:53" ht="15" customHeight="1">
      <c r="A23" s="35" t="s">
        <v>11</v>
      </c>
      <c r="B23" s="11" t="s">
        <v>44</v>
      </c>
      <c r="C23" s="181" t="s">
        <v>45</v>
      </c>
      <c r="D23" s="183">
        <v>40</v>
      </c>
      <c r="E23" s="182">
        <v>4</v>
      </c>
      <c r="F23" s="182">
        <v>12</v>
      </c>
      <c r="G23" s="182">
        <v>18</v>
      </c>
      <c r="H23" s="182">
        <v>1</v>
      </c>
      <c r="I23" s="182">
        <v>0</v>
      </c>
      <c r="J23" s="182">
        <v>3</v>
      </c>
      <c r="K23" s="182">
        <v>0</v>
      </c>
      <c r="L23" s="182">
        <v>0</v>
      </c>
      <c r="M23" s="190">
        <v>78</v>
      </c>
      <c r="N23" s="182">
        <v>69</v>
      </c>
      <c r="O23" s="182">
        <v>8</v>
      </c>
      <c r="P23" s="182">
        <v>20</v>
      </c>
      <c r="Q23" s="182">
        <v>24</v>
      </c>
      <c r="R23" s="182">
        <v>0</v>
      </c>
      <c r="S23" s="182">
        <v>0</v>
      </c>
      <c r="T23" s="182">
        <v>3</v>
      </c>
      <c r="U23" s="182">
        <v>0</v>
      </c>
      <c r="V23" s="182">
        <v>0</v>
      </c>
      <c r="W23" s="190">
        <v>124</v>
      </c>
      <c r="X23" s="182">
        <v>70</v>
      </c>
      <c r="Y23" s="182">
        <v>8</v>
      </c>
      <c r="Z23" s="182">
        <v>21</v>
      </c>
      <c r="AA23" s="182">
        <v>17</v>
      </c>
      <c r="AB23" s="182">
        <v>0</v>
      </c>
      <c r="AC23" s="182">
        <v>0</v>
      </c>
      <c r="AD23" s="182">
        <v>4</v>
      </c>
      <c r="AE23" s="182">
        <v>0</v>
      </c>
      <c r="AF23" s="182">
        <v>0</v>
      </c>
      <c r="AG23" s="190">
        <v>120</v>
      </c>
      <c r="AH23" s="182">
        <v>82</v>
      </c>
      <c r="AI23" s="182">
        <v>5</v>
      </c>
      <c r="AJ23" s="182">
        <v>13</v>
      </c>
      <c r="AK23" s="182">
        <v>28</v>
      </c>
      <c r="AL23" s="182">
        <v>1</v>
      </c>
      <c r="AM23" s="182">
        <v>0</v>
      </c>
      <c r="AN23" s="182">
        <v>3</v>
      </c>
      <c r="AO23" s="182">
        <v>0</v>
      </c>
      <c r="AP23" s="182">
        <v>0</v>
      </c>
      <c r="AQ23" s="190">
        <v>132</v>
      </c>
      <c r="AR23" s="182">
        <v>91</v>
      </c>
      <c r="AS23" s="182">
        <v>4</v>
      </c>
      <c r="AT23" s="182">
        <v>16</v>
      </c>
      <c r="AU23" s="182">
        <v>25</v>
      </c>
      <c r="AV23" s="182">
        <v>0</v>
      </c>
      <c r="AW23" s="182">
        <v>0</v>
      </c>
      <c r="AX23" s="182">
        <v>2</v>
      </c>
      <c r="AY23" s="182">
        <v>0</v>
      </c>
      <c r="AZ23" s="182">
        <v>0</v>
      </c>
      <c r="BA23" s="190">
        <v>138</v>
      </c>
    </row>
    <row r="24" spans="1:53" ht="15" customHeight="1">
      <c r="A24" s="35"/>
      <c r="B24" s="11"/>
      <c r="C24" s="181" t="s">
        <v>46</v>
      </c>
      <c r="D24" s="183">
        <v>5</v>
      </c>
      <c r="E24" s="182">
        <v>0</v>
      </c>
      <c r="F24" s="182">
        <v>2</v>
      </c>
      <c r="G24" s="182">
        <v>1</v>
      </c>
      <c r="H24" s="182">
        <v>0</v>
      </c>
      <c r="I24" s="182">
        <v>0</v>
      </c>
      <c r="J24" s="182">
        <v>0</v>
      </c>
      <c r="K24" s="182">
        <v>0</v>
      </c>
      <c r="L24" s="182">
        <v>0</v>
      </c>
      <c r="M24" s="190">
        <v>8</v>
      </c>
      <c r="N24" s="182">
        <v>10</v>
      </c>
      <c r="O24" s="182">
        <v>0</v>
      </c>
      <c r="P24" s="182">
        <v>3</v>
      </c>
      <c r="Q24" s="182">
        <v>4</v>
      </c>
      <c r="R24" s="182">
        <v>0</v>
      </c>
      <c r="S24" s="182">
        <v>0</v>
      </c>
      <c r="T24" s="182">
        <v>0</v>
      </c>
      <c r="U24" s="182">
        <v>0</v>
      </c>
      <c r="V24" s="182">
        <v>0</v>
      </c>
      <c r="W24" s="190">
        <v>17</v>
      </c>
      <c r="X24" s="182">
        <v>6</v>
      </c>
      <c r="Y24" s="182">
        <v>1</v>
      </c>
      <c r="Z24" s="182">
        <v>2</v>
      </c>
      <c r="AA24" s="182">
        <v>5</v>
      </c>
      <c r="AB24" s="182">
        <v>0</v>
      </c>
      <c r="AC24" s="182">
        <v>0</v>
      </c>
      <c r="AD24" s="182">
        <v>0</v>
      </c>
      <c r="AE24" s="182">
        <v>0</v>
      </c>
      <c r="AF24" s="182">
        <v>0</v>
      </c>
      <c r="AG24" s="190">
        <v>14</v>
      </c>
      <c r="AH24" s="182">
        <v>6</v>
      </c>
      <c r="AI24" s="182">
        <v>0</v>
      </c>
      <c r="AJ24" s="182">
        <v>2</v>
      </c>
      <c r="AK24" s="182">
        <v>4</v>
      </c>
      <c r="AL24" s="182">
        <v>0</v>
      </c>
      <c r="AM24" s="182">
        <v>0</v>
      </c>
      <c r="AN24" s="182">
        <v>0</v>
      </c>
      <c r="AO24" s="182">
        <v>0</v>
      </c>
      <c r="AP24" s="182">
        <v>0</v>
      </c>
      <c r="AQ24" s="190">
        <v>12</v>
      </c>
      <c r="AR24" s="182">
        <v>12</v>
      </c>
      <c r="AS24" s="182">
        <v>1</v>
      </c>
      <c r="AT24" s="182">
        <v>2</v>
      </c>
      <c r="AU24" s="182">
        <v>4</v>
      </c>
      <c r="AV24" s="182">
        <v>0</v>
      </c>
      <c r="AW24" s="182">
        <v>0</v>
      </c>
      <c r="AX24" s="182">
        <v>0</v>
      </c>
      <c r="AY24" s="182">
        <v>0</v>
      </c>
      <c r="AZ24" s="182">
        <v>0</v>
      </c>
      <c r="BA24" s="190">
        <v>19</v>
      </c>
    </row>
    <row r="25" spans="1:53" ht="15" customHeight="1">
      <c r="A25" s="35"/>
      <c r="B25" s="11"/>
      <c r="C25" s="181" t="s">
        <v>39</v>
      </c>
      <c r="D25" s="183">
        <v>45</v>
      </c>
      <c r="E25" s="182">
        <v>4</v>
      </c>
      <c r="F25" s="182">
        <v>14</v>
      </c>
      <c r="G25" s="182">
        <v>19</v>
      </c>
      <c r="H25" s="182">
        <v>1</v>
      </c>
      <c r="I25" s="182">
        <v>0</v>
      </c>
      <c r="J25" s="182">
        <v>3</v>
      </c>
      <c r="K25" s="182">
        <v>0</v>
      </c>
      <c r="L25" s="182">
        <v>0</v>
      </c>
      <c r="M25" s="190">
        <v>86</v>
      </c>
      <c r="N25" s="182">
        <v>79</v>
      </c>
      <c r="O25" s="182">
        <v>8</v>
      </c>
      <c r="P25" s="182">
        <v>23</v>
      </c>
      <c r="Q25" s="182">
        <v>28</v>
      </c>
      <c r="R25" s="182">
        <v>0</v>
      </c>
      <c r="S25" s="182">
        <v>0</v>
      </c>
      <c r="T25" s="182">
        <v>3</v>
      </c>
      <c r="U25" s="182">
        <v>0</v>
      </c>
      <c r="V25" s="182">
        <v>0</v>
      </c>
      <c r="W25" s="190">
        <v>141</v>
      </c>
      <c r="X25" s="182">
        <v>76</v>
      </c>
      <c r="Y25" s="182">
        <v>9</v>
      </c>
      <c r="Z25" s="182">
        <v>23</v>
      </c>
      <c r="AA25" s="182">
        <v>22</v>
      </c>
      <c r="AB25" s="182">
        <v>0</v>
      </c>
      <c r="AC25" s="182">
        <v>0</v>
      </c>
      <c r="AD25" s="182">
        <v>4</v>
      </c>
      <c r="AE25" s="182">
        <v>0</v>
      </c>
      <c r="AF25" s="182">
        <v>0</v>
      </c>
      <c r="AG25" s="190">
        <v>134</v>
      </c>
      <c r="AH25" s="182">
        <v>88</v>
      </c>
      <c r="AI25" s="182">
        <v>5</v>
      </c>
      <c r="AJ25" s="182">
        <v>15</v>
      </c>
      <c r="AK25" s="182">
        <v>32</v>
      </c>
      <c r="AL25" s="182">
        <v>1</v>
      </c>
      <c r="AM25" s="182">
        <v>0</v>
      </c>
      <c r="AN25" s="182">
        <v>3</v>
      </c>
      <c r="AO25" s="182">
        <v>0</v>
      </c>
      <c r="AP25" s="182">
        <v>0</v>
      </c>
      <c r="AQ25" s="190">
        <v>144</v>
      </c>
      <c r="AR25" s="182">
        <v>103</v>
      </c>
      <c r="AS25" s="182">
        <v>5</v>
      </c>
      <c r="AT25" s="182">
        <v>18</v>
      </c>
      <c r="AU25" s="182">
        <v>29</v>
      </c>
      <c r="AV25" s="182">
        <v>0</v>
      </c>
      <c r="AW25" s="182">
        <v>0</v>
      </c>
      <c r="AX25" s="182">
        <v>2</v>
      </c>
      <c r="AY25" s="182">
        <v>0</v>
      </c>
      <c r="AZ25" s="182">
        <v>0</v>
      </c>
      <c r="BA25" s="190">
        <v>157</v>
      </c>
    </row>
    <row r="26" spans="1:53" ht="15" customHeight="1">
      <c r="A26" s="35"/>
      <c r="B26" s="334" t="s">
        <v>47</v>
      </c>
      <c r="C26" s="260" t="s">
        <v>48</v>
      </c>
      <c r="D26" s="188">
        <v>0</v>
      </c>
      <c r="E26" s="189">
        <v>0</v>
      </c>
      <c r="F26" s="189">
        <v>0</v>
      </c>
      <c r="G26" s="189">
        <v>1</v>
      </c>
      <c r="H26" s="189">
        <v>0</v>
      </c>
      <c r="I26" s="189">
        <v>0</v>
      </c>
      <c r="J26" s="189">
        <v>0</v>
      </c>
      <c r="K26" s="189">
        <v>0</v>
      </c>
      <c r="L26" s="189">
        <v>0</v>
      </c>
      <c r="M26" s="312">
        <v>1</v>
      </c>
      <c r="N26" s="189">
        <v>1</v>
      </c>
      <c r="O26" s="189">
        <v>0</v>
      </c>
      <c r="P26" s="189">
        <v>1</v>
      </c>
      <c r="Q26" s="189">
        <v>2</v>
      </c>
      <c r="R26" s="189">
        <v>0</v>
      </c>
      <c r="S26" s="189">
        <v>0</v>
      </c>
      <c r="T26" s="189">
        <v>0</v>
      </c>
      <c r="U26" s="189">
        <v>0</v>
      </c>
      <c r="V26" s="189">
        <v>0</v>
      </c>
      <c r="W26" s="312">
        <v>4</v>
      </c>
      <c r="X26" s="189">
        <v>3</v>
      </c>
      <c r="Y26" s="189">
        <v>0</v>
      </c>
      <c r="Z26" s="189">
        <v>1</v>
      </c>
      <c r="AA26" s="189">
        <v>0</v>
      </c>
      <c r="AB26" s="189">
        <v>0</v>
      </c>
      <c r="AC26" s="189">
        <v>0</v>
      </c>
      <c r="AD26" s="189">
        <v>0</v>
      </c>
      <c r="AE26" s="189">
        <v>0</v>
      </c>
      <c r="AF26" s="189">
        <v>0</v>
      </c>
      <c r="AG26" s="312">
        <v>4</v>
      </c>
      <c r="AH26" s="189">
        <v>3</v>
      </c>
      <c r="AI26" s="189">
        <v>0</v>
      </c>
      <c r="AJ26" s="189">
        <v>0</v>
      </c>
      <c r="AK26" s="189">
        <v>1</v>
      </c>
      <c r="AL26" s="189">
        <v>0</v>
      </c>
      <c r="AM26" s="189">
        <v>0</v>
      </c>
      <c r="AN26" s="189">
        <v>0</v>
      </c>
      <c r="AO26" s="189">
        <v>0</v>
      </c>
      <c r="AP26" s="189">
        <v>0</v>
      </c>
      <c r="AQ26" s="312">
        <v>4</v>
      </c>
      <c r="AR26" s="189">
        <v>4</v>
      </c>
      <c r="AS26" s="189">
        <v>0</v>
      </c>
      <c r="AT26" s="189">
        <v>2</v>
      </c>
      <c r="AU26" s="189">
        <v>0</v>
      </c>
      <c r="AV26" s="189">
        <v>0</v>
      </c>
      <c r="AW26" s="189">
        <v>0</v>
      </c>
      <c r="AX26" s="189">
        <v>0</v>
      </c>
      <c r="AY26" s="189">
        <v>0</v>
      </c>
      <c r="AZ26" s="189">
        <v>0</v>
      </c>
      <c r="BA26" s="312">
        <v>6</v>
      </c>
    </row>
    <row r="27" spans="1:53" ht="15" customHeight="1">
      <c r="A27" s="35"/>
      <c r="B27" s="11"/>
      <c r="C27" s="181" t="s">
        <v>49</v>
      </c>
      <c r="D27" s="183">
        <v>3</v>
      </c>
      <c r="E27" s="182">
        <v>0</v>
      </c>
      <c r="F27" s="182">
        <v>1</v>
      </c>
      <c r="G27" s="182">
        <v>1</v>
      </c>
      <c r="H27" s="182">
        <v>0</v>
      </c>
      <c r="I27" s="182">
        <v>0</v>
      </c>
      <c r="J27" s="182">
        <v>0</v>
      </c>
      <c r="K27" s="182">
        <v>0</v>
      </c>
      <c r="L27" s="182">
        <v>0</v>
      </c>
      <c r="M27" s="190">
        <v>5</v>
      </c>
      <c r="N27" s="182">
        <v>6</v>
      </c>
      <c r="O27" s="182">
        <v>0</v>
      </c>
      <c r="P27" s="182">
        <v>2</v>
      </c>
      <c r="Q27" s="182">
        <v>1</v>
      </c>
      <c r="R27" s="182">
        <v>0</v>
      </c>
      <c r="S27" s="182">
        <v>0</v>
      </c>
      <c r="T27" s="182">
        <v>0</v>
      </c>
      <c r="U27" s="182">
        <v>0</v>
      </c>
      <c r="V27" s="182">
        <v>0</v>
      </c>
      <c r="W27" s="190">
        <v>9</v>
      </c>
      <c r="X27" s="182">
        <v>9</v>
      </c>
      <c r="Y27" s="182">
        <v>0</v>
      </c>
      <c r="Z27" s="182">
        <v>0</v>
      </c>
      <c r="AA27" s="182">
        <v>0</v>
      </c>
      <c r="AB27" s="182">
        <v>0</v>
      </c>
      <c r="AC27" s="182">
        <v>0</v>
      </c>
      <c r="AD27" s="182">
        <v>0</v>
      </c>
      <c r="AE27" s="182">
        <v>0</v>
      </c>
      <c r="AF27" s="182">
        <v>0</v>
      </c>
      <c r="AG27" s="190">
        <v>9</v>
      </c>
      <c r="AH27" s="182">
        <v>9</v>
      </c>
      <c r="AI27" s="182">
        <v>1</v>
      </c>
      <c r="AJ27" s="182">
        <v>4</v>
      </c>
      <c r="AK27" s="182">
        <v>3</v>
      </c>
      <c r="AL27" s="182">
        <v>0</v>
      </c>
      <c r="AM27" s="182">
        <v>0</v>
      </c>
      <c r="AN27" s="182">
        <v>0</v>
      </c>
      <c r="AO27" s="182">
        <v>0</v>
      </c>
      <c r="AP27" s="182">
        <v>0</v>
      </c>
      <c r="AQ27" s="190">
        <v>17</v>
      </c>
      <c r="AR27" s="182">
        <v>6</v>
      </c>
      <c r="AS27" s="182">
        <v>0</v>
      </c>
      <c r="AT27" s="182">
        <v>2</v>
      </c>
      <c r="AU27" s="182">
        <v>3</v>
      </c>
      <c r="AV27" s="182">
        <v>0</v>
      </c>
      <c r="AW27" s="182">
        <v>0</v>
      </c>
      <c r="AX27" s="182">
        <v>0</v>
      </c>
      <c r="AY27" s="182">
        <v>0</v>
      </c>
      <c r="AZ27" s="182">
        <v>0</v>
      </c>
      <c r="BA27" s="190">
        <v>11</v>
      </c>
    </row>
    <row r="28" spans="1:53" ht="15" customHeight="1">
      <c r="A28" s="35"/>
      <c r="B28" s="11"/>
      <c r="C28" s="181" t="s">
        <v>309</v>
      </c>
      <c r="D28" s="183">
        <v>0</v>
      </c>
      <c r="E28" s="182">
        <v>0</v>
      </c>
      <c r="F28" s="182">
        <v>0</v>
      </c>
      <c r="G28" s="182">
        <v>0</v>
      </c>
      <c r="H28" s="182">
        <v>1</v>
      </c>
      <c r="I28" s="182">
        <v>0</v>
      </c>
      <c r="J28" s="182">
        <v>0</v>
      </c>
      <c r="K28" s="182">
        <v>0</v>
      </c>
      <c r="L28" s="182">
        <v>0</v>
      </c>
      <c r="M28" s="190">
        <v>1</v>
      </c>
      <c r="N28" s="182">
        <v>1</v>
      </c>
      <c r="O28" s="182">
        <v>0</v>
      </c>
      <c r="P28" s="182">
        <v>1</v>
      </c>
      <c r="Q28" s="182">
        <v>0</v>
      </c>
      <c r="R28" s="182">
        <v>0</v>
      </c>
      <c r="S28" s="182">
        <v>0</v>
      </c>
      <c r="T28" s="182">
        <v>0</v>
      </c>
      <c r="U28" s="182">
        <v>0</v>
      </c>
      <c r="V28" s="182">
        <v>0</v>
      </c>
      <c r="W28" s="190">
        <v>2</v>
      </c>
      <c r="X28" s="182">
        <v>3</v>
      </c>
      <c r="Y28" s="182">
        <v>0</v>
      </c>
      <c r="Z28" s="182">
        <v>2</v>
      </c>
      <c r="AA28" s="182">
        <v>1</v>
      </c>
      <c r="AB28" s="182">
        <v>0</v>
      </c>
      <c r="AC28" s="182">
        <v>0</v>
      </c>
      <c r="AD28" s="182">
        <v>0</v>
      </c>
      <c r="AE28" s="182">
        <v>0</v>
      </c>
      <c r="AF28" s="182">
        <v>0</v>
      </c>
      <c r="AG28" s="190">
        <v>6</v>
      </c>
      <c r="AH28" s="182">
        <v>2</v>
      </c>
      <c r="AI28" s="182">
        <v>0</v>
      </c>
      <c r="AJ28" s="182">
        <v>4</v>
      </c>
      <c r="AK28" s="182">
        <v>3</v>
      </c>
      <c r="AL28" s="182">
        <v>0</v>
      </c>
      <c r="AM28" s="182">
        <v>0</v>
      </c>
      <c r="AN28" s="182">
        <v>0</v>
      </c>
      <c r="AO28" s="182">
        <v>0</v>
      </c>
      <c r="AP28" s="182">
        <v>1</v>
      </c>
      <c r="AQ28" s="190">
        <v>10</v>
      </c>
      <c r="AR28" s="182">
        <v>4</v>
      </c>
      <c r="AS28" s="182">
        <v>0</v>
      </c>
      <c r="AT28" s="182">
        <v>5</v>
      </c>
      <c r="AU28" s="182">
        <v>9</v>
      </c>
      <c r="AV28" s="182">
        <v>0</v>
      </c>
      <c r="AW28" s="182">
        <v>0</v>
      </c>
      <c r="AX28" s="182">
        <v>1</v>
      </c>
      <c r="AY28" s="182">
        <v>0</v>
      </c>
      <c r="AZ28" s="182">
        <v>0</v>
      </c>
      <c r="BA28" s="190">
        <v>19</v>
      </c>
    </row>
    <row r="29" spans="1:53" ht="15" customHeight="1">
      <c r="A29" s="35"/>
      <c r="B29" s="304"/>
      <c r="C29" s="34" t="s">
        <v>39</v>
      </c>
      <c r="D29" s="184">
        <v>3</v>
      </c>
      <c r="E29" s="185">
        <v>0</v>
      </c>
      <c r="F29" s="185">
        <v>1</v>
      </c>
      <c r="G29" s="185">
        <v>2</v>
      </c>
      <c r="H29" s="185">
        <v>1</v>
      </c>
      <c r="I29" s="185">
        <v>0</v>
      </c>
      <c r="J29" s="185">
        <v>0</v>
      </c>
      <c r="K29" s="185">
        <v>0</v>
      </c>
      <c r="L29" s="185">
        <v>0</v>
      </c>
      <c r="M29" s="191">
        <v>7</v>
      </c>
      <c r="N29" s="185">
        <v>8</v>
      </c>
      <c r="O29" s="185">
        <v>0</v>
      </c>
      <c r="P29" s="185">
        <v>4</v>
      </c>
      <c r="Q29" s="185">
        <v>3</v>
      </c>
      <c r="R29" s="185">
        <v>0</v>
      </c>
      <c r="S29" s="185">
        <v>0</v>
      </c>
      <c r="T29" s="185">
        <v>0</v>
      </c>
      <c r="U29" s="185">
        <v>0</v>
      </c>
      <c r="V29" s="185">
        <v>0</v>
      </c>
      <c r="W29" s="191">
        <v>15</v>
      </c>
      <c r="X29" s="185">
        <v>15</v>
      </c>
      <c r="Y29" s="185">
        <v>0</v>
      </c>
      <c r="Z29" s="185">
        <v>3</v>
      </c>
      <c r="AA29" s="185">
        <v>1</v>
      </c>
      <c r="AB29" s="185">
        <v>0</v>
      </c>
      <c r="AC29" s="185">
        <v>0</v>
      </c>
      <c r="AD29" s="185">
        <v>0</v>
      </c>
      <c r="AE29" s="185">
        <v>0</v>
      </c>
      <c r="AF29" s="185">
        <v>0</v>
      </c>
      <c r="AG29" s="191">
        <v>19</v>
      </c>
      <c r="AH29" s="185">
        <v>14</v>
      </c>
      <c r="AI29" s="185">
        <v>1</v>
      </c>
      <c r="AJ29" s="185">
        <v>8</v>
      </c>
      <c r="AK29" s="185">
        <v>7</v>
      </c>
      <c r="AL29" s="185">
        <v>0</v>
      </c>
      <c r="AM29" s="185">
        <v>0</v>
      </c>
      <c r="AN29" s="185">
        <v>0</v>
      </c>
      <c r="AO29" s="185">
        <v>0</v>
      </c>
      <c r="AP29" s="185">
        <v>1</v>
      </c>
      <c r="AQ29" s="191">
        <v>31</v>
      </c>
      <c r="AR29" s="185">
        <v>14</v>
      </c>
      <c r="AS29" s="185">
        <v>0</v>
      </c>
      <c r="AT29" s="185">
        <v>9</v>
      </c>
      <c r="AU29" s="185">
        <v>12</v>
      </c>
      <c r="AV29" s="185">
        <v>0</v>
      </c>
      <c r="AW29" s="185">
        <v>0</v>
      </c>
      <c r="AX29" s="185">
        <v>1</v>
      </c>
      <c r="AY29" s="185">
        <v>0</v>
      </c>
      <c r="AZ29" s="185">
        <v>0</v>
      </c>
      <c r="BA29" s="191">
        <v>36</v>
      </c>
    </row>
    <row r="30" spans="1:53" ht="15" customHeight="1">
      <c r="A30" s="36"/>
      <c r="B30" s="34" t="s">
        <v>39</v>
      </c>
      <c r="C30" s="34"/>
      <c r="D30" s="184">
        <v>48</v>
      </c>
      <c r="E30" s="185">
        <v>4</v>
      </c>
      <c r="F30" s="185">
        <v>15</v>
      </c>
      <c r="G30" s="185">
        <v>21</v>
      </c>
      <c r="H30" s="185">
        <v>2</v>
      </c>
      <c r="I30" s="185">
        <v>0</v>
      </c>
      <c r="J30" s="185">
        <v>3</v>
      </c>
      <c r="K30" s="185">
        <v>0</v>
      </c>
      <c r="L30" s="185">
        <v>0</v>
      </c>
      <c r="M30" s="191">
        <v>93</v>
      </c>
      <c r="N30" s="185">
        <v>87</v>
      </c>
      <c r="O30" s="185">
        <v>8</v>
      </c>
      <c r="P30" s="185">
        <v>27</v>
      </c>
      <c r="Q30" s="185">
        <v>31</v>
      </c>
      <c r="R30" s="185">
        <v>0</v>
      </c>
      <c r="S30" s="185">
        <v>0</v>
      </c>
      <c r="T30" s="185">
        <v>3</v>
      </c>
      <c r="U30" s="185">
        <v>0</v>
      </c>
      <c r="V30" s="185">
        <v>0</v>
      </c>
      <c r="W30" s="191">
        <v>156</v>
      </c>
      <c r="X30" s="185">
        <v>91</v>
      </c>
      <c r="Y30" s="185">
        <v>9</v>
      </c>
      <c r="Z30" s="185">
        <v>26</v>
      </c>
      <c r="AA30" s="185">
        <v>23</v>
      </c>
      <c r="AB30" s="185">
        <v>0</v>
      </c>
      <c r="AC30" s="185">
        <v>0</v>
      </c>
      <c r="AD30" s="185">
        <v>4</v>
      </c>
      <c r="AE30" s="185">
        <v>0</v>
      </c>
      <c r="AF30" s="185">
        <v>0</v>
      </c>
      <c r="AG30" s="191">
        <v>153</v>
      </c>
      <c r="AH30" s="185">
        <v>102</v>
      </c>
      <c r="AI30" s="185">
        <v>6</v>
      </c>
      <c r="AJ30" s="185">
        <v>23</v>
      </c>
      <c r="AK30" s="185">
        <v>39</v>
      </c>
      <c r="AL30" s="185">
        <v>1</v>
      </c>
      <c r="AM30" s="185">
        <v>0</v>
      </c>
      <c r="AN30" s="185">
        <v>3</v>
      </c>
      <c r="AO30" s="185">
        <v>0</v>
      </c>
      <c r="AP30" s="185">
        <v>1</v>
      </c>
      <c r="AQ30" s="191">
        <v>175</v>
      </c>
      <c r="AR30" s="185">
        <v>117</v>
      </c>
      <c r="AS30" s="185">
        <v>5</v>
      </c>
      <c r="AT30" s="185">
        <v>27</v>
      </c>
      <c r="AU30" s="185">
        <v>41</v>
      </c>
      <c r="AV30" s="185">
        <v>0</v>
      </c>
      <c r="AW30" s="185">
        <v>0</v>
      </c>
      <c r="AX30" s="185">
        <v>3</v>
      </c>
      <c r="AY30" s="185">
        <v>0</v>
      </c>
      <c r="AZ30" s="185">
        <v>0</v>
      </c>
      <c r="BA30" s="191">
        <v>193</v>
      </c>
    </row>
    <row r="31" spans="1:53" ht="15" customHeight="1">
      <c r="A31" s="35" t="s">
        <v>12</v>
      </c>
      <c r="B31" s="11" t="s">
        <v>185</v>
      </c>
      <c r="C31" s="181" t="s">
        <v>51</v>
      </c>
      <c r="D31" s="183">
        <v>9</v>
      </c>
      <c r="E31" s="182">
        <v>0</v>
      </c>
      <c r="F31" s="182">
        <v>12</v>
      </c>
      <c r="G31" s="182">
        <v>42</v>
      </c>
      <c r="H31" s="182">
        <v>43</v>
      </c>
      <c r="I31" s="182">
        <v>6</v>
      </c>
      <c r="J31" s="182">
        <v>5</v>
      </c>
      <c r="K31" s="182">
        <v>0</v>
      </c>
      <c r="L31" s="182">
        <v>0</v>
      </c>
      <c r="M31" s="190">
        <v>117</v>
      </c>
      <c r="N31" s="182">
        <v>18</v>
      </c>
      <c r="O31" s="182">
        <v>0</v>
      </c>
      <c r="P31" s="182">
        <v>6</v>
      </c>
      <c r="Q31" s="182">
        <v>32</v>
      </c>
      <c r="R31" s="182">
        <v>49</v>
      </c>
      <c r="S31" s="182">
        <v>1</v>
      </c>
      <c r="T31" s="182">
        <v>3</v>
      </c>
      <c r="U31" s="182">
        <v>0</v>
      </c>
      <c r="V31" s="182">
        <v>0</v>
      </c>
      <c r="W31" s="190">
        <v>109</v>
      </c>
      <c r="X31" s="182">
        <v>17</v>
      </c>
      <c r="Y31" s="182">
        <v>0</v>
      </c>
      <c r="Z31" s="182">
        <v>9</v>
      </c>
      <c r="AA31" s="182">
        <v>31</v>
      </c>
      <c r="AB31" s="182">
        <v>62</v>
      </c>
      <c r="AC31" s="182">
        <v>7</v>
      </c>
      <c r="AD31" s="182">
        <v>4</v>
      </c>
      <c r="AE31" s="182">
        <v>1</v>
      </c>
      <c r="AF31" s="182">
        <v>0</v>
      </c>
      <c r="AG31" s="190">
        <v>131</v>
      </c>
      <c r="AH31" s="182">
        <v>10</v>
      </c>
      <c r="AI31" s="182">
        <v>0</v>
      </c>
      <c r="AJ31" s="182">
        <v>6</v>
      </c>
      <c r="AK31" s="182">
        <v>34</v>
      </c>
      <c r="AL31" s="182">
        <v>28</v>
      </c>
      <c r="AM31" s="182">
        <v>7</v>
      </c>
      <c r="AN31" s="182">
        <v>2</v>
      </c>
      <c r="AO31" s="182">
        <v>1</v>
      </c>
      <c r="AP31" s="182">
        <v>0</v>
      </c>
      <c r="AQ31" s="190">
        <v>88</v>
      </c>
      <c r="AR31" s="182">
        <v>7</v>
      </c>
      <c r="AS31" s="182">
        <v>1</v>
      </c>
      <c r="AT31" s="182">
        <v>13</v>
      </c>
      <c r="AU31" s="182">
        <v>41</v>
      </c>
      <c r="AV31" s="182">
        <v>28</v>
      </c>
      <c r="AW31" s="182">
        <v>2</v>
      </c>
      <c r="AX31" s="182">
        <v>2</v>
      </c>
      <c r="AY31" s="182">
        <v>0</v>
      </c>
      <c r="AZ31" s="182">
        <v>0</v>
      </c>
      <c r="BA31" s="190">
        <v>94</v>
      </c>
    </row>
    <row r="32" spans="1:53" ht="15" customHeight="1">
      <c r="A32" s="35"/>
      <c r="B32" s="11"/>
      <c r="C32" s="181" t="s">
        <v>52</v>
      </c>
      <c r="D32" s="183">
        <v>92</v>
      </c>
      <c r="E32" s="182">
        <v>9</v>
      </c>
      <c r="F32" s="182">
        <v>22</v>
      </c>
      <c r="G32" s="182">
        <v>52</v>
      </c>
      <c r="H32" s="182">
        <v>75</v>
      </c>
      <c r="I32" s="182">
        <v>2</v>
      </c>
      <c r="J32" s="182">
        <v>0</v>
      </c>
      <c r="K32" s="182">
        <v>1</v>
      </c>
      <c r="L32" s="182">
        <v>2</v>
      </c>
      <c r="M32" s="190">
        <v>255</v>
      </c>
      <c r="N32" s="182">
        <v>138</v>
      </c>
      <c r="O32" s="182">
        <v>10</v>
      </c>
      <c r="P32" s="182">
        <v>31</v>
      </c>
      <c r="Q32" s="182">
        <v>57</v>
      </c>
      <c r="R32" s="182">
        <v>72</v>
      </c>
      <c r="S32" s="182">
        <v>3</v>
      </c>
      <c r="T32" s="182">
        <v>3</v>
      </c>
      <c r="U32" s="182">
        <v>1</v>
      </c>
      <c r="V32" s="182">
        <v>4</v>
      </c>
      <c r="W32" s="190">
        <v>319</v>
      </c>
      <c r="X32" s="182">
        <v>125</v>
      </c>
      <c r="Y32" s="182">
        <v>12</v>
      </c>
      <c r="Z32" s="182">
        <v>37</v>
      </c>
      <c r="AA32" s="182">
        <v>67</v>
      </c>
      <c r="AB32" s="182">
        <v>58</v>
      </c>
      <c r="AC32" s="182">
        <v>7</v>
      </c>
      <c r="AD32" s="182">
        <v>10</v>
      </c>
      <c r="AE32" s="182">
        <v>4</v>
      </c>
      <c r="AF32" s="182">
        <v>1</v>
      </c>
      <c r="AG32" s="190">
        <v>321</v>
      </c>
      <c r="AH32" s="182">
        <v>148</v>
      </c>
      <c r="AI32" s="182">
        <v>8</v>
      </c>
      <c r="AJ32" s="182">
        <v>43</v>
      </c>
      <c r="AK32" s="182">
        <v>66</v>
      </c>
      <c r="AL32" s="182">
        <v>73</v>
      </c>
      <c r="AM32" s="182">
        <v>5</v>
      </c>
      <c r="AN32" s="182">
        <v>4</v>
      </c>
      <c r="AO32" s="182">
        <v>2</v>
      </c>
      <c r="AP32" s="182">
        <v>1</v>
      </c>
      <c r="AQ32" s="190">
        <v>350</v>
      </c>
      <c r="AR32" s="182">
        <v>153</v>
      </c>
      <c r="AS32" s="182">
        <v>9</v>
      </c>
      <c r="AT32" s="182">
        <v>60</v>
      </c>
      <c r="AU32" s="182">
        <v>68</v>
      </c>
      <c r="AV32" s="182">
        <v>46</v>
      </c>
      <c r="AW32" s="182">
        <v>2</v>
      </c>
      <c r="AX32" s="182">
        <v>8</v>
      </c>
      <c r="AY32" s="182">
        <v>0</v>
      </c>
      <c r="AZ32" s="182">
        <v>2</v>
      </c>
      <c r="BA32" s="190">
        <v>348</v>
      </c>
    </row>
    <row r="33" spans="1:53" ht="15" customHeight="1">
      <c r="A33" s="35"/>
      <c r="B33" s="11"/>
      <c r="C33" s="181" t="s">
        <v>39</v>
      </c>
      <c r="D33" s="183">
        <v>101</v>
      </c>
      <c r="E33" s="182">
        <v>9</v>
      </c>
      <c r="F33" s="182">
        <v>34</v>
      </c>
      <c r="G33" s="182">
        <v>94</v>
      </c>
      <c r="H33" s="182">
        <v>118</v>
      </c>
      <c r="I33" s="182">
        <v>8</v>
      </c>
      <c r="J33" s="182">
        <v>5</v>
      </c>
      <c r="K33" s="182">
        <v>1</v>
      </c>
      <c r="L33" s="182">
        <v>2</v>
      </c>
      <c r="M33" s="190">
        <v>372</v>
      </c>
      <c r="N33" s="182">
        <v>156</v>
      </c>
      <c r="O33" s="182">
        <v>10</v>
      </c>
      <c r="P33" s="182">
        <v>37</v>
      </c>
      <c r="Q33" s="182">
        <v>89</v>
      </c>
      <c r="R33" s="182">
        <v>121</v>
      </c>
      <c r="S33" s="182">
        <v>4</v>
      </c>
      <c r="T33" s="182">
        <v>6</v>
      </c>
      <c r="U33" s="182">
        <v>1</v>
      </c>
      <c r="V33" s="182">
        <v>4</v>
      </c>
      <c r="W33" s="190">
        <v>428</v>
      </c>
      <c r="X33" s="182">
        <v>142</v>
      </c>
      <c r="Y33" s="182">
        <v>12</v>
      </c>
      <c r="Z33" s="182">
        <v>46</v>
      </c>
      <c r="AA33" s="182">
        <v>98</v>
      </c>
      <c r="AB33" s="182">
        <v>120</v>
      </c>
      <c r="AC33" s="182">
        <v>14</v>
      </c>
      <c r="AD33" s="182">
        <v>14</v>
      </c>
      <c r="AE33" s="182">
        <v>5</v>
      </c>
      <c r="AF33" s="182">
        <v>1</v>
      </c>
      <c r="AG33" s="190">
        <v>452</v>
      </c>
      <c r="AH33" s="182">
        <v>158</v>
      </c>
      <c r="AI33" s="182">
        <v>8</v>
      </c>
      <c r="AJ33" s="182">
        <v>49</v>
      </c>
      <c r="AK33" s="182">
        <v>100</v>
      </c>
      <c r="AL33" s="182">
        <v>101</v>
      </c>
      <c r="AM33" s="182">
        <v>12</v>
      </c>
      <c r="AN33" s="182">
        <v>6</v>
      </c>
      <c r="AO33" s="182">
        <v>3</v>
      </c>
      <c r="AP33" s="182">
        <v>1</v>
      </c>
      <c r="AQ33" s="190">
        <v>438</v>
      </c>
      <c r="AR33" s="182">
        <v>160</v>
      </c>
      <c r="AS33" s="182">
        <v>10</v>
      </c>
      <c r="AT33" s="182">
        <v>73</v>
      </c>
      <c r="AU33" s="182">
        <v>109</v>
      </c>
      <c r="AV33" s="182">
        <v>74</v>
      </c>
      <c r="AW33" s="182">
        <v>4</v>
      </c>
      <c r="AX33" s="182">
        <v>10</v>
      </c>
      <c r="AY33" s="182">
        <v>0</v>
      </c>
      <c r="AZ33" s="182">
        <v>2</v>
      </c>
      <c r="BA33" s="190">
        <v>442</v>
      </c>
    </row>
    <row r="34" spans="1:53" ht="15" customHeight="1">
      <c r="A34" s="35"/>
      <c r="B34" s="334" t="s">
        <v>186</v>
      </c>
      <c r="C34" s="260" t="s">
        <v>53</v>
      </c>
      <c r="D34" s="188">
        <v>0</v>
      </c>
      <c r="E34" s="189">
        <v>0</v>
      </c>
      <c r="F34" s="189">
        <v>0</v>
      </c>
      <c r="G34" s="189">
        <v>0</v>
      </c>
      <c r="H34" s="189">
        <v>1</v>
      </c>
      <c r="I34" s="189">
        <v>0</v>
      </c>
      <c r="J34" s="189">
        <v>0</v>
      </c>
      <c r="K34" s="189">
        <v>0</v>
      </c>
      <c r="L34" s="189">
        <v>0</v>
      </c>
      <c r="M34" s="312">
        <v>1</v>
      </c>
      <c r="N34" s="189">
        <v>1</v>
      </c>
      <c r="O34" s="189">
        <v>0</v>
      </c>
      <c r="P34" s="189">
        <v>0</v>
      </c>
      <c r="Q34" s="189">
        <v>0</v>
      </c>
      <c r="R34" s="189">
        <v>2</v>
      </c>
      <c r="S34" s="189">
        <v>0</v>
      </c>
      <c r="T34" s="189">
        <v>3</v>
      </c>
      <c r="U34" s="189">
        <v>0</v>
      </c>
      <c r="V34" s="189">
        <v>0</v>
      </c>
      <c r="W34" s="312">
        <v>6</v>
      </c>
      <c r="X34" s="189">
        <v>0</v>
      </c>
      <c r="Y34" s="189">
        <v>0</v>
      </c>
      <c r="Z34" s="189">
        <v>1</v>
      </c>
      <c r="AA34" s="189">
        <v>0</v>
      </c>
      <c r="AB34" s="189">
        <v>2</v>
      </c>
      <c r="AC34" s="189">
        <v>1</v>
      </c>
      <c r="AD34" s="189">
        <v>0</v>
      </c>
      <c r="AE34" s="189">
        <v>0</v>
      </c>
      <c r="AF34" s="189">
        <v>0</v>
      </c>
      <c r="AG34" s="312">
        <v>4</v>
      </c>
      <c r="AH34" s="189">
        <v>1</v>
      </c>
      <c r="AI34" s="189">
        <v>0</v>
      </c>
      <c r="AJ34" s="189">
        <v>0</v>
      </c>
      <c r="AK34" s="189">
        <v>0</v>
      </c>
      <c r="AL34" s="189">
        <v>3</v>
      </c>
      <c r="AM34" s="189">
        <v>0</v>
      </c>
      <c r="AN34" s="189">
        <v>0</v>
      </c>
      <c r="AO34" s="189">
        <v>0</v>
      </c>
      <c r="AP34" s="189">
        <v>0</v>
      </c>
      <c r="AQ34" s="312">
        <v>4</v>
      </c>
      <c r="AR34" s="189">
        <v>1</v>
      </c>
      <c r="AS34" s="189">
        <v>0</v>
      </c>
      <c r="AT34" s="189">
        <v>0</v>
      </c>
      <c r="AU34" s="189">
        <v>1</v>
      </c>
      <c r="AV34" s="189">
        <v>3</v>
      </c>
      <c r="AW34" s="189">
        <v>1</v>
      </c>
      <c r="AX34" s="189">
        <v>1</v>
      </c>
      <c r="AY34" s="189">
        <v>0</v>
      </c>
      <c r="AZ34" s="189">
        <v>0</v>
      </c>
      <c r="BA34" s="312">
        <v>7</v>
      </c>
    </row>
    <row r="35" spans="1:53" ht="15" customHeight="1">
      <c r="A35" s="35"/>
      <c r="B35" s="11"/>
      <c r="C35" s="181" t="s">
        <v>310</v>
      </c>
      <c r="D35" s="183">
        <v>0</v>
      </c>
      <c r="E35" s="182">
        <v>0</v>
      </c>
      <c r="F35" s="182">
        <v>1</v>
      </c>
      <c r="G35" s="182">
        <v>0</v>
      </c>
      <c r="H35" s="182">
        <v>0</v>
      </c>
      <c r="I35" s="182">
        <v>0</v>
      </c>
      <c r="J35" s="182">
        <v>0</v>
      </c>
      <c r="K35" s="182">
        <v>0</v>
      </c>
      <c r="L35" s="182">
        <v>0</v>
      </c>
      <c r="M35" s="190">
        <v>1</v>
      </c>
      <c r="N35" s="182">
        <v>2</v>
      </c>
      <c r="O35" s="182">
        <v>0</v>
      </c>
      <c r="P35" s="182">
        <v>1</v>
      </c>
      <c r="Q35" s="182">
        <v>1</v>
      </c>
      <c r="R35" s="182">
        <v>0</v>
      </c>
      <c r="S35" s="182">
        <v>0</v>
      </c>
      <c r="T35" s="182">
        <v>0</v>
      </c>
      <c r="U35" s="182">
        <v>0</v>
      </c>
      <c r="V35" s="182">
        <v>0</v>
      </c>
      <c r="W35" s="190">
        <v>4</v>
      </c>
      <c r="X35" s="182">
        <v>0</v>
      </c>
      <c r="Y35" s="182">
        <v>0</v>
      </c>
      <c r="Z35" s="182">
        <v>0</v>
      </c>
      <c r="AA35" s="182">
        <v>1</v>
      </c>
      <c r="AB35" s="182">
        <v>0</v>
      </c>
      <c r="AC35" s="182">
        <v>0</v>
      </c>
      <c r="AD35" s="182">
        <v>0</v>
      </c>
      <c r="AE35" s="182">
        <v>0</v>
      </c>
      <c r="AF35" s="182">
        <v>0</v>
      </c>
      <c r="AG35" s="190">
        <v>1</v>
      </c>
      <c r="AH35" s="182">
        <v>1</v>
      </c>
      <c r="AI35" s="182">
        <v>0</v>
      </c>
      <c r="AJ35" s="182">
        <v>0</v>
      </c>
      <c r="AK35" s="182">
        <v>0</v>
      </c>
      <c r="AL35" s="182">
        <v>0</v>
      </c>
      <c r="AM35" s="182">
        <v>0</v>
      </c>
      <c r="AN35" s="182">
        <v>0</v>
      </c>
      <c r="AO35" s="182">
        <v>0</v>
      </c>
      <c r="AP35" s="182">
        <v>0</v>
      </c>
      <c r="AQ35" s="190">
        <v>1</v>
      </c>
      <c r="AR35" s="182">
        <v>0</v>
      </c>
      <c r="AS35" s="182">
        <v>0</v>
      </c>
      <c r="AT35" s="182">
        <v>1</v>
      </c>
      <c r="AU35" s="182">
        <v>0</v>
      </c>
      <c r="AV35" s="182">
        <v>1</v>
      </c>
      <c r="AW35" s="182">
        <v>0</v>
      </c>
      <c r="AX35" s="182">
        <v>0</v>
      </c>
      <c r="AY35" s="182">
        <v>0</v>
      </c>
      <c r="AZ35" s="182">
        <v>0</v>
      </c>
      <c r="BA35" s="190">
        <v>2</v>
      </c>
    </row>
    <row r="36" spans="1:53" ht="15" customHeight="1">
      <c r="A36" s="35"/>
      <c r="B36" s="304"/>
      <c r="C36" s="34" t="s">
        <v>39</v>
      </c>
      <c r="D36" s="184">
        <v>0</v>
      </c>
      <c r="E36" s="185">
        <v>0</v>
      </c>
      <c r="F36" s="185">
        <v>1</v>
      </c>
      <c r="G36" s="185">
        <v>0</v>
      </c>
      <c r="H36" s="185">
        <v>1</v>
      </c>
      <c r="I36" s="185">
        <v>0</v>
      </c>
      <c r="J36" s="185">
        <v>0</v>
      </c>
      <c r="K36" s="185">
        <v>0</v>
      </c>
      <c r="L36" s="185">
        <v>0</v>
      </c>
      <c r="M36" s="191">
        <v>2</v>
      </c>
      <c r="N36" s="185">
        <v>3</v>
      </c>
      <c r="O36" s="185">
        <v>0</v>
      </c>
      <c r="P36" s="185">
        <v>1</v>
      </c>
      <c r="Q36" s="185">
        <v>1</v>
      </c>
      <c r="R36" s="185">
        <v>2</v>
      </c>
      <c r="S36" s="185">
        <v>0</v>
      </c>
      <c r="T36" s="185">
        <v>3</v>
      </c>
      <c r="U36" s="185">
        <v>0</v>
      </c>
      <c r="V36" s="185">
        <v>0</v>
      </c>
      <c r="W36" s="191">
        <v>10</v>
      </c>
      <c r="X36" s="185">
        <v>0</v>
      </c>
      <c r="Y36" s="185">
        <v>0</v>
      </c>
      <c r="Z36" s="185">
        <v>1</v>
      </c>
      <c r="AA36" s="185">
        <v>1</v>
      </c>
      <c r="AB36" s="185">
        <v>2</v>
      </c>
      <c r="AC36" s="185">
        <v>1</v>
      </c>
      <c r="AD36" s="185">
        <v>0</v>
      </c>
      <c r="AE36" s="185">
        <v>0</v>
      </c>
      <c r="AF36" s="185">
        <v>0</v>
      </c>
      <c r="AG36" s="191">
        <v>5</v>
      </c>
      <c r="AH36" s="185">
        <v>2</v>
      </c>
      <c r="AI36" s="185">
        <v>0</v>
      </c>
      <c r="AJ36" s="185">
        <v>0</v>
      </c>
      <c r="AK36" s="185">
        <v>0</v>
      </c>
      <c r="AL36" s="185">
        <v>3</v>
      </c>
      <c r="AM36" s="185">
        <v>0</v>
      </c>
      <c r="AN36" s="185">
        <v>0</v>
      </c>
      <c r="AO36" s="185">
        <v>0</v>
      </c>
      <c r="AP36" s="185">
        <v>0</v>
      </c>
      <c r="AQ36" s="191">
        <v>5</v>
      </c>
      <c r="AR36" s="185">
        <v>1</v>
      </c>
      <c r="AS36" s="185">
        <v>0</v>
      </c>
      <c r="AT36" s="185">
        <v>1</v>
      </c>
      <c r="AU36" s="185">
        <v>1</v>
      </c>
      <c r="AV36" s="185">
        <v>4</v>
      </c>
      <c r="AW36" s="185">
        <v>1</v>
      </c>
      <c r="AX36" s="185">
        <v>1</v>
      </c>
      <c r="AY36" s="185">
        <v>0</v>
      </c>
      <c r="AZ36" s="185">
        <v>0</v>
      </c>
      <c r="BA36" s="191">
        <v>9</v>
      </c>
    </row>
    <row r="37" spans="1:53" ht="15" customHeight="1">
      <c r="A37" s="36"/>
      <c r="B37" s="34" t="s">
        <v>39</v>
      </c>
      <c r="C37" s="34"/>
      <c r="D37" s="184">
        <v>101</v>
      </c>
      <c r="E37" s="185">
        <v>9</v>
      </c>
      <c r="F37" s="185">
        <v>35</v>
      </c>
      <c r="G37" s="185">
        <v>94</v>
      </c>
      <c r="H37" s="185">
        <v>119</v>
      </c>
      <c r="I37" s="185">
        <v>8</v>
      </c>
      <c r="J37" s="185">
        <v>5</v>
      </c>
      <c r="K37" s="185">
        <v>1</v>
      </c>
      <c r="L37" s="185">
        <v>2</v>
      </c>
      <c r="M37" s="191">
        <v>374</v>
      </c>
      <c r="N37" s="185">
        <v>159</v>
      </c>
      <c r="O37" s="185">
        <v>10</v>
      </c>
      <c r="P37" s="185">
        <v>38</v>
      </c>
      <c r="Q37" s="185">
        <v>90</v>
      </c>
      <c r="R37" s="185">
        <v>123</v>
      </c>
      <c r="S37" s="185">
        <v>4</v>
      </c>
      <c r="T37" s="185">
        <v>9</v>
      </c>
      <c r="U37" s="185">
        <v>1</v>
      </c>
      <c r="V37" s="185">
        <v>4</v>
      </c>
      <c r="W37" s="191">
        <v>438</v>
      </c>
      <c r="X37" s="185">
        <v>142</v>
      </c>
      <c r="Y37" s="185">
        <v>12</v>
      </c>
      <c r="Z37" s="185">
        <v>47</v>
      </c>
      <c r="AA37" s="185">
        <v>99</v>
      </c>
      <c r="AB37" s="185">
        <v>122</v>
      </c>
      <c r="AC37" s="185">
        <v>15</v>
      </c>
      <c r="AD37" s="185">
        <v>14</v>
      </c>
      <c r="AE37" s="185">
        <v>5</v>
      </c>
      <c r="AF37" s="185">
        <v>1</v>
      </c>
      <c r="AG37" s="191">
        <v>457</v>
      </c>
      <c r="AH37" s="185">
        <v>160</v>
      </c>
      <c r="AI37" s="185">
        <v>8</v>
      </c>
      <c r="AJ37" s="185">
        <v>49</v>
      </c>
      <c r="AK37" s="185">
        <v>100</v>
      </c>
      <c r="AL37" s="185">
        <v>104</v>
      </c>
      <c r="AM37" s="185">
        <v>12</v>
      </c>
      <c r="AN37" s="185">
        <v>6</v>
      </c>
      <c r="AO37" s="185">
        <v>3</v>
      </c>
      <c r="AP37" s="185">
        <v>1</v>
      </c>
      <c r="AQ37" s="191">
        <v>443</v>
      </c>
      <c r="AR37" s="185">
        <v>161</v>
      </c>
      <c r="AS37" s="185">
        <v>10</v>
      </c>
      <c r="AT37" s="185">
        <v>74</v>
      </c>
      <c r="AU37" s="185">
        <v>110</v>
      </c>
      <c r="AV37" s="185">
        <v>78</v>
      </c>
      <c r="AW37" s="185">
        <v>5</v>
      </c>
      <c r="AX37" s="185">
        <v>11</v>
      </c>
      <c r="AY37" s="185">
        <v>0</v>
      </c>
      <c r="AZ37" s="185">
        <v>2</v>
      </c>
      <c r="BA37" s="191">
        <v>451</v>
      </c>
    </row>
    <row r="38" spans="1:53" ht="15" customHeight="1">
      <c r="A38" s="35" t="s">
        <v>13</v>
      </c>
      <c r="B38" s="181" t="s">
        <v>54</v>
      </c>
      <c r="C38" s="181" t="s">
        <v>54</v>
      </c>
      <c r="D38" s="183">
        <v>12</v>
      </c>
      <c r="E38" s="182">
        <v>1</v>
      </c>
      <c r="F38" s="182">
        <v>2</v>
      </c>
      <c r="G38" s="182">
        <v>2</v>
      </c>
      <c r="H38" s="182">
        <v>0</v>
      </c>
      <c r="I38" s="182">
        <v>0</v>
      </c>
      <c r="J38" s="182">
        <v>0</v>
      </c>
      <c r="K38" s="182">
        <v>0</v>
      </c>
      <c r="L38" s="182">
        <v>0</v>
      </c>
      <c r="M38" s="190">
        <v>17</v>
      </c>
      <c r="N38" s="182">
        <v>13</v>
      </c>
      <c r="O38" s="182">
        <v>1</v>
      </c>
      <c r="P38" s="182">
        <v>1</v>
      </c>
      <c r="Q38" s="182">
        <v>0</v>
      </c>
      <c r="R38" s="182">
        <v>0</v>
      </c>
      <c r="S38" s="182">
        <v>0</v>
      </c>
      <c r="T38" s="182">
        <v>0</v>
      </c>
      <c r="U38" s="182">
        <v>0</v>
      </c>
      <c r="V38" s="182">
        <v>0</v>
      </c>
      <c r="W38" s="190">
        <v>15</v>
      </c>
      <c r="X38" s="182">
        <v>22</v>
      </c>
      <c r="Y38" s="182">
        <v>1</v>
      </c>
      <c r="Z38" s="182">
        <v>4</v>
      </c>
      <c r="AA38" s="182">
        <v>1</v>
      </c>
      <c r="AB38" s="182">
        <v>0</v>
      </c>
      <c r="AC38" s="182">
        <v>0</v>
      </c>
      <c r="AD38" s="182">
        <v>0</v>
      </c>
      <c r="AE38" s="182">
        <v>0</v>
      </c>
      <c r="AF38" s="182">
        <v>0</v>
      </c>
      <c r="AG38" s="190">
        <v>28</v>
      </c>
      <c r="AH38" s="182">
        <v>13</v>
      </c>
      <c r="AI38" s="182">
        <v>0</v>
      </c>
      <c r="AJ38" s="182">
        <v>1</v>
      </c>
      <c r="AK38" s="182">
        <v>1</v>
      </c>
      <c r="AL38" s="182">
        <v>0</v>
      </c>
      <c r="AM38" s="182">
        <v>0</v>
      </c>
      <c r="AN38" s="182">
        <v>0</v>
      </c>
      <c r="AO38" s="182">
        <v>0</v>
      </c>
      <c r="AP38" s="182">
        <v>0</v>
      </c>
      <c r="AQ38" s="190">
        <v>15</v>
      </c>
      <c r="AR38" s="182">
        <v>20</v>
      </c>
      <c r="AS38" s="182">
        <v>2</v>
      </c>
      <c r="AT38" s="182">
        <v>1</v>
      </c>
      <c r="AU38" s="182">
        <v>1</v>
      </c>
      <c r="AV38" s="182">
        <v>0</v>
      </c>
      <c r="AW38" s="182">
        <v>0</v>
      </c>
      <c r="AX38" s="182">
        <v>0</v>
      </c>
      <c r="AY38" s="182">
        <v>0</v>
      </c>
      <c r="AZ38" s="182">
        <v>0</v>
      </c>
      <c r="BA38" s="190">
        <v>24</v>
      </c>
    </row>
    <row r="39" spans="1:53" ht="15" customHeight="1">
      <c r="A39" s="35"/>
      <c r="B39" s="39" t="s">
        <v>55</v>
      </c>
      <c r="C39" s="39" t="s">
        <v>55</v>
      </c>
      <c r="D39" s="195">
        <v>3</v>
      </c>
      <c r="E39" s="194">
        <v>0</v>
      </c>
      <c r="F39" s="194">
        <v>0</v>
      </c>
      <c r="G39" s="194">
        <v>0</v>
      </c>
      <c r="H39" s="194">
        <v>0</v>
      </c>
      <c r="I39" s="194">
        <v>0</v>
      </c>
      <c r="J39" s="194">
        <v>0</v>
      </c>
      <c r="K39" s="194">
        <v>0</v>
      </c>
      <c r="L39" s="194">
        <v>0</v>
      </c>
      <c r="M39" s="196">
        <v>3</v>
      </c>
      <c r="N39" s="194">
        <v>0</v>
      </c>
      <c r="O39" s="194">
        <v>0</v>
      </c>
      <c r="P39" s="194">
        <v>0</v>
      </c>
      <c r="Q39" s="194">
        <v>0</v>
      </c>
      <c r="R39" s="194">
        <v>0</v>
      </c>
      <c r="S39" s="194">
        <v>0</v>
      </c>
      <c r="T39" s="194">
        <v>0</v>
      </c>
      <c r="U39" s="194">
        <v>0</v>
      </c>
      <c r="V39" s="194">
        <v>0</v>
      </c>
      <c r="W39" s="196">
        <v>0</v>
      </c>
      <c r="X39" s="194">
        <v>1</v>
      </c>
      <c r="Y39" s="194">
        <v>0</v>
      </c>
      <c r="Z39" s="194">
        <v>0</v>
      </c>
      <c r="AA39" s="194">
        <v>0</v>
      </c>
      <c r="AB39" s="194">
        <v>0</v>
      </c>
      <c r="AC39" s="194">
        <v>0</v>
      </c>
      <c r="AD39" s="194">
        <v>0</v>
      </c>
      <c r="AE39" s="194">
        <v>0</v>
      </c>
      <c r="AF39" s="194">
        <v>0</v>
      </c>
      <c r="AG39" s="196">
        <v>1</v>
      </c>
      <c r="AH39" s="194">
        <v>0</v>
      </c>
      <c r="AI39" s="194">
        <v>0</v>
      </c>
      <c r="AJ39" s="194">
        <v>1</v>
      </c>
      <c r="AK39" s="194">
        <v>0</v>
      </c>
      <c r="AL39" s="194">
        <v>0</v>
      </c>
      <c r="AM39" s="194">
        <v>0</v>
      </c>
      <c r="AN39" s="194">
        <v>0</v>
      </c>
      <c r="AO39" s="194">
        <v>0</v>
      </c>
      <c r="AP39" s="194">
        <v>0</v>
      </c>
      <c r="AQ39" s="196">
        <v>1</v>
      </c>
      <c r="AR39" s="194">
        <v>0</v>
      </c>
      <c r="AS39" s="194">
        <v>0</v>
      </c>
      <c r="AT39" s="194">
        <v>0</v>
      </c>
      <c r="AU39" s="194">
        <v>0</v>
      </c>
      <c r="AV39" s="194">
        <v>0</v>
      </c>
      <c r="AW39" s="194">
        <v>0</v>
      </c>
      <c r="AX39" s="194">
        <v>0</v>
      </c>
      <c r="AY39" s="194">
        <v>0</v>
      </c>
      <c r="AZ39" s="194">
        <v>0</v>
      </c>
      <c r="BA39" s="196">
        <v>0</v>
      </c>
    </row>
    <row r="40" spans="1:53" ht="15" customHeight="1">
      <c r="A40" s="35"/>
      <c r="B40" s="334" t="s">
        <v>187</v>
      </c>
      <c r="C40" s="260" t="s">
        <v>56</v>
      </c>
      <c r="D40" s="188">
        <v>1</v>
      </c>
      <c r="E40" s="189">
        <v>0</v>
      </c>
      <c r="F40" s="189">
        <v>0</v>
      </c>
      <c r="G40" s="189">
        <v>3</v>
      </c>
      <c r="H40" s="189">
        <v>1</v>
      </c>
      <c r="I40" s="189">
        <v>0</v>
      </c>
      <c r="J40" s="189">
        <v>0</v>
      </c>
      <c r="K40" s="189">
        <v>0</v>
      </c>
      <c r="L40" s="189">
        <v>0</v>
      </c>
      <c r="M40" s="312">
        <v>5</v>
      </c>
      <c r="N40" s="189">
        <v>0</v>
      </c>
      <c r="O40" s="189">
        <v>0</v>
      </c>
      <c r="P40" s="189">
        <v>2</v>
      </c>
      <c r="Q40" s="189">
        <v>6</v>
      </c>
      <c r="R40" s="189">
        <v>2</v>
      </c>
      <c r="S40" s="189">
        <v>0</v>
      </c>
      <c r="T40" s="189">
        <v>0</v>
      </c>
      <c r="U40" s="189">
        <v>0</v>
      </c>
      <c r="V40" s="189">
        <v>0</v>
      </c>
      <c r="W40" s="312">
        <v>10</v>
      </c>
      <c r="X40" s="189">
        <v>0</v>
      </c>
      <c r="Y40" s="189">
        <v>0</v>
      </c>
      <c r="Z40" s="189">
        <v>0</v>
      </c>
      <c r="AA40" s="189">
        <v>3</v>
      </c>
      <c r="AB40" s="189">
        <v>1</v>
      </c>
      <c r="AC40" s="189">
        <v>0</v>
      </c>
      <c r="AD40" s="189">
        <v>0</v>
      </c>
      <c r="AE40" s="189">
        <v>0</v>
      </c>
      <c r="AF40" s="189">
        <v>0</v>
      </c>
      <c r="AG40" s="312">
        <v>4</v>
      </c>
      <c r="AH40" s="189">
        <v>2</v>
      </c>
      <c r="AI40" s="189">
        <v>0</v>
      </c>
      <c r="AJ40" s="189">
        <v>1</v>
      </c>
      <c r="AK40" s="189">
        <v>2</v>
      </c>
      <c r="AL40" s="189">
        <v>0</v>
      </c>
      <c r="AM40" s="189">
        <v>0</v>
      </c>
      <c r="AN40" s="189">
        <v>0</v>
      </c>
      <c r="AO40" s="189">
        <v>0</v>
      </c>
      <c r="AP40" s="189">
        <v>0</v>
      </c>
      <c r="AQ40" s="312">
        <v>5</v>
      </c>
      <c r="AR40" s="189">
        <v>2</v>
      </c>
      <c r="AS40" s="189">
        <v>0</v>
      </c>
      <c r="AT40" s="189">
        <v>0</v>
      </c>
      <c r="AU40" s="189">
        <v>6</v>
      </c>
      <c r="AV40" s="189">
        <v>0</v>
      </c>
      <c r="AW40" s="189">
        <v>1</v>
      </c>
      <c r="AX40" s="189">
        <v>0</v>
      </c>
      <c r="AY40" s="189">
        <v>0</v>
      </c>
      <c r="AZ40" s="189">
        <v>0</v>
      </c>
      <c r="BA40" s="312">
        <v>9</v>
      </c>
    </row>
    <row r="41" spans="1:53" ht="15" customHeight="1">
      <c r="A41" s="35"/>
      <c r="B41" s="11"/>
      <c r="C41" s="181" t="s">
        <v>57</v>
      </c>
      <c r="D41" s="183">
        <v>53</v>
      </c>
      <c r="E41" s="182">
        <v>0</v>
      </c>
      <c r="F41" s="182">
        <v>27</v>
      </c>
      <c r="G41" s="182">
        <v>90</v>
      </c>
      <c r="H41" s="182">
        <v>25</v>
      </c>
      <c r="I41" s="182">
        <v>1</v>
      </c>
      <c r="J41" s="182">
        <v>6</v>
      </c>
      <c r="K41" s="182">
        <v>1</v>
      </c>
      <c r="L41" s="182">
        <v>6</v>
      </c>
      <c r="M41" s="190">
        <v>209</v>
      </c>
      <c r="N41" s="182">
        <v>60</v>
      </c>
      <c r="O41" s="182">
        <v>3</v>
      </c>
      <c r="P41" s="182">
        <v>26</v>
      </c>
      <c r="Q41" s="182">
        <v>105</v>
      </c>
      <c r="R41" s="182">
        <v>31</v>
      </c>
      <c r="S41" s="182">
        <v>0</v>
      </c>
      <c r="T41" s="182">
        <v>9</v>
      </c>
      <c r="U41" s="182">
        <v>2</v>
      </c>
      <c r="V41" s="182">
        <v>2</v>
      </c>
      <c r="W41" s="190">
        <v>238</v>
      </c>
      <c r="X41" s="182">
        <v>64</v>
      </c>
      <c r="Y41" s="182">
        <v>2</v>
      </c>
      <c r="Z41" s="182">
        <v>35</v>
      </c>
      <c r="AA41" s="182">
        <v>90</v>
      </c>
      <c r="AB41" s="182">
        <v>21</v>
      </c>
      <c r="AC41" s="182">
        <v>0</v>
      </c>
      <c r="AD41" s="182">
        <v>11</v>
      </c>
      <c r="AE41" s="182">
        <v>1</v>
      </c>
      <c r="AF41" s="182">
        <v>3</v>
      </c>
      <c r="AG41" s="190">
        <v>227</v>
      </c>
      <c r="AH41" s="182">
        <v>67</v>
      </c>
      <c r="AI41" s="182">
        <v>1</v>
      </c>
      <c r="AJ41" s="182">
        <v>24</v>
      </c>
      <c r="AK41" s="182">
        <v>95</v>
      </c>
      <c r="AL41" s="182">
        <v>14</v>
      </c>
      <c r="AM41" s="182">
        <v>0</v>
      </c>
      <c r="AN41" s="182">
        <v>9</v>
      </c>
      <c r="AO41" s="182">
        <v>2</v>
      </c>
      <c r="AP41" s="182">
        <v>6</v>
      </c>
      <c r="AQ41" s="190">
        <v>218</v>
      </c>
      <c r="AR41" s="182">
        <v>44</v>
      </c>
      <c r="AS41" s="182">
        <v>1</v>
      </c>
      <c r="AT41" s="182">
        <v>22</v>
      </c>
      <c r="AU41" s="182">
        <v>88</v>
      </c>
      <c r="AV41" s="182">
        <v>12</v>
      </c>
      <c r="AW41" s="182">
        <v>1</v>
      </c>
      <c r="AX41" s="182">
        <v>12</v>
      </c>
      <c r="AY41" s="182">
        <v>1</v>
      </c>
      <c r="AZ41" s="182">
        <v>6</v>
      </c>
      <c r="BA41" s="190">
        <v>187</v>
      </c>
    </row>
    <row r="42" spans="1:53" ht="15" customHeight="1">
      <c r="A42" s="35"/>
      <c r="B42" s="304"/>
      <c r="C42" s="34" t="s">
        <v>39</v>
      </c>
      <c r="D42" s="184">
        <v>54</v>
      </c>
      <c r="E42" s="185">
        <v>0</v>
      </c>
      <c r="F42" s="185">
        <v>27</v>
      </c>
      <c r="G42" s="185">
        <v>93</v>
      </c>
      <c r="H42" s="185">
        <v>26</v>
      </c>
      <c r="I42" s="185">
        <v>1</v>
      </c>
      <c r="J42" s="185">
        <v>6</v>
      </c>
      <c r="K42" s="185">
        <v>1</v>
      </c>
      <c r="L42" s="185">
        <v>6</v>
      </c>
      <c r="M42" s="191">
        <v>214</v>
      </c>
      <c r="N42" s="185">
        <v>60</v>
      </c>
      <c r="O42" s="185">
        <v>3</v>
      </c>
      <c r="P42" s="185">
        <v>28</v>
      </c>
      <c r="Q42" s="185">
        <v>111</v>
      </c>
      <c r="R42" s="185">
        <v>33</v>
      </c>
      <c r="S42" s="185">
        <v>0</v>
      </c>
      <c r="T42" s="185">
        <v>9</v>
      </c>
      <c r="U42" s="185">
        <v>2</v>
      </c>
      <c r="V42" s="185">
        <v>2</v>
      </c>
      <c r="W42" s="191">
        <v>248</v>
      </c>
      <c r="X42" s="185">
        <v>64</v>
      </c>
      <c r="Y42" s="185">
        <v>2</v>
      </c>
      <c r="Z42" s="185">
        <v>35</v>
      </c>
      <c r="AA42" s="185">
        <v>93</v>
      </c>
      <c r="AB42" s="185">
        <v>22</v>
      </c>
      <c r="AC42" s="185">
        <v>0</v>
      </c>
      <c r="AD42" s="185">
        <v>11</v>
      </c>
      <c r="AE42" s="185">
        <v>1</v>
      </c>
      <c r="AF42" s="185">
        <v>3</v>
      </c>
      <c r="AG42" s="191">
        <v>231</v>
      </c>
      <c r="AH42" s="185">
        <v>69</v>
      </c>
      <c r="AI42" s="185">
        <v>1</v>
      </c>
      <c r="AJ42" s="185">
        <v>25</v>
      </c>
      <c r="AK42" s="185">
        <v>97</v>
      </c>
      <c r="AL42" s="185">
        <v>14</v>
      </c>
      <c r="AM42" s="185">
        <v>0</v>
      </c>
      <c r="AN42" s="185">
        <v>9</v>
      </c>
      <c r="AO42" s="185">
        <v>2</v>
      </c>
      <c r="AP42" s="185">
        <v>6</v>
      </c>
      <c r="AQ42" s="191">
        <v>223</v>
      </c>
      <c r="AR42" s="185">
        <v>46</v>
      </c>
      <c r="AS42" s="185">
        <v>1</v>
      </c>
      <c r="AT42" s="185">
        <v>22</v>
      </c>
      <c r="AU42" s="185">
        <v>94</v>
      </c>
      <c r="AV42" s="185">
        <v>12</v>
      </c>
      <c r="AW42" s="185">
        <v>2</v>
      </c>
      <c r="AX42" s="185">
        <v>12</v>
      </c>
      <c r="AY42" s="185">
        <v>1</v>
      </c>
      <c r="AZ42" s="185">
        <v>6</v>
      </c>
      <c r="BA42" s="191">
        <v>196</v>
      </c>
    </row>
    <row r="43" spans="1:53" ht="15" customHeight="1">
      <c r="A43" s="36"/>
      <c r="B43" s="34" t="s">
        <v>39</v>
      </c>
      <c r="C43" s="34"/>
      <c r="D43" s="184">
        <v>69</v>
      </c>
      <c r="E43" s="185">
        <v>1</v>
      </c>
      <c r="F43" s="185">
        <v>29</v>
      </c>
      <c r="G43" s="185">
        <v>95</v>
      </c>
      <c r="H43" s="185">
        <v>26</v>
      </c>
      <c r="I43" s="185">
        <v>1</v>
      </c>
      <c r="J43" s="185">
        <v>6</v>
      </c>
      <c r="K43" s="185">
        <v>1</v>
      </c>
      <c r="L43" s="185">
        <v>6</v>
      </c>
      <c r="M43" s="191">
        <v>234</v>
      </c>
      <c r="N43" s="185">
        <v>73</v>
      </c>
      <c r="O43" s="185">
        <v>4</v>
      </c>
      <c r="P43" s="185">
        <v>29</v>
      </c>
      <c r="Q43" s="185">
        <v>111</v>
      </c>
      <c r="R43" s="185">
        <v>33</v>
      </c>
      <c r="S43" s="185">
        <v>0</v>
      </c>
      <c r="T43" s="185">
        <v>9</v>
      </c>
      <c r="U43" s="185">
        <v>2</v>
      </c>
      <c r="V43" s="185">
        <v>2</v>
      </c>
      <c r="W43" s="191">
        <v>263</v>
      </c>
      <c r="X43" s="185">
        <v>87</v>
      </c>
      <c r="Y43" s="185">
        <v>3</v>
      </c>
      <c r="Z43" s="185">
        <v>39</v>
      </c>
      <c r="AA43" s="185">
        <v>94</v>
      </c>
      <c r="AB43" s="185">
        <v>22</v>
      </c>
      <c r="AC43" s="185">
        <v>0</v>
      </c>
      <c r="AD43" s="185">
        <v>11</v>
      </c>
      <c r="AE43" s="185">
        <v>1</v>
      </c>
      <c r="AF43" s="185">
        <v>3</v>
      </c>
      <c r="AG43" s="191">
        <v>260</v>
      </c>
      <c r="AH43" s="185">
        <v>82</v>
      </c>
      <c r="AI43" s="185">
        <v>1</v>
      </c>
      <c r="AJ43" s="185">
        <v>27</v>
      </c>
      <c r="AK43" s="185">
        <v>98</v>
      </c>
      <c r="AL43" s="185">
        <v>14</v>
      </c>
      <c r="AM43" s="185">
        <v>0</v>
      </c>
      <c r="AN43" s="185">
        <v>9</v>
      </c>
      <c r="AO43" s="185">
        <v>2</v>
      </c>
      <c r="AP43" s="185">
        <v>6</v>
      </c>
      <c r="AQ43" s="191">
        <v>239</v>
      </c>
      <c r="AR43" s="185">
        <v>66</v>
      </c>
      <c r="AS43" s="185">
        <v>3</v>
      </c>
      <c r="AT43" s="185">
        <v>23</v>
      </c>
      <c r="AU43" s="185">
        <v>95</v>
      </c>
      <c r="AV43" s="185">
        <v>12</v>
      </c>
      <c r="AW43" s="185">
        <v>2</v>
      </c>
      <c r="AX43" s="185">
        <v>12</v>
      </c>
      <c r="AY43" s="185">
        <v>1</v>
      </c>
      <c r="AZ43" s="185">
        <v>6</v>
      </c>
      <c r="BA43" s="191">
        <v>220</v>
      </c>
    </row>
    <row r="44" spans="1:53" ht="15" customHeight="1">
      <c r="A44" s="35" t="s">
        <v>14</v>
      </c>
      <c r="B44" s="11" t="s">
        <v>58</v>
      </c>
      <c r="C44" s="181" t="s">
        <v>59</v>
      </c>
      <c r="D44" s="183">
        <v>138</v>
      </c>
      <c r="E44" s="182">
        <v>46</v>
      </c>
      <c r="F44" s="182">
        <v>20</v>
      </c>
      <c r="G44" s="182">
        <v>29</v>
      </c>
      <c r="H44" s="182">
        <v>0</v>
      </c>
      <c r="I44" s="182">
        <v>0</v>
      </c>
      <c r="J44" s="182">
        <v>1</v>
      </c>
      <c r="K44" s="182">
        <v>0</v>
      </c>
      <c r="L44" s="182">
        <v>0</v>
      </c>
      <c r="M44" s="190">
        <v>234</v>
      </c>
      <c r="N44" s="182">
        <v>146</v>
      </c>
      <c r="O44" s="182">
        <v>41</v>
      </c>
      <c r="P44" s="182">
        <v>33</v>
      </c>
      <c r="Q44" s="182">
        <v>50</v>
      </c>
      <c r="R44" s="182">
        <v>0</v>
      </c>
      <c r="S44" s="182">
        <v>0</v>
      </c>
      <c r="T44" s="182">
        <v>2</v>
      </c>
      <c r="U44" s="182">
        <v>0</v>
      </c>
      <c r="V44" s="182">
        <v>0</v>
      </c>
      <c r="W44" s="190">
        <v>272</v>
      </c>
      <c r="X44" s="182">
        <v>138</v>
      </c>
      <c r="Y44" s="182">
        <v>32</v>
      </c>
      <c r="Z44" s="182">
        <v>24</v>
      </c>
      <c r="AA44" s="182">
        <v>35</v>
      </c>
      <c r="AB44" s="182">
        <v>0</v>
      </c>
      <c r="AC44" s="182">
        <v>0</v>
      </c>
      <c r="AD44" s="182">
        <v>2</v>
      </c>
      <c r="AE44" s="182">
        <v>0</v>
      </c>
      <c r="AF44" s="182">
        <v>1</v>
      </c>
      <c r="AG44" s="190">
        <v>232</v>
      </c>
      <c r="AH44" s="182">
        <v>153</v>
      </c>
      <c r="AI44" s="182">
        <v>30</v>
      </c>
      <c r="AJ44" s="182">
        <v>19</v>
      </c>
      <c r="AK44" s="182">
        <v>37</v>
      </c>
      <c r="AL44" s="182">
        <v>0</v>
      </c>
      <c r="AM44" s="182">
        <v>0</v>
      </c>
      <c r="AN44" s="182">
        <v>1</v>
      </c>
      <c r="AO44" s="182">
        <v>0</v>
      </c>
      <c r="AP44" s="182">
        <v>4</v>
      </c>
      <c r="AQ44" s="190">
        <v>244</v>
      </c>
      <c r="AR44" s="182">
        <v>135</v>
      </c>
      <c r="AS44" s="182">
        <v>24</v>
      </c>
      <c r="AT44" s="182">
        <v>16</v>
      </c>
      <c r="AU44" s="182">
        <v>36</v>
      </c>
      <c r="AV44" s="182">
        <v>0</v>
      </c>
      <c r="AW44" s="182">
        <v>0</v>
      </c>
      <c r="AX44" s="182">
        <v>1</v>
      </c>
      <c r="AY44" s="182">
        <v>0</v>
      </c>
      <c r="AZ44" s="182">
        <v>2</v>
      </c>
      <c r="BA44" s="190">
        <v>214</v>
      </c>
    </row>
    <row r="45" spans="1:53" ht="15" customHeight="1">
      <c r="A45" s="35"/>
      <c r="B45" s="11"/>
      <c r="C45" s="181" t="s">
        <v>60</v>
      </c>
      <c r="D45" s="183">
        <v>20</v>
      </c>
      <c r="E45" s="182">
        <v>5</v>
      </c>
      <c r="F45" s="182">
        <v>10</v>
      </c>
      <c r="G45" s="182">
        <v>7</v>
      </c>
      <c r="H45" s="182">
        <v>0</v>
      </c>
      <c r="I45" s="182">
        <v>0</v>
      </c>
      <c r="J45" s="182">
        <v>0</v>
      </c>
      <c r="K45" s="182">
        <v>0</v>
      </c>
      <c r="L45" s="182">
        <v>0</v>
      </c>
      <c r="M45" s="190">
        <v>42</v>
      </c>
      <c r="N45" s="182">
        <v>30</v>
      </c>
      <c r="O45" s="182">
        <v>4</v>
      </c>
      <c r="P45" s="182">
        <v>7</v>
      </c>
      <c r="Q45" s="182">
        <v>13</v>
      </c>
      <c r="R45" s="182">
        <v>0</v>
      </c>
      <c r="S45" s="182">
        <v>0</v>
      </c>
      <c r="T45" s="182">
        <v>0</v>
      </c>
      <c r="U45" s="182">
        <v>0</v>
      </c>
      <c r="V45" s="182">
        <v>2</v>
      </c>
      <c r="W45" s="190">
        <v>56</v>
      </c>
      <c r="X45" s="182">
        <v>19</v>
      </c>
      <c r="Y45" s="182">
        <v>2</v>
      </c>
      <c r="Z45" s="182">
        <v>7</v>
      </c>
      <c r="AA45" s="182">
        <v>10</v>
      </c>
      <c r="AB45" s="182">
        <v>0</v>
      </c>
      <c r="AC45" s="182">
        <v>0</v>
      </c>
      <c r="AD45" s="182">
        <v>1</v>
      </c>
      <c r="AE45" s="182">
        <v>0</v>
      </c>
      <c r="AF45" s="182">
        <v>0</v>
      </c>
      <c r="AG45" s="190">
        <v>39</v>
      </c>
      <c r="AH45" s="182">
        <v>18</v>
      </c>
      <c r="AI45" s="182">
        <v>4</v>
      </c>
      <c r="AJ45" s="182">
        <v>3</v>
      </c>
      <c r="AK45" s="182">
        <v>8</v>
      </c>
      <c r="AL45" s="182">
        <v>0</v>
      </c>
      <c r="AM45" s="182">
        <v>0</v>
      </c>
      <c r="AN45" s="182">
        <v>0</v>
      </c>
      <c r="AO45" s="182">
        <v>0</v>
      </c>
      <c r="AP45" s="182">
        <v>0</v>
      </c>
      <c r="AQ45" s="190">
        <v>33</v>
      </c>
      <c r="AR45" s="182">
        <v>29</v>
      </c>
      <c r="AS45" s="182">
        <v>2</v>
      </c>
      <c r="AT45" s="182">
        <v>8</v>
      </c>
      <c r="AU45" s="182">
        <v>7</v>
      </c>
      <c r="AV45" s="182">
        <v>0</v>
      </c>
      <c r="AW45" s="182">
        <v>0</v>
      </c>
      <c r="AX45" s="182">
        <v>0</v>
      </c>
      <c r="AY45" s="182">
        <v>0</v>
      </c>
      <c r="AZ45" s="182">
        <v>1</v>
      </c>
      <c r="BA45" s="190">
        <v>47</v>
      </c>
    </row>
    <row r="46" spans="1:53" ht="15" customHeight="1">
      <c r="A46" s="35"/>
      <c r="B46" s="11"/>
      <c r="C46" s="181" t="s">
        <v>39</v>
      </c>
      <c r="D46" s="183">
        <v>158</v>
      </c>
      <c r="E46" s="182">
        <v>51</v>
      </c>
      <c r="F46" s="182">
        <v>30</v>
      </c>
      <c r="G46" s="182">
        <v>36</v>
      </c>
      <c r="H46" s="182">
        <v>0</v>
      </c>
      <c r="I46" s="182">
        <v>0</v>
      </c>
      <c r="J46" s="182">
        <v>1</v>
      </c>
      <c r="K46" s="182">
        <v>0</v>
      </c>
      <c r="L46" s="182">
        <v>0</v>
      </c>
      <c r="M46" s="190">
        <v>276</v>
      </c>
      <c r="N46" s="182">
        <v>176</v>
      </c>
      <c r="O46" s="182">
        <v>45</v>
      </c>
      <c r="P46" s="182">
        <v>40</v>
      </c>
      <c r="Q46" s="182">
        <v>63</v>
      </c>
      <c r="R46" s="182">
        <v>0</v>
      </c>
      <c r="S46" s="182">
        <v>0</v>
      </c>
      <c r="T46" s="182">
        <v>2</v>
      </c>
      <c r="U46" s="182">
        <v>0</v>
      </c>
      <c r="V46" s="182">
        <v>2</v>
      </c>
      <c r="W46" s="190">
        <v>328</v>
      </c>
      <c r="X46" s="182">
        <v>157</v>
      </c>
      <c r="Y46" s="182">
        <v>34</v>
      </c>
      <c r="Z46" s="182">
        <v>31</v>
      </c>
      <c r="AA46" s="182">
        <v>45</v>
      </c>
      <c r="AB46" s="182">
        <v>0</v>
      </c>
      <c r="AC46" s="182">
        <v>0</v>
      </c>
      <c r="AD46" s="182">
        <v>3</v>
      </c>
      <c r="AE46" s="182">
        <v>0</v>
      </c>
      <c r="AF46" s="182">
        <v>1</v>
      </c>
      <c r="AG46" s="190">
        <v>271</v>
      </c>
      <c r="AH46" s="182">
        <v>171</v>
      </c>
      <c r="AI46" s="182">
        <v>34</v>
      </c>
      <c r="AJ46" s="182">
        <v>22</v>
      </c>
      <c r="AK46" s="182">
        <v>45</v>
      </c>
      <c r="AL46" s="182">
        <v>0</v>
      </c>
      <c r="AM46" s="182">
        <v>0</v>
      </c>
      <c r="AN46" s="182">
        <v>1</v>
      </c>
      <c r="AO46" s="182">
        <v>0</v>
      </c>
      <c r="AP46" s="182">
        <v>4</v>
      </c>
      <c r="AQ46" s="190">
        <v>277</v>
      </c>
      <c r="AR46" s="182">
        <v>164</v>
      </c>
      <c r="AS46" s="182">
        <v>26</v>
      </c>
      <c r="AT46" s="182">
        <v>24</v>
      </c>
      <c r="AU46" s="182">
        <v>43</v>
      </c>
      <c r="AV46" s="182">
        <v>0</v>
      </c>
      <c r="AW46" s="182">
        <v>0</v>
      </c>
      <c r="AX46" s="182">
        <v>1</v>
      </c>
      <c r="AY46" s="182">
        <v>0</v>
      </c>
      <c r="AZ46" s="182">
        <v>3</v>
      </c>
      <c r="BA46" s="190">
        <v>261</v>
      </c>
    </row>
    <row r="47" spans="1:53" ht="15" customHeight="1">
      <c r="A47" s="35"/>
      <c r="B47" s="39" t="s">
        <v>61</v>
      </c>
      <c r="C47" s="39" t="s">
        <v>61</v>
      </c>
      <c r="D47" s="195">
        <v>0</v>
      </c>
      <c r="E47" s="194">
        <v>0</v>
      </c>
      <c r="F47" s="194">
        <v>1</v>
      </c>
      <c r="G47" s="194">
        <v>1</v>
      </c>
      <c r="H47" s="194">
        <v>0</v>
      </c>
      <c r="I47" s="194">
        <v>0</v>
      </c>
      <c r="J47" s="194">
        <v>0</v>
      </c>
      <c r="K47" s="194">
        <v>0</v>
      </c>
      <c r="L47" s="194">
        <v>0</v>
      </c>
      <c r="M47" s="196">
        <v>2</v>
      </c>
      <c r="N47" s="194">
        <v>0</v>
      </c>
      <c r="O47" s="194">
        <v>0</v>
      </c>
      <c r="P47" s="194">
        <v>0</v>
      </c>
      <c r="Q47" s="194">
        <v>0</v>
      </c>
      <c r="R47" s="194">
        <v>0</v>
      </c>
      <c r="S47" s="194">
        <v>0</v>
      </c>
      <c r="T47" s="194">
        <v>0</v>
      </c>
      <c r="U47" s="194">
        <v>0</v>
      </c>
      <c r="V47" s="194">
        <v>0</v>
      </c>
      <c r="W47" s="196">
        <v>0</v>
      </c>
      <c r="X47" s="194">
        <v>1</v>
      </c>
      <c r="Y47" s="194">
        <v>0</v>
      </c>
      <c r="Z47" s="194">
        <v>1</v>
      </c>
      <c r="AA47" s="194">
        <v>1</v>
      </c>
      <c r="AB47" s="194">
        <v>0</v>
      </c>
      <c r="AC47" s="194">
        <v>0</v>
      </c>
      <c r="AD47" s="194">
        <v>0</v>
      </c>
      <c r="AE47" s="194">
        <v>0</v>
      </c>
      <c r="AF47" s="194">
        <v>0</v>
      </c>
      <c r="AG47" s="196">
        <v>3</v>
      </c>
      <c r="AH47" s="194">
        <v>1</v>
      </c>
      <c r="AI47" s="194">
        <v>0</v>
      </c>
      <c r="AJ47" s="194">
        <v>0</v>
      </c>
      <c r="AK47" s="194">
        <v>1</v>
      </c>
      <c r="AL47" s="194">
        <v>0</v>
      </c>
      <c r="AM47" s="194">
        <v>0</v>
      </c>
      <c r="AN47" s="194">
        <v>0</v>
      </c>
      <c r="AO47" s="194">
        <v>0</v>
      </c>
      <c r="AP47" s="194">
        <v>0</v>
      </c>
      <c r="AQ47" s="196">
        <v>2</v>
      </c>
      <c r="AR47" s="194">
        <v>0</v>
      </c>
      <c r="AS47" s="194">
        <v>0</v>
      </c>
      <c r="AT47" s="194">
        <v>0</v>
      </c>
      <c r="AU47" s="194">
        <v>0</v>
      </c>
      <c r="AV47" s="194">
        <v>0</v>
      </c>
      <c r="AW47" s="194">
        <v>0</v>
      </c>
      <c r="AX47" s="194">
        <v>0</v>
      </c>
      <c r="AY47" s="194">
        <v>0</v>
      </c>
      <c r="AZ47" s="194">
        <v>0</v>
      </c>
      <c r="BA47" s="196">
        <v>0</v>
      </c>
    </row>
    <row r="48" spans="1:53" ht="15" customHeight="1">
      <c r="A48" s="36"/>
      <c r="B48" s="34" t="s">
        <v>39</v>
      </c>
      <c r="C48" s="34"/>
      <c r="D48" s="184">
        <v>158</v>
      </c>
      <c r="E48" s="185">
        <v>51</v>
      </c>
      <c r="F48" s="185">
        <v>31</v>
      </c>
      <c r="G48" s="185">
        <v>37</v>
      </c>
      <c r="H48" s="185">
        <v>0</v>
      </c>
      <c r="I48" s="185">
        <v>0</v>
      </c>
      <c r="J48" s="185">
        <v>1</v>
      </c>
      <c r="K48" s="185">
        <v>0</v>
      </c>
      <c r="L48" s="185">
        <v>0</v>
      </c>
      <c r="M48" s="191">
        <v>278</v>
      </c>
      <c r="N48" s="185">
        <v>176</v>
      </c>
      <c r="O48" s="185">
        <v>45</v>
      </c>
      <c r="P48" s="185">
        <v>40</v>
      </c>
      <c r="Q48" s="185">
        <v>63</v>
      </c>
      <c r="R48" s="185">
        <v>0</v>
      </c>
      <c r="S48" s="185">
        <v>0</v>
      </c>
      <c r="T48" s="185">
        <v>2</v>
      </c>
      <c r="U48" s="185">
        <v>0</v>
      </c>
      <c r="V48" s="185">
        <v>2</v>
      </c>
      <c r="W48" s="191">
        <v>328</v>
      </c>
      <c r="X48" s="185">
        <v>158</v>
      </c>
      <c r="Y48" s="185">
        <v>34</v>
      </c>
      <c r="Z48" s="185">
        <v>32</v>
      </c>
      <c r="AA48" s="185">
        <v>46</v>
      </c>
      <c r="AB48" s="185">
        <v>0</v>
      </c>
      <c r="AC48" s="185">
        <v>0</v>
      </c>
      <c r="AD48" s="185">
        <v>3</v>
      </c>
      <c r="AE48" s="185">
        <v>0</v>
      </c>
      <c r="AF48" s="185">
        <v>1</v>
      </c>
      <c r="AG48" s="191">
        <v>274</v>
      </c>
      <c r="AH48" s="185">
        <v>172</v>
      </c>
      <c r="AI48" s="185">
        <v>34</v>
      </c>
      <c r="AJ48" s="185">
        <v>22</v>
      </c>
      <c r="AK48" s="185">
        <v>46</v>
      </c>
      <c r="AL48" s="185">
        <v>0</v>
      </c>
      <c r="AM48" s="185">
        <v>0</v>
      </c>
      <c r="AN48" s="185">
        <v>1</v>
      </c>
      <c r="AO48" s="185">
        <v>0</v>
      </c>
      <c r="AP48" s="185">
        <v>4</v>
      </c>
      <c r="AQ48" s="191">
        <v>279</v>
      </c>
      <c r="AR48" s="185">
        <v>164</v>
      </c>
      <c r="AS48" s="185">
        <v>26</v>
      </c>
      <c r="AT48" s="185">
        <v>24</v>
      </c>
      <c r="AU48" s="185">
        <v>43</v>
      </c>
      <c r="AV48" s="185">
        <v>0</v>
      </c>
      <c r="AW48" s="185">
        <v>0</v>
      </c>
      <c r="AX48" s="185">
        <v>1</v>
      </c>
      <c r="AY48" s="185">
        <v>0</v>
      </c>
      <c r="AZ48" s="185">
        <v>3</v>
      </c>
      <c r="BA48" s="191">
        <v>261</v>
      </c>
    </row>
    <row r="49" spans="1:53" ht="15" customHeight="1">
      <c r="A49" s="38" t="s">
        <v>15</v>
      </c>
      <c r="B49" s="39"/>
      <c r="C49" s="39"/>
      <c r="D49" s="195">
        <v>410</v>
      </c>
      <c r="E49" s="194">
        <v>89</v>
      </c>
      <c r="F49" s="194">
        <v>111</v>
      </c>
      <c r="G49" s="194">
        <v>305</v>
      </c>
      <c r="H49" s="194">
        <v>3</v>
      </c>
      <c r="I49" s="194">
        <v>0</v>
      </c>
      <c r="J49" s="194">
        <v>11</v>
      </c>
      <c r="K49" s="194">
        <v>1</v>
      </c>
      <c r="L49" s="194">
        <v>26</v>
      </c>
      <c r="M49" s="196">
        <v>956</v>
      </c>
      <c r="N49" s="194">
        <v>510</v>
      </c>
      <c r="O49" s="194">
        <v>104</v>
      </c>
      <c r="P49" s="194">
        <v>122</v>
      </c>
      <c r="Q49" s="194">
        <v>283</v>
      </c>
      <c r="R49" s="194">
        <v>6</v>
      </c>
      <c r="S49" s="194">
        <v>4</v>
      </c>
      <c r="T49" s="194">
        <v>16</v>
      </c>
      <c r="U49" s="194">
        <v>1</v>
      </c>
      <c r="V49" s="194">
        <v>27</v>
      </c>
      <c r="W49" s="196">
        <v>1073</v>
      </c>
      <c r="X49" s="194">
        <v>502</v>
      </c>
      <c r="Y49" s="194">
        <v>82</v>
      </c>
      <c r="Z49" s="194">
        <v>158</v>
      </c>
      <c r="AA49" s="194">
        <v>281</v>
      </c>
      <c r="AB49" s="194">
        <v>10</v>
      </c>
      <c r="AC49" s="194">
        <v>2</v>
      </c>
      <c r="AD49" s="194">
        <v>16</v>
      </c>
      <c r="AE49" s="194">
        <v>1</v>
      </c>
      <c r="AF49" s="194">
        <v>32</v>
      </c>
      <c r="AG49" s="196">
        <v>1084</v>
      </c>
      <c r="AH49" s="194">
        <v>548</v>
      </c>
      <c r="AI49" s="194">
        <v>77</v>
      </c>
      <c r="AJ49" s="194">
        <v>113</v>
      </c>
      <c r="AK49" s="194">
        <v>246</v>
      </c>
      <c r="AL49" s="194">
        <v>6</v>
      </c>
      <c r="AM49" s="194">
        <v>1</v>
      </c>
      <c r="AN49" s="194">
        <v>11</v>
      </c>
      <c r="AO49" s="194">
        <v>0</v>
      </c>
      <c r="AP49" s="194">
        <v>36</v>
      </c>
      <c r="AQ49" s="196">
        <v>1038</v>
      </c>
      <c r="AR49" s="194">
        <v>514</v>
      </c>
      <c r="AS49" s="194">
        <v>64</v>
      </c>
      <c r="AT49" s="194">
        <v>156</v>
      </c>
      <c r="AU49" s="194">
        <v>224</v>
      </c>
      <c r="AV49" s="194">
        <v>3</v>
      </c>
      <c r="AW49" s="194">
        <v>1</v>
      </c>
      <c r="AX49" s="194">
        <v>8</v>
      </c>
      <c r="AY49" s="194">
        <v>0</v>
      </c>
      <c r="AZ49" s="194">
        <v>36</v>
      </c>
      <c r="BA49" s="196">
        <v>1006</v>
      </c>
    </row>
    <row r="50" spans="1:53" ht="15" customHeight="1">
      <c r="A50" s="35" t="s">
        <v>16</v>
      </c>
      <c r="B50" s="334" t="s">
        <v>188</v>
      </c>
      <c r="C50" s="260" t="s">
        <v>62</v>
      </c>
      <c r="D50" s="188">
        <v>6</v>
      </c>
      <c r="E50" s="189">
        <v>5</v>
      </c>
      <c r="F50" s="189">
        <v>3</v>
      </c>
      <c r="G50" s="189">
        <v>4</v>
      </c>
      <c r="H50" s="189">
        <v>0</v>
      </c>
      <c r="I50" s="189">
        <v>0</v>
      </c>
      <c r="J50" s="189">
        <v>1</v>
      </c>
      <c r="K50" s="189">
        <v>0</v>
      </c>
      <c r="L50" s="189">
        <v>0</v>
      </c>
      <c r="M50" s="312">
        <v>19</v>
      </c>
      <c r="N50" s="189">
        <v>14</v>
      </c>
      <c r="O50" s="189">
        <v>9</v>
      </c>
      <c r="P50" s="189">
        <v>4</v>
      </c>
      <c r="Q50" s="189">
        <v>8</v>
      </c>
      <c r="R50" s="189">
        <v>0</v>
      </c>
      <c r="S50" s="189">
        <v>0</v>
      </c>
      <c r="T50" s="189">
        <v>0</v>
      </c>
      <c r="U50" s="189">
        <v>0</v>
      </c>
      <c r="V50" s="189">
        <v>1</v>
      </c>
      <c r="W50" s="312">
        <v>36</v>
      </c>
      <c r="X50" s="189">
        <v>18</v>
      </c>
      <c r="Y50" s="189">
        <v>4</v>
      </c>
      <c r="Z50" s="189">
        <v>3</v>
      </c>
      <c r="AA50" s="189">
        <v>4</v>
      </c>
      <c r="AB50" s="189">
        <v>0</v>
      </c>
      <c r="AC50" s="189">
        <v>0</v>
      </c>
      <c r="AD50" s="189">
        <v>1</v>
      </c>
      <c r="AE50" s="189">
        <v>0</v>
      </c>
      <c r="AF50" s="189">
        <v>0</v>
      </c>
      <c r="AG50" s="312">
        <v>30</v>
      </c>
      <c r="AH50" s="189">
        <v>13</v>
      </c>
      <c r="AI50" s="189">
        <v>3</v>
      </c>
      <c r="AJ50" s="189">
        <v>5</v>
      </c>
      <c r="AK50" s="189">
        <v>11</v>
      </c>
      <c r="AL50" s="189">
        <v>0</v>
      </c>
      <c r="AM50" s="189">
        <v>0</v>
      </c>
      <c r="AN50" s="189">
        <v>0</v>
      </c>
      <c r="AO50" s="189">
        <v>0</v>
      </c>
      <c r="AP50" s="189">
        <v>0</v>
      </c>
      <c r="AQ50" s="312">
        <v>32</v>
      </c>
      <c r="AR50" s="189">
        <v>25</v>
      </c>
      <c r="AS50" s="189">
        <v>5</v>
      </c>
      <c r="AT50" s="189">
        <v>5</v>
      </c>
      <c r="AU50" s="189">
        <v>12</v>
      </c>
      <c r="AV50" s="189">
        <v>0</v>
      </c>
      <c r="AW50" s="189">
        <v>0</v>
      </c>
      <c r="AX50" s="189">
        <v>0</v>
      </c>
      <c r="AY50" s="189">
        <v>0</v>
      </c>
      <c r="AZ50" s="189">
        <v>3</v>
      </c>
      <c r="BA50" s="312">
        <v>50</v>
      </c>
    </row>
    <row r="51" spans="1:53" ht="15" customHeight="1">
      <c r="A51" s="35"/>
      <c r="B51" s="11"/>
      <c r="C51" s="181" t="s">
        <v>63</v>
      </c>
      <c r="D51" s="183">
        <v>69</v>
      </c>
      <c r="E51" s="182">
        <v>15</v>
      </c>
      <c r="F51" s="182">
        <v>14</v>
      </c>
      <c r="G51" s="182">
        <v>112</v>
      </c>
      <c r="H51" s="182">
        <v>7</v>
      </c>
      <c r="I51" s="182">
        <v>4</v>
      </c>
      <c r="J51" s="182">
        <v>5</v>
      </c>
      <c r="K51" s="182">
        <v>1</v>
      </c>
      <c r="L51" s="182">
        <v>16</v>
      </c>
      <c r="M51" s="190">
        <v>243</v>
      </c>
      <c r="N51" s="182">
        <v>84</v>
      </c>
      <c r="O51" s="182">
        <v>14</v>
      </c>
      <c r="P51" s="182">
        <v>18</v>
      </c>
      <c r="Q51" s="182">
        <v>95</v>
      </c>
      <c r="R51" s="182">
        <v>9</v>
      </c>
      <c r="S51" s="182">
        <v>3</v>
      </c>
      <c r="T51" s="182">
        <v>7</v>
      </c>
      <c r="U51" s="182">
        <v>1</v>
      </c>
      <c r="V51" s="182">
        <v>13</v>
      </c>
      <c r="W51" s="190">
        <v>244</v>
      </c>
      <c r="X51" s="182">
        <v>102</v>
      </c>
      <c r="Y51" s="182">
        <v>12</v>
      </c>
      <c r="Z51" s="182">
        <v>19</v>
      </c>
      <c r="AA51" s="182">
        <v>103</v>
      </c>
      <c r="AB51" s="182">
        <v>14</v>
      </c>
      <c r="AC51" s="182">
        <v>3</v>
      </c>
      <c r="AD51" s="182">
        <v>5</v>
      </c>
      <c r="AE51" s="182">
        <v>0</v>
      </c>
      <c r="AF51" s="182">
        <v>24</v>
      </c>
      <c r="AG51" s="190">
        <v>282</v>
      </c>
      <c r="AH51" s="182">
        <v>131</v>
      </c>
      <c r="AI51" s="182">
        <v>17</v>
      </c>
      <c r="AJ51" s="182">
        <v>17</v>
      </c>
      <c r="AK51" s="182">
        <v>102</v>
      </c>
      <c r="AL51" s="182">
        <v>4</v>
      </c>
      <c r="AM51" s="182">
        <v>1</v>
      </c>
      <c r="AN51" s="182">
        <v>3</v>
      </c>
      <c r="AO51" s="182">
        <v>0</v>
      </c>
      <c r="AP51" s="182">
        <v>22</v>
      </c>
      <c r="AQ51" s="190">
        <v>297</v>
      </c>
      <c r="AR51" s="182">
        <v>128</v>
      </c>
      <c r="AS51" s="182">
        <v>13</v>
      </c>
      <c r="AT51" s="182">
        <v>30</v>
      </c>
      <c r="AU51" s="182">
        <v>118</v>
      </c>
      <c r="AV51" s="182">
        <v>3</v>
      </c>
      <c r="AW51" s="182">
        <v>3</v>
      </c>
      <c r="AX51" s="182">
        <v>7</v>
      </c>
      <c r="AY51" s="182">
        <v>0</v>
      </c>
      <c r="AZ51" s="182">
        <v>21</v>
      </c>
      <c r="BA51" s="190">
        <v>323</v>
      </c>
    </row>
    <row r="52" spans="1:53" ht="15" customHeight="1">
      <c r="A52" s="35"/>
      <c r="B52" s="304"/>
      <c r="C52" s="34" t="s">
        <v>39</v>
      </c>
      <c r="D52" s="184">
        <v>75</v>
      </c>
      <c r="E52" s="185">
        <v>20</v>
      </c>
      <c r="F52" s="185">
        <v>17</v>
      </c>
      <c r="G52" s="185">
        <v>116</v>
      </c>
      <c r="H52" s="185">
        <v>7</v>
      </c>
      <c r="I52" s="185">
        <v>4</v>
      </c>
      <c r="J52" s="185">
        <v>6</v>
      </c>
      <c r="K52" s="185">
        <v>1</v>
      </c>
      <c r="L52" s="185">
        <v>16</v>
      </c>
      <c r="M52" s="191">
        <v>262</v>
      </c>
      <c r="N52" s="185">
        <v>98</v>
      </c>
      <c r="O52" s="185">
        <v>23</v>
      </c>
      <c r="P52" s="185">
        <v>22</v>
      </c>
      <c r="Q52" s="185">
        <v>103</v>
      </c>
      <c r="R52" s="185">
        <v>9</v>
      </c>
      <c r="S52" s="185">
        <v>3</v>
      </c>
      <c r="T52" s="185">
        <v>7</v>
      </c>
      <c r="U52" s="185">
        <v>1</v>
      </c>
      <c r="V52" s="185">
        <v>14</v>
      </c>
      <c r="W52" s="191">
        <v>280</v>
      </c>
      <c r="X52" s="185">
        <v>120</v>
      </c>
      <c r="Y52" s="185">
        <v>16</v>
      </c>
      <c r="Z52" s="185">
        <v>22</v>
      </c>
      <c r="AA52" s="185">
        <v>107</v>
      </c>
      <c r="AB52" s="185">
        <v>14</v>
      </c>
      <c r="AC52" s="185">
        <v>3</v>
      </c>
      <c r="AD52" s="185">
        <v>6</v>
      </c>
      <c r="AE52" s="185">
        <v>0</v>
      </c>
      <c r="AF52" s="185">
        <v>24</v>
      </c>
      <c r="AG52" s="191">
        <v>312</v>
      </c>
      <c r="AH52" s="185">
        <v>144</v>
      </c>
      <c r="AI52" s="185">
        <v>20</v>
      </c>
      <c r="AJ52" s="185">
        <v>22</v>
      </c>
      <c r="AK52" s="185">
        <v>113</v>
      </c>
      <c r="AL52" s="185">
        <v>4</v>
      </c>
      <c r="AM52" s="185">
        <v>1</v>
      </c>
      <c r="AN52" s="185">
        <v>3</v>
      </c>
      <c r="AO52" s="185">
        <v>0</v>
      </c>
      <c r="AP52" s="185">
        <v>22</v>
      </c>
      <c r="AQ52" s="191">
        <v>329</v>
      </c>
      <c r="AR52" s="185">
        <v>153</v>
      </c>
      <c r="AS52" s="185">
        <v>18</v>
      </c>
      <c r="AT52" s="185">
        <v>35</v>
      </c>
      <c r="AU52" s="185">
        <v>130</v>
      </c>
      <c r="AV52" s="185">
        <v>3</v>
      </c>
      <c r="AW52" s="185">
        <v>3</v>
      </c>
      <c r="AX52" s="185">
        <v>7</v>
      </c>
      <c r="AY52" s="185">
        <v>0</v>
      </c>
      <c r="AZ52" s="185">
        <v>24</v>
      </c>
      <c r="BA52" s="191">
        <v>373</v>
      </c>
    </row>
    <row r="53" spans="1:53" ht="15" customHeight="1">
      <c r="A53" s="35"/>
      <c r="B53" s="334" t="s">
        <v>64</v>
      </c>
      <c r="C53" s="260" t="s">
        <v>65</v>
      </c>
      <c r="D53" s="188">
        <v>40</v>
      </c>
      <c r="E53" s="189">
        <v>5</v>
      </c>
      <c r="F53" s="189">
        <v>8</v>
      </c>
      <c r="G53" s="189">
        <v>43</v>
      </c>
      <c r="H53" s="189">
        <v>0</v>
      </c>
      <c r="I53" s="189">
        <v>0</v>
      </c>
      <c r="J53" s="189">
        <v>2</v>
      </c>
      <c r="K53" s="189">
        <v>1</v>
      </c>
      <c r="L53" s="189">
        <v>9</v>
      </c>
      <c r="M53" s="312">
        <v>108</v>
      </c>
      <c r="N53" s="189">
        <v>59</v>
      </c>
      <c r="O53" s="189">
        <v>3</v>
      </c>
      <c r="P53" s="189">
        <v>15</v>
      </c>
      <c r="Q53" s="189">
        <v>28</v>
      </c>
      <c r="R53" s="189">
        <v>2</v>
      </c>
      <c r="S53" s="189">
        <v>1</v>
      </c>
      <c r="T53" s="189">
        <v>0</v>
      </c>
      <c r="U53" s="189">
        <v>0</v>
      </c>
      <c r="V53" s="189">
        <v>7</v>
      </c>
      <c r="W53" s="312">
        <v>115</v>
      </c>
      <c r="X53" s="189">
        <v>55</v>
      </c>
      <c r="Y53" s="189">
        <v>2</v>
      </c>
      <c r="Z53" s="189">
        <v>14</v>
      </c>
      <c r="AA53" s="189">
        <v>24</v>
      </c>
      <c r="AB53" s="189">
        <v>3</v>
      </c>
      <c r="AC53" s="189">
        <v>0</v>
      </c>
      <c r="AD53" s="189">
        <v>2</v>
      </c>
      <c r="AE53" s="189">
        <v>1</v>
      </c>
      <c r="AF53" s="189">
        <v>8</v>
      </c>
      <c r="AG53" s="312">
        <v>109</v>
      </c>
      <c r="AH53" s="189">
        <v>48</v>
      </c>
      <c r="AI53" s="189">
        <v>2</v>
      </c>
      <c r="AJ53" s="189">
        <v>12</v>
      </c>
      <c r="AK53" s="189">
        <v>25</v>
      </c>
      <c r="AL53" s="189">
        <v>3</v>
      </c>
      <c r="AM53" s="189">
        <v>0</v>
      </c>
      <c r="AN53" s="189">
        <v>5</v>
      </c>
      <c r="AO53" s="189">
        <v>0</v>
      </c>
      <c r="AP53" s="189">
        <v>1</v>
      </c>
      <c r="AQ53" s="312">
        <v>96</v>
      </c>
      <c r="AR53" s="189">
        <v>29</v>
      </c>
      <c r="AS53" s="189">
        <v>2</v>
      </c>
      <c r="AT53" s="189">
        <v>9</v>
      </c>
      <c r="AU53" s="189">
        <v>19</v>
      </c>
      <c r="AV53" s="189">
        <v>4</v>
      </c>
      <c r="AW53" s="189">
        <v>0</v>
      </c>
      <c r="AX53" s="189">
        <v>0</v>
      </c>
      <c r="AY53" s="189">
        <v>0</v>
      </c>
      <c r="AZ53" s="189">
        <v>5</v>
      </c>
      <c r="BA53" s="312">
        <v>68</v>
      </c>
    </row>
    <row r="54" spans="1:53" ht="15" customHeight="1">
      <c r="A54" s="35"/>
      <c r="B54" s="11"/>
      <c r="C54" s="181" t="s">
        <v>66</v>
      </c>
      <c r="D54" s="183">
        <v>0</v>
      </c>
      <c r="E54" s="182">
        <v>0</v>
      </c>
      <c r="F54" s="182">
        <v>0</v>
      </c>
      <c r="G54" s="182">
        <v>0</v>
      </c>
      <c r="H54" s="182">
        <v>0</v>
      </c>
      <c r="I54" s="182">
        <v>0</v>
      </c>
      <c r="J54" s="182">
        <v>0</v>
      </c>
      <c r="K54" s="182">
        <v>0</v>
      </c>
      <c r="L54" s="182">
        <v>0</v>
      </c>
      <c r="M54" s="190">
        <v>0</v>
      </c>
      <c r="N54" s="182">
        <v>0</v>
      </c>
      <c r="O54" s="182">
        <v>0</v>
      </c>
      <c r="P54" s="182">
        <v>0</v>
      </c>
      <c r="Q54" s="182">
        <v>0</v>
      </c>
      <c r="R54" s="182">
        <v>0</v>
      </c>
      <c r="S54" s="182">
        <v>0</v>
      </c>
      <c r="T54" s="182">
        <v>0</v>
      </c>
      <c r="U54" s="182">
        <v>0</v>
      </c>
      <c r="V54" s="182">
        <v>0</v>
      </c>
      <c r="W54" s="190">
        <v>0</v>
      </c>
      <c r="X54" s="182">
        <v>0</v>
      </c>
      <c r="Y54" s="182">
        <v>0</v>
      </c>
      <c r="Z54" s="182">
        <v>0</v>
      </c>
      <c r="AA54" s="182">
        <v>0</v>
      </c>
      <c r="AB54" s="182">
        <v>0</v>
      </c>
      <c r="AC54" s="182">
        <v>0</v>
      </c>
      <c r="AD54" s="182">
        <v>0</v>
      </c>
      <c r="AE54" s="182">
        <v>0</v>
      </c>
      <c r="AF54" s="182">
        <v>0</v>
      </c>
      <c r="AG54" s="190">
        <v>0</v>
      </c>
      <c r="AH54" s="182">
        <v>0</v>
      </c>
      <c r="AI54" s="182">
        <v>0</v>
      </c>
      <c r="AJ54" s="182">
        <v>0</v>
      </c>
      <c r="AK54" s="182">
        <v>0</v>
      </c>
      <c r="AL54" s="182">
        <v>0</v>
      </c>
      <c r="AM54" s="182">
        <v>0</v>
      </c>
      <c r="AN54" s="182">
        <v>0</v>
      </c>
      <c r="AO54" s="182">
        <v>0</v>
      </c>
      <c r="AP54" s="182">
        <v>0</v>
      </c>
      <c r="AQ54" s="190">
        <v>0</v>
      </c>
      <c r="AR54" s="182">
        <v>0</v>
      </c>
      <c r="AS54" s="182">
        <v>0</v>
      </c>
      <c r="AT54" s="182">
        <v>0</v>
      </c>
      <c r="AU54" s="182">
        <v>0</v>
      </c>
      <c r="AV54" s="182">
        <v>1</v>
      </c>
      <c r="AW54" s="182">
        <v>0</v>
      </c>
      <c r="AX54" s="182">
        <v>0</v>
      </c>
      <c r="AY54" s="182">
        <v>0</v>
      </c>
      <c r="AZ54" s="182">
        <v>0</v>
      </c>
      <c r="BA54" s="190">
        <v>1</v>
      </c>
    </row>
    <row r="55" spans="1:53" ht="15" customHeight="1">
      <c r="A55" s="35"/>
      <c r="B55" s="11"/>
      <c r="C55" s="181" t="s">
        <v>67</v>
      </c>
      <c r="D55" s="183">
        <v>87</v>
      </c>
      <c r="E55" s="182">
        <v>4</v>
      </c>
      <c r="F55" s="182">
        <v>31</v>
      </c>
      <c r="G55" s="182">
        <v>155</v>
      </c>
      <c r="H55" s="182">
        <v>219</v>
      </c>
      <c r="I55" s="182">
        <v>14</v>
      </c>
      <c r="J55" s="182">
        <v>19</v>
      </c>
      <c r="K55" s="182">
        <v>4</v>
      </c>
      <c r="L55" s="182">
        <v>32</v>
      </c>
      <c r="M55" s="190">
        <v>565</v>
      </c>
      <c r="N55" s="182">
        <v>114</v>
      </c>
      <c r="O55" s="182">
        <v>3</v>
      </c>
      <c r="P55" s="182">
        <v>38</v>
      </c>
      <c r="Q55" s="182">
        <v>207</v>
      </c>
      <c r="R55" s="182">
        <v>259</v>
      </c>
      <c r="S55" s="182">
        <v>26</v>
      </c>
      <c r="T55" s="182">
        <v>15</v>
      </c>
      <c r="U55" s="182">
        <v>3</v>
      </c>
      <c r="V55" s="182">
        <v>46</v>
      </c>
      <c r="W55" s="190">
        <v>711</v>
      </c>
      <c r="X55" s="182">
        <v>111</v>
      </c>
      <c r="Y55" s="182">
        <v>1</v>
      </c>
      <c r="Z55" s="182">
        <v>53</v>
      </c>
      <c r="AA55" s="182">
        <v>202</v>
      </c>
      <c r="AB55" s="182">
        <v>257</v>
      </c>
      <c r="AC55" s="182">
        <v>39</v>
      </c>
      <c r="AD55" s="182">
        <v>26</v>
      </c>
      <c r="AE55" s="182">
        <v>4</v>
      </c>
      <c r="AF55" s="182">
        <v>46</v>
      </c>
      <c r="AG55" s="190">
        <v>739</v>
      </c>
      <c r="AH55" s="182">
        <v>119</v>
      </c>
      <c r="AI55" s="182">
        <v>2</v>
      </c>
      <c r="AJ55" s="182">
        <v>34</v>
      </c>
      <c r="AK55" s="182">
        <v>229</v>
      </c>
      <c r="AL55" s="182">
        <v>220</v>
      </c>
      <c r="AM55" s="182">
        <v>27</v>
      </c>
      <c r="AN55" s="182">
        <v>28</v>
      </c>
      <c r="AO55" s="182">
        <v>4</v>
      </c>
      <c r="AP55" s="182">
        <v>36</v>
      </c>
      <c r="AQ55" s="190">
        <v>699</v>
      </c>
      <c r="AR55" s="182">
        <v>115</v>
      </c>
      <c r="AS55" s="182">
        <v>1</v>
      </c>
      <c r="AT55" s="182">
        <v>45</v>
      </c>
      <c r="AU55" s="182">
        <v>237</v>
      </c>
      <c r="AV55" s="182">
        <v>268</v>
      </c>
      <c r="AW55" s="182">
        <v>55</v>
      </c>
      <c r="AX55" s="182">
        <v>17</v>
      </c>
      <c r="AY55" s="182">
        <v>8</v>
      </c>
      <c r="AZ55" s="182">
        <v>32</v>
      </c>
      <c r="BA55" s="190">
        <v>778</v>
      </c>
    </row>
    <row r="56" spans="1:53" ht="15" customHeight="1">
      <c r="A56" s="35"/>
      <c r="B56" s="11"/>
      <c r="C56" s="181" t="s">
        <v>311</v>
      </c>
      <c r="D56" s="183">
        <v>130</v>
      </c>
      <c r="E56" s="182">
        <v>10</v>
      </c>
      <c r="F56" s="182">
        <v>45</v>
      </c>
      <c r="G56" s="182">
        <v>194</v>
      </c>
      <c r="H56" s="182">
        <v>127</v>
      </c>
      <c r="I56" s="182">
        <v>15</v>
      </c>
      <c r="J56" s="182">
        <v>14</v>
      </c>
      <c r="K56" s="182">
        <v>3</v>
      </c>
      <c r="L56" s="182">
        <v>28</v>
      </c>
      <c r="M56" s="190">
        <v>566</v>
      </c>
      <c r="N56" s="182">
        <v>181</v>
      </c>
      <c r="O56" s="182">
        <v>6</v>
      </c>
      <c r="P56" s="182">
        <v>38</v>
      </c>
      <c r="Q56" s="182">
        <v>199</v>
      </c>
      <c r="R56" s="182">
        <v>151</v>
      </c>
      <c r="S56" s="182">
        <v>9</v>
      </c>
      <c r="T56" s="182">
        <v>15</v>
      </c>
      <c r="U56" s="182">
        <v>5</v>
      </c>
      <c r="V56" s="182">
        <v>25</v>
      </c>
      <c r="W56" s="190">
        <v>629</v>
      </c>
      <c r="X56" s="182">
        <v>181</v>
      </c>
      <c r="Y56" s="182">
        <v>7</v>
      </c>
      <c r="Z56" s="182">
        <v>61</v>
      </c>
      <c r="AA56" s="182">
        <v>217</v>
      </c>
      <c r="AB56" s="182">
        <v>149</v>
      </c>
      <c r="AC56" s="182">
        <v>15</v>
      </c>
      <c r="AD56" s="182">
        <v>20</v>
      </c>
      <c r="AE56" s="182">
        <v>2</v>
      </c>
      <c r="AF56" s="182">
        <v>26</v>
      </c>
      <c r="AG56" s="190">
        <v>678</v>
      </c>
      <c r="AH56" s="182">
        <v>173</v>
      </c>
      <c r="AI56" s="182">
        <v>8</v>
      </c>
      <c r="AJ56" s="182">
        <v>43</v>
      </c>
      <c r="AK56" s="182">
        <v>211</v>
      </c>
      <c r="AL56" s="182">
        <v>149</v>
      </c>
      <c r="AM56" s="182">
        <v>18</v>
      </c>
      <c r="AN56" s="182">
        <v>17</v>
      </c>
      <c r="AO56" s="182">
        <v>1</v>
      </c>
      <c r="AP56" s="182">
        <v>34</v>
      </c>
      <c r="AQ56" s="190">
        <v>654</v>
      </c>
      <c r="AR56" s="182">
        <v>194</v>
      </c>
      <c r="AS56" s="182">
        <v>7</v>
      </c>
      <c r="AT56" s="182">
        <v>36</v>
      </c>
      <c r="AU56" s="182">
        <v>251</v>
      </c>
      <c r="AV56" s="182">
        <v>135</v>
      </c>
      <c r="AW56" s="182">
        <v>21</v>
      </c>
      <c r="AX56" s="182">
        <v>25</v>
      </c>
      <c r="AY56" s="182">
        <v>2</v>
      </c>
      <c r="AZ56" s="182">
        <v>39</v>
      </c>
      <c r="BA56" s="190">
        <v>710</v>
      </c>
    </row>
    <row r="57" spans="1:53" ht="15" customHeight="1">
      <c r="A57" s="35"/>
      <c r="B57" s="304"/>
      <c r="C57" s="34" t="s">
        <v>39</v>
      </c>
      <c r="D57" s="184">
        <v>257</v>
      </c>
      <c r="E57" s="185">
        <v>19</v>
      </c>
      <c r="F57" s="185">
        <v>84</v>
      </c>
      <c r="G57" s="185">
        <v>392</v>
      </c>
      <c r="H57" s="185">
        <v>346</v>
      </c>
      <c r="I57" s="185">
        <v>29</v>
      </c>
      <c r="J57" s="185">
        <v>35</v>
      </c>
      <c r="K57" s="185">
        <v>8</v>
      </c>
      <c r="L57" s="185">
        <v>69</v>
      </c>
      <c r="M57" s="191">
        <v>1239</v>
      </c>
      <c r="N57" s="185">
        <v>354</v>
      </c>
      <c r="O57" s="185">
        <v>12</v>
      </c>
      <c r="P57" s="185">
        <v>91</v>
      </c>
      <c r="Q57" s="185">
        <v>434</v>
      </c>
      <c r="R57" s="185">
        <v>412</v>
      </c>
      <c r="S57" s="185">
        <v>36</v>
      </c>
      <c r="T57" s="185">
        <v>30</v>
      </c>
      <c r="U57" s="185">
        <v>8</v>
      </c>
      <c r="V57" s="185">
        <v>78</v>
      </c>
      <c r="W57" s="191">
        <v>1455</v>
      </c>
      <c r="X57" s="185">
        <v>347</v>
      </c>
      <c r="Y57" s="185">
        <v>10</v>
      </c>
      <c r="Z57" s="185">
        <v>128</v>
      </c>
      <c r="AA57" s="185">
        <v>443</v>
      </c>
      <c r="AB57" s="185">
        <v>409</v>
      </c>
      <c r="AC57" s="185">
        <v>54</v>
      </c>
      <c r="AD57" s="185">
        <v>48</v>
      </c>
      <c r="AE57" s="185">
        <v>7</v>
      </c>
      <c r="AF57" s="185">
        <v>80</v>
      </c>
      <c r="AG57" s="191">
        <v>1526</v>
      </c>
      <c r="AH57" s="185">
        <v>340</v>
      </c>
      <c r="AI57" s="185">
        <v>12</v>
      </c>
      <c r="AJ57" s="185">
        <v>89</v>
      </c>
      <c r="AK57" s="185">
        <v>465</v>
      </c>
      <c r="AL57" s="185">
        <v>372</v>
      </c>
      <c r="AM57" s="185">
        <v>45</v>
      </c>
      <c r="AN57" s="185">
        <v>50</v>
      </c>
      <c r="AO57" s="185">
        <v>5</v>
      </c>
      <c r="AP57" s="185">
        <v>71</v>
      </c>
      <c r="AQ57" s="191">
        <v>1449</v>
      </c>
      <c r="AR57" s="185">
        <v>338</v>
      </c>
      <c r="AS57" s="185">
        <v>10</v>
      </c>
      <c r="AT57" s="185">
        <v>90</v>
      </c>
      <c r="AU57" s="185">
        <v>507</v>
      </c>
      <c r="AV57" s="185">
        <v>408</v>
      </c>
      <c r="AW57" s="185">
        <v>76</v>
      </c>
      <c r="AX57" s="185">
        <v>42</v>
      </c>
      <c r="AY57" s="185">
        <v>10</v>
      </c>
      <c r="AZ57" s="185">
        <v>76</v>
      </c>
      <c r="BA57" s="191">
        <v>1557</v>
      </c>
    </row>
    <row r="58" spans="1:53" ht="15" customHeight="1">
      <c r="A58" s="35"/>
      <c r="B58" s="39" t="s">
        <v>68</v>
      </c>
      <c r="C58" s="39" t="s">
        <v>68</v>
      </c>
      <c r="D58" s="195">
        <v>125</v>
      </c>
      <c r="E58" s="194">
        <v>4</v>
      </c>
      <c r="F58" s="194">
        <v>29</v>
      </c>
      <c r="G58" s="194">
        <v>288</v>
      </c>
      <c r="H58" s="194">
        <v>225</v>
      </c>
      <c r="I58" s="194">
        <v>19</v>
      </c>
      <c r="J58" s="194">
        <v>21</v>
      </c>
      <c r="K58" s="194">
        <v>1</v>
      </c>
      <c r="L58" s="194">
        <v>33</v>
      </c>
      <c r="M58" s="196">
        <v>745</v>
      </c>
      <c r="N58" s="194">
        <v>161</v>
      </c>
      <c r="O58" s="194">
        <v>2</v>
      </c>
      <c r="P58" s="194">
        <v>46</v>
      </c>
      <c r="Q58" s="194">
        <v>299</v>
      </c>
      <c r="R58" s="194">
        <v>261</v>
      </c>
      <c r="S58" s="194">
        <v>25</v>
      </c>
      <c r="T58" s="194">
        <v>15</v>
      </c>
      <c r="U58" s="194">
        <v>2</v>
      </c>
      <c r="V58" s="194">
        <v>36</v>
      </c>
      <c r="W58" s="196">
        <v>847</v>
      </c>
      <c r="X58" s="194">
        <v>167</v>
      </c>
      <c r="Y58" s="194">
        <v>2</v>
      </c>
      <c r="Z58" s="194">
        <v>41</v>
      </c>
      <c r="AA58" s="194">
        <v>303</v>
      </c>
      <c r="AB58" s="194">
        <v>269</v>
      </c>
      <c r="AC58" s="194">
        <v>22</v>
      </c>
      <c r="AD58" s="194">
        <v>20</v>
      </c>
      <c r="AE58" s="194">
        <v>2</v>
      </c>
      <c r="AF58" s="194">
        <v>29</v>
      </c>
      <c r="AG58" s="196">
        <v>855</v>
      </c>
      <c r="AH58" s="194">
        <v>153</v>
      </c>
      <c r="AI58" s="194">
        <v>5</v>
      </c>
      <c r="AJ58" s="194">
        <v>25</v>
      </c>
      <c r="AK58" s="194">
        <v>266</v>
      </c>
      <c r="AL58" s="194">
        <v>210</v>
      </c>
      <c r="AM58" s="194">
        <v>29</v>
      </c>
      <c r="AN58" s="194">
        <v>22</v>
      </c>
      <c r="AO58" s="194">
        <v>4</v>
      </c>
      <c r="AP58" s="194">
        <v>29</v>
      </c>
      <c r="AQ58" s="196">
        <v>743</v>
      </c>
      <c r="AR58" s="194">
        <v>156</v>
      </c>
      <c r="AS58" s="194">
        <v>1</v>
      </c>
      <c r="AT58" s="194">
        <v>45</v>
      </c>
      <c r="AU58" s="194">
        <v>295</v>
      </c>
      <c r="AV58" s="194">
        <v>229</v>
      </c>
      <c r="AW58" s="194">
        <v>24</v>
      </c>
      <c r="AX58" s="194">
        <v>13</v>
      </c>
      <c r="AY58" s="194">
        <v>5</v>
      </c>
      <c r="AZ58" s="194">
        <v>30</v>
      </c>
      <c r="BA58" s="196">
        <v>798</v>
      </c>
    </row>
    <row r="59" spans="1:53" ht="15" customHeight="1">
      <c r="A59" s="36"/>
      <c r="B59" s="34" t="s">
        <v>39</v>
      </c>
      <c r="C59" s="34"/>
      <c r="D59" s="184">
        <v>457</v>
      </c>
      <c r="E59" s="185">
        <v>43</v>
      </c>
      <c r="F59" s="185">
        <v>130</v>
      </c>
      <c r="G59" s="185">
        <v>796</v>
      </c>
      <c r="H59" s="185">
        <v>578</v>
      </c>
      <c r="I59" s="185">
        <v>52</v>
      </c>
      <c r="J59" s="185">
        <v>62</v>
      </c>
      <c r="K59" s="185">
        <v>10</v>
      </c>
      <c r="L59" s="185">
        <v>118</v>
      </c>
      <c r="M59" s="191">
        <v>2246</v>
      </c>
      <c r="N59" s="185">
        <v>613</v>
      </c>
      <c r="O59" s="185">
        <v>37</v>
      </c>
      <c r="P59" s="185">
        <v>159</v>
      </c>
      <c r="Q59" s="185">
        <v>836</v>
      </c>
      <c r="R59" s="185">
        <v>682</v>
      </c>
      <c r="S59" s="185">
        <v>64</v>
      </c>
      <c r="T59" s="185">
        <v>52</v>
      </c>
      <c r="U59" s="185">
        <v>11</v>
      </c>
      <c r="V59" s="185">
        <v>128</v>
      </c>
      <c r="W59" s="191">
        <v>2582</v>
      </c>
      <c r="X59" s="185">
        <v>634</v>
      </c>
      <c r="Y59" s="185">
        <v>28</v>
      </c>
      <c r="Z59" s="185">
        <v>191</v>
      </c>
      <c r="AA59" s="185">
        <v>853</v>
      </c>
      <c r="AB59" s="185">
        <v>692</v>
      </c>
      <c r="AC59" s="185">
        <v>79</v>
      </c>
      <c r="AD59" s="185">
        <v>74</v>
      </c>
      <c r="AE59" s="185">
        <v>9</v>
      </c>
      <c r="AF59" s="185">
        <v>133</v>
      </c>
      <c r="AG59" s="191">
        <v>2693</v>
      </c>
      <c r="AH59" s="185">
        <v>637</v>
      </c>
      <c r="AI59" s="185">
        <v>37</v>
      </c>
      <c r="AJ59" s="185">
        <v>136</v>
      </c>
      <c r="AK59" s="185">
        <v>844</v>
      </c>
      <c r="AL59" s="185">
        <v>586</v>
      </c>
      <c r="AM59" s="185">
        <v>75</v>
      </c>
      <c r="AN59" s="185">
        <v>75</v>
      </c>
      <c r="AO59" s="185">
        <v>9</v>
      </c>
      <c r="AP59" s="185">
        <v>122</v>
      </c>
      <c r="AQ59" s="191">
        <v>2521</v>
      </c>
      <c r="AR59" s="185">
        <v>647</v>
      </c>
      <c r="AS59" s="185">
        <v>29</v>
      </c>
      <c r="AT59" s="185">
        <v>170</v>
      </c>
      <c r="AU59" s="185">
        <v>932</v>
      </c>
      <c r="AV59" s="185">
        <v>640</v>
      </c>
      <c r="AW59" s="185">
        <v>103</v>
      </c>
      <c r="AX59" s="185">
        <v>62</v>
      </c>
      <c r="AY59" s="185">
        <v>15</v>
      </c>
      <c r="AZ59" s="185">
        <v>130</v>
      </c>
      <c r="BA59" s="191">
        <v>2728</v>
      </c>
    </row>
    <row r="60" spans="1:53" ht="15" customHeight="1">
      <c r="A60" s="35" t="s">
        <v>17</v>
      </c>
      <c r="B60" s="181" t="s">
        <v>70</v>
      </c>
      <c r="C60" s="181" t="s">
        <v>70</v>
      </c>
      <c r="D60" s="183">
        <v>99</v>
      </c>
      <c r="E60" s="182">
        <v>6</v>
      </c>
      <c r="F60" s="182">
        <v>52</v>
      </c>
      <c r="G60" s="182">
        <v>149</v>
      </c>
      <c r="H60" s="182">
        <v>60</v>
      </c>
      <c r="I60" s="182">
        <v>4</v>
      </c>
      <c r="J60" s="182">
        <v>9</v>
      </c>
      <c r="K60" s="182">
        <v>1</v>
      </c>
      <c r="L60" s="182">
        <v>9</v>
      </c>
      <c r="M60" s="190">
        <v>389</v>
      </c>
      <c r="N60" s="182">
        <v>129</v>
      </c>
      <c r="O60" s="182">
        <v>5</v>
      </c>
      <c r="P60" s="182">
        <v>42</v>
      </c>
      <c r="Q60" s="182">
        <v>185</v>
      </c>
      <c r="R60" s="182">
        <v>53</v>
      </c>
      <c r="S60" s="182">
        <v>7</v>
      </c>
      <c r="T60" s="182">
        <v>11</v>
      </c>
      <c r="U60" s="182">
        <v>0</v>
      </c>
      <c r="V60" s="182">
        <v>3</v>
      </c>
      <c r="W60" s="190">
        <v>435</v>
      </c>
      <c r="X60" s="182">
        <v>140</v>
      </c>
      <c r="Y60" s="182">
        <v>8</v>
      </c>
      <c r="Z60" s="182">
        <v>62</v>
      </c>
      <c r="AA60" s="182">
        <v>197</v>
      </c>
      <c r="AB60" s="182">
        <v>55</v>
      </c>
      <c r="AC60" s="182">
        <v>7</v>
      </c>
      <c r="AD60" s="182">
        <v>7</v>
      </c>
      <c r="AE60" s="182">
        <v>0</v>
      </c>
      <c r="AF60" s="182">
        <v>7</v>
      </c>
      <c r="AG60" s="190">
        <v>483</v>
      </c>
      <c r="AH60" s="182">
        <v>154</v>
      </c>
      <c r="AI60" s="182">
        <v>7</v>
      </c>
      <c r="AJ60" s="182">
        <v>56</v>
      </c>
      <c r="AK60" s="182">
        <v>214</v>
      </c>
      <c r="AL60" s="182">
        <v>81</v>
      </c>
      <c r="AM60" s="182">
        <v>12</v>
      </c>
      <c r="AN60" s="182">
        <v>15</v>
      </c>
      <c r="AO60" s="182">
        <v>0</v>
      </c>
      <c r="AP60" s="182">
        <v>11</v>
      </c>
      <c r="AQ60" s="190">
        <v>550</v>
      </c>
      <c r="AR60" s="182">
        <v>107</v>
      </c>
      <c r="AS60" s="182">
        <v>4</v>
      </c>
      <c r="AT60" s="182">
        <v>65</v>
      </c>
      <c r="AU60" s="182">
        <v>228</v>
      </c>
      <c r="AV60" s="182">
        <v>75</v>
      </c>
      <c r="AW60" s="182">
        <v>5</v>
      </c>
      <c r="AX60" s="182">
        <v>12</v>
      </c>
      <c r="AY60" s="182">
        <v>3</v>
      </c>
      <c r="AZ60" s="182">
        <v>12</v>
      </c>
      <c r="BA60" s="190">
        <v>511</v>
      </c>
    </row>
    <row r="61" spans="1:53" ht="15" customHeight="1">
      <c r="A61" s="35"/>
      <c r="B61" s="334" t="s">
        <v>71</v>
      </c>
      <c r="C61" s="260" t="s">
        <v>72</v>
      </c>
      <c r="D61" s="188">
        <v>2</v>
      </c>
      <c r="E61" s="189">
        <v>0</v>
      </c>
      <c r="F61" s="189">
        <v>0</v>
      </c>
      <c r="G61" s="189">
        <v>1</v>
      </c>
      <c r="H61" s="189">
        <v>0</v>
      </c>
      <c r="I61" s="189">
        <v>0</v>
      </c>
      <c r="J61" s="189">
        <v>0</v>
      </c>
      <c r="K61" s="189">
        <v>0</v>
      </c>
      <c r="L61" s="189">
        <v>0</v>
      </c>
      <c r="M61" s="312">
        <v>3</v>
      </c>
      <c r="N61" s="189">
        <v>1</v>
      </c>
      <c r="O61" s="189">
        <v>0</v>
      </c>
      <c r="P61" s="189">
        <v>1</v>
      </c>
      <c r="Q61" s="189">
        <v>2</v>
      </c>
      <c r="R61" s="189">
        <v>1</v>
      </c>
      <c r="S61" s="189">
        <v>0</v>
      </c>
      <c r="T61" s="189">
        <v>2</v>
      </c>
      <c r="U61" s="189">
        <v>0</v>
      </c>
      <c r="V61" s="189">
        <v>0</v>
      </c>
      <c r="W61" s="312">
        <v>7</v>
      </c>
      <c r="X61" s="189">
        <v>2</v>
      </c>
      <c r="Y61" s="189">
        <v>0</v>
      </c>
      <c r="Z61" s="189">
        <v>1</v>
      </c>
      <c r="AA61" s="189">
        <v>4</v>
      </c>
      <c r="AB61" s="189">
        <v>1</v>
      </c>
      <c r="AC61" s="189">
        <v>0</v>
      </c>
      <c r="AD61" s="189">
        <v>0</v>
      </c>
      <c r="AE61" s="189">
        <v>0</v>
      </c>
      <c r="AF61" s="189">
        <v>0</v>
      </c>
      <c r="AG61" s="312">
        <v>8</v>
      </c>
      <c r="AH61" s="189">
        <v>1</v>
      </c>
      <c r="AI61" s="189">
        <v>0</v>
      </c>
      <c r="AJ61" s="189">
        <v>0</v>
      </c>
      <c r="AK61" s="189">
        <v>0</v>
      </c>
      <c r="AL61" s="189">
        <v>2</v>
      </c>
      <c r="AM61" s="189">
        <v>0</v>
      </c>
      <c r="AN61" s="189">
        <v>0</v>
      </c>
      <c r="AO61" s="189">
        <v>0</v>
      </c>
      <c r="AP61" s="189">
        <v>0</v>
      </c>
      <c r="AQ61" s="312">
        <v>3</v>
      </c>
      <c r="AR61" s="189">
        <v>4</v>
      </c>
      <c r="AS61" s="189">
        <v>0</v>
      </c>
      <c r="AT61" s="189">
        <v>1</v>
      </c>
      <c r="AU61" s="189">
        <v>2</v>
      </c>
      <c r="AV61" s="189">
        <v>0</v>
      </c>
      <c r="AW61" s="189">
        <v>0</v>
      </c>
      <c r="AX61" s="189">
        <v>0</v>
      </c>
      <c r="AY61" s="189">
        <v>0</v>
      </c>
      <c r="AZ61" s="189">
        <v>0</v>
      </c>
      <c r="BA61" s="312">
        <v>7</v>
      </c>
    </row>
    <row r="62" spans="1:53" ht="15" customHeight="1">
      <c r="A62" s="35"/>
      <c r="B62" s="11"/>
      <c r="C62" s="181" t="s">
        <v>73</v>
      </c>
      <c r="D62" s="183">
        <v>3</v>
      </c>
      <c r="E62" s="182">
        <v>0</v>
      </c>
      <c r="F62" s="182">
        <v>1</v>
      </c>
      <c r="G62" s="182">
        <v>1</v>
      </c>
      <c r="H62" s="182">
        <v>0</v>
      </c>
      <c r="I62" s="182">
        <v>0</v>
      </c>
      <c r="J62" s="182">
        <v>1</v>
      </c>
      <c r="K62" s="182">
        <v>0</v>
      </c>
      <c r="L62" s="182">
        <v>0</v>
      </c>
      <c r="M62" s="190">
        <v>6</v>
      </c>
      <c r="N62" s="182">
        <v>1</v>
      </c>
      <c r="O62" s="182">
        <v>0</v>
      </c>
      <c r="P62" s="182">
        <v>1</v>
      </c>
      <c r="Q62" s="182">
        <v>2</v>
      </c>
      <c r="R62" s="182">
        <v>3</v>
      </c>
      <c r="S62" s="182">
        <v>0</v>
      </c>
      <c r="T62" s="182">
        <v>0</v>
      </c>
      <c r="U62" s="182">
        <v>0</v>
      </c>
      <c r="V62" s="182">
        <v>0</v>
      </c>
      <c r="W62" s="190">
        <v>7</v>
      </c>
      <c r="X62" s="182">
        <v>3</v>
      </c>
      <c r="Y62" s="182">
        <v>0</v>
      </c>
      <c r="Z62" s="182">
        <v>1</v>
      </c>
      <c r="AA62" s="182">
        <v>1</v>
      </c>
      <c r="AB62" s="182">
        <v>0</v>
      </c>
      <c r="AC62" s="182">
        <v>0</v>
      </c>
      <c r="AD62" s="182">
        <v>0</v>
      </c>
      <c r="AE62" s="182">
        <v>0</v>
      </c>
      <c r="AF62" s="182">
        <v>0</v>
      </c>
      <c r="AG62" s="190">
        <v>5</v>
      </c>
      <c r="AH62" s="182">
        <v>0</v>
      </c>
      <c r="AI62" s="182">
        <v>0</v>
      </c>
      <c r="AJ62" s="182">
        <v>1</v>
      </c>
      <c r="AK62" s="182">
        <v>1</v>
      </c>
      <c r="AL62" s="182">
        <v>1</v>
      </c>
      <c r="AM62" s="182">
        <v>0</v>
      </c>
      <c r="AN62" s="182">
        <v>0</v>
      </c>
      <c r="AO62" s="182">
        <v>0</v>
      </c>
      <c r="AP62" s="182">
        <v>0</v>
      </c>
      <c r="AQ62" s="190">
        <v>3</v>
      </c>
      <c r="AR62" s="182">
        <v>6</v>
      </c>
      <c r="AS62" s="182">
        <v>0</v>
      </c>
      <c r="AT62" s="182">
        <v>2</v>
      </c>
      <c r="AU62" s="182">
        <v>4</v>
      </c>
      <c r="AV62" s="182">
        <v>0</v>
      </c>
      <c r="AW62" s="182">
        <v>0</v>
      </c>
      <c r="AX62" s="182">
        <v>1</v>
      </c>
      <c r="AY62" s="182">
        <v>0</v>
      </c>
      <c r="AZ62" s="182">
        <v>0</v>
      </c>
      <c r="BA62" s="190">
        <v>13</v>
      </c>
    </row>
    <row r="63" spans="1:53" ht="15" customHeight="1">
      <c r="A63" s="35"/>
      <c r="B63" s="11"/>
      <c r="C63" s="181" t="s">
        <v>74</v>
      </c>
      <c r="D63" s="183">
        <v>0</v>
      </c>
      <c r="E63" s="182">
        <v>0</v>
      </c>
      <c r="F63" s="182">
        <v>1</v>
      </c>
      <c r="G63" s="182">
        <v>0</v>
      </c>
      <c r="H63" s="182">
        <v>0</v>
      </c>
      <c r="I63" s="182">
        <v>0</v>
      </c>
      <c r="J63" s="182">
        <v>0</v>
      </c>
      <c r="K63" s="182">
        <v>0</v>
      </c>
      <c r="L63" s="182">
        <v>0</v>
      </c>
      <c r="M63" s="190">
        <v>1</v>
      </c>
      <c r="N63" s="182">
        <v>0</v>
      </c>
      <c r="O63" s="182">
        <v>0</v>
      </c>
      <c r="P63" s="182">
        <v>0</v>
      </c>
      <c r="Q63" s="182">
        <v>0</v>
      </c>
      <c r="R63" s="182">
        <v>0</v>
      </c>
      <c r="S63" s="182">
        <v>0</v>
      </c>
      <c r="T63" s="182">
        <v>0</v>
      </c>
      <c r="U63" s="182">
        <v>0</v>
      </c>
      <c r="V63" s="182">
        <v>0</v>
      </c>
      <c r="W63" s="190">
        <v>0</v>
      </c>
      <c r="X63" s="182">
        <v>2</v>
      </c>
      <c r="Y63" s="182">
        <v>0</v>
      </c>
      <c r="Z63" s="182">
        <v>0</v>
      </c>
      <c r="AA63" s="182">
        <v>0</v>
      </c>
      <c r="AB63" s="182">
        <v>0</v>
      </c>
      <c r="AC63" s="182">
        <v>0</v>
      </c>
      <c r="AD63" s="182">
        <v>0</v>
      </c>
      <c r="AE63" s="182">
        <v>0</v>
      </c>
      <c r="AF63" s="182">
        <v>0</v>
      </c>
      <c r="AG63" s="190">
        <v>2</v>
      </c>
      <c r="AH63" s="182">
        <v>1</v>
      </c>
      <c r="AI63" s="182">
        <v>0</v>
      </c>
      <c r="AJ63" s="182">
        <v>0</v>
      </c>
      <c r="AK63" s="182">
        <v>0</v>
      </c>
      <c r="AL63" s="182">
        <v>0</v>
      </c>
      <c r="AM63" s="182">
        <v>0</v>
      </c>
      <c r="AN63" s="182">
        <v>0</v>
      </c>
      <c r="AO63" s="182">
        <v>0</v>
      </c>
      <c r="AP63" s="182">
        <v>0</v>
      </c>
      <c r="AQ63" s="190">
        <v>1</v>
      </c>
      <c r="AR63" s="182">
        <v>0</v>
      </c>
      <c r="AS63" s="182">
        <v>0</v>
      </c>
      <c r="AT63" s="182">
        <v>0</v>
      </c>
      <c r="AU63" s="182">
        <v>0</v>
      </c>
      <c r="AV63" s="182">
        <v>0</v>
      </c>
      <c r="AW63" s="182">
        <v>0</v>
      </c>
      <c r="AX63" s="182">
        <v>0</v>
      </c>
      <c r="AY63" s="182">
        <v>0</v>
      </c>
      <c r="AZ63" s="182">
        <v>0</v>
      </c>
      <c r="BA63" s="190">
        <v>0</v>
      </c>
    </row>
    <row r="64" spans="1:53" ht="15" customHeight="1">
      <c r="A64" s="35"/>
      <c r="B64" s="304"/>
      <c r="C64" s="34" t="s">
        <v>39</v>
      </c>
      <c r="D64" s="184">
        <v>5</v>
      </c>
      <c r="E64" s="185">
        <v>0</v>
      </c>
      <c r="F64" s="185">
        <v>2</v>
      </c>
      <c r="G64" s="185">
        <v>2</v>
      </c>
      <c r="H64" s="185">
        <v>0</v>
      </c>
      <c r="I64" s="185">
        <v>0</v>
      </c>
      <c r="J64" s="185">
        <v>1</v>
      </c>
      <c r="K64" s="185">
        <v>0</v>
      </c>
      <c r="L64" s="185">
        <v>0</v>
      </c>
      <c r="M64" s="191">
        <v>10</v>
      </c>
      <c r="N64" s="185">
        <v>2</v>
      </c>
      <c r="O64" s="185">
        <v>0</v>
      </c>
      <c r="P64" s="185">
        <v>2</v>
      </c>
      <c r="Q64" s="185">
        <v>4</v>
      </c>
      <c r="R64" s="185">
        <v>4</v>
      </c>
      <c r="S64" s="185">
        <v>0</v>
      </c>
      <c r="T64" s="185">
        <v>2</v>
      </c>
      <c r="U64" s="185">
        <v>0</v>
      </c>
      <c r="V64" s="185">
        <v>0</v>
      </c>
      <c r="W64" s="191">
        <v>14</v>
      </c>
      <c r="X64" s="185">
        <v>7</v>
      </c>
      <c r="Y64" s="185">
        <v>0</v>
      </c>
      <c r="Z64" s="185">
        <v>2</v>
      </c>
      <c r="AA64" s="185">
        <v>5</v>
      </c>
      <c r="AB64" s="185">
        <v>1</v>
      </c>
      <c r="AC64" s="185">
        <v>0</v>
      </c>
      <c r="AD64" s="185">
        <v>0</v>
      </c>
      <c r="AE64" s="185">
        <v>0</v>
      </c>
      <c r="AF64" s="185">
        <v>0</v>
      </c>
      <c r="AG64" s="191">
        <v>15</v>
      </c>
      <c r="AH64" s="185">
        <v>2</v>
      </c>
      <c r="AI64" s="185">
        <v>0</v>
      </c>
      <c r="AJ64" s="185">
        <v>1</v>
      </c>
      <c r="AK64" s="185">
        <v>1</v>
      </c>
      <c r="AL64" s="185">
        <v>3</v>
      </c>
      <c r="AM64" s="185">
        <v>0</v>
      </c>
      <c r="AN64" s="185">
        <v>0</v>
      </c>
      <c r="AO64" s="185">
        <v>0</v>
      </c>
      <c r="AP64" s="185">
        <v>0</v>
      </c>
      <c r="AQ64" s="191">
        <v>7</v>
      </c>
      <c r="AR64" s="185">
        <v>10</v>
      </c>
      <c r="AS64" s="185">
        <v>0</v>
      </c>
      <c r="AT64" s="185">
        <v>3</v>
      </c>
      <c r="AU64" s="185">
        <v>6</v>
      </c>
      <c r="AV64" s="185">
        <v>0</v>
      </c>
      <c r="AW64" s="185">
        <v>0</v>
      </c>
      <c r="AX64" s="185">
        <v>1</v>
      </c>
      <c r="AY64" s="185">
        <v>0</v>
      </c>
      <c r="AZ64" s="185">
        <v>0</v>
      </c>
      <c r="BA64" s="191">
        <v>20</v>
      </c>
    </row>
    <row r="65" spans="1:53" ht="15" customHeight="1">
      <c r="A65" s="35"/>
      <c r="B65" s="334" t="s">
        <v>189</v>
      </c>
      <c r="C65" s="260" t="s">
        <v>76</v>
      </c>
      <c r="D65" s="188">
        <v>0</v>
      </c>
      <c r="E65" s="189">
        <v>0</v>
      </c>
      <c r="F65" s="189">
        <v>1</v>
      </c>
      <c r="G65" s="189">
        <v>2</v>
      </c>
      <c r="H65" s="189">
        <v>0</v>
      </c>
      <c r="I65" s="189">
        <v>0</v>
      </c>
      <c r="J65" s="189">
        <v>0</v>
      </c>
      <c r="K65" s="189">
        <v>0</v>
      </c>
      <c r="L65" s="189">
        <v>0</v>
      </c>
      <c r="M65" s="312">
        <v>3</v>
      </c>
      <c r="N65" s="189">
        <v>0</v>
      </c>
      <c r="O65" s="189">
        <v>0</v>
      </c>
      <c r="P65" s="189">
        <v>0</v>
      </c>
      <c r="Q65" s="189">
        <v>1</v>
      </c>
      <c r="R65" s="189">
        <v>3</v>
      </c>
      <c r="S65" s="189">
        <v>0</v>
      </c>
      <c r="T65" s="189">
        <v>0</v>
      </c>
      <c r="U65" s="189">
        <v>0</v>
      </c>
      <c r="V65" s="189">
        <v>0</v>
      </c>
      <c r="W65" s="312">
        <v>4</v>
      </c>
      <c r="X65" s="189">
        <v>0</v>
      </c>
      <c r="Y65" s="189">
        <v>0</v>
      </c>
      <c r="Z65" s="189">
        <v>1</v>
      </c>
      <c r="AA65" s="189">
        <v>0</v>
      </c>
      <c r="AB65" s="189">
        <v>1</v>
      </c>
      <c r="AC65" s="189">
        <v>0</v>
      </c>
      <c r="AD65" s="189">
        <v>0</v>
      </c>
      <c r="AE65" s="189">
        <v>0</v>
      </c>
      <c r="AF65" s="189">
        <v>0</v>
      </c>
      <c r="AG65" s="312">
        <v>2</v>
      </c>
      <c r="AH65" s="189">
        <v>0</v>
      </c>
      <c r="AI65" s="189">
        <v>0</v>
      </c>
      <c r="AJ65" s="189">
        <v>0</v>
      </c>
      <c r="AK65" s="189">
        <v>0</v>
      </c>
      <c r="AL65" s="189">
        <v>0</v>
      </c>
      <c r="AM65" s="189">
        <v>0</v>
      </c>
      <c r="AN65" s="189">
        <v>1</v>
      </c>
      <c r="AO65" s="189">
        <v>1</v>
      </c>
      <c r="AP65" s="189">
        <v>0</v>
      </c>
      <c r="AQ65" s="312">
        <v>2</v>
      </c>
      <c r="AR65" s="189">
        <v>0</v>
      </c>
      <c r="AS65" s="189">
        <v>0</v>
      </c>
      <c r="AT65" s="189">
        <v>0</v>
      </c>
      <c r="AU65" s="189">
        <v>2</v>
      </c>
      <c r="AV65" s="189">
        <v>2</v>
      </c>
      <c r="AW65" s="189">
        <v>0</v>
      </c>
      <c r="AX65" s="189">
        <v>0</v>
      </c>
      <c r="AY65" s="189">
        <v>0</v>
      </c>
      <c r="AZ65" s="189">
        <v>0</v>
      </c>
      <c r="BA65" s="312">
        <v>4</v>
      </c>
    </row>
    <row r="66" spans="1:53" ht="15" customHeight="1">
      <c r="A66" s="35"/>
      <c r="B66" s="11"/>
      <c r="C66" s="181" t="s">
        <v>77</v>
      </c>
      <c r="D66" s="183">
        <v>0</v>
      </c>
      <c r="E66" s="182">
        <v>0</v>
      </c>
      <c r="F66" s="182">
        <v>0</v>
      </c>
      <c r="G66" s="182">
        <v>0</v>
      </c>
      <c r="H66" s="182">
        <v>0</v>
      </c>
      <c r="I66" s="182">
        <v>0</v>
      </c>
      <c r="J66" s="182">
        <v>0</v>
      </c>
      <c r="K66" s="182">
        <v>0</v>
      </c>
      <c r="L66" s="182">
        <v>0</v>
      </c>
      <c r="M66" s="190">
        <v>0</v>
      </c>
      <c r="N66" s="182">
        <v>0</v>
      </c>
      <c r="O66" s="182">
        <v>0</v>
      </c>
      <c r="P66" s="182">
        <v>0</v>
      </c>
      <c r="Q66" s="182">
        <v>0</v>
      </c>
      <c r="R66" s="182">
        <v>0</v>
      </c>
      <c r="S66" s="182">
        <v>0</v>
      </c>
      <c r="T66" s="182">
        <v>0</v>
      </c>
      <c r="U66" s="182">
        <v>0</v>
      </c>
      <c r="V66" s="182">
        <v>0</v>
      </c>
      <c r="W66" s="190">
        <v>0</v>
      </c>
      <c r="X66" s="182">
        <v>0</v>
      </c>
      <c r="Y66" s="182">
        <v>0</v>
      </c>
      <c r="Z66" s="182">
        <v>0</v>
      </c>
      <c r="AA66" s="182">
        <v>1</v>
      </c>
      <c r="AB66" s="182">
        <v>0</v>
      </c>
      <c r="AC66" s="182">
        <v>0</v>
      </c>
      <c r="AD66" s="182">
        <v>0</v>
      </c>
      <c r="AE66" s="182">
        <v>0</v>
      </c>
      <c r="AF66" s="182">
        <v>0</v>
      </c>
      <c r="AG66" s="190">
        <v>1</v>
      </c>
      <c r="AH66" s="182">
        <v>0</v>
      </c>
      <c r="AI66" s="182">
        <v>0</v>
      </c>
      <c r="AJ66" s="182">
        <v>0</v>
      </c>
      <c r="AK66" s="182">
        <v>0</v>
      </c>
      <c r="AL66" s="182">
        <v>0</v>
      </c>
      <c r="AM66" s="182">
        <v>0</v>
      </c>
      <c r="AN66" s="182">
        <v>0</v>
      </c>
      <c r="AO66" s="182">
        <v>0</v>
      </c>
      <c r="AP66" s="182">
        <v>0</v>
      </c>
      <c r="AQ66" s="190">
        <v>0</v>
      </c>
      <c r="AR66" s="182">
        <v>0</v>
      </c>
      <c r="AS66" s="182">
        <v>0</v>
      </c>
      <c r="AT66" s="182">
        <v>0</v>
      </c>
      <c r="AU66" s="182">
        <v>0</v>
      </c>
      <c r="AV66" s="182">
        <v>0</v>
      </c>
      <c r="AW66" s="182">
        <v>0</v>
      </c>
      <c r="AX66" s="182">
        <v>0</v>
      </c>
      <c r="AY66" s="182">
        <v>0</v>
      </c>
      <c r="AZ66" s="182">
        <v>0</v>
      </c>
      <c r="BA66" s="190">
        <v>0</v>
      </c>
    </row>
    <row r="67" spans="1:53" ht="15" customHeight="1">
      <c r="A67" s="35"/>
      <c r="B67" s="304"/>
      <c r="C67" s="34" t="s">
        <v>39</v>
      </c>
      <c r="D67" s="184">
        <v>0</v>
      </c>
      <c r="E67" s="185">
        <v>0</v>
      </c>
      <c r="F67" s="185">
        <v>1</v>
      </c>
      <c r="G67" s="185">
        <v>2</v>
      </c>
      <c r="H67" s="185">
        <v>0</v>
      </c>
      <c r="I67" s="185">
        <v>0</v>
      </c>
      <c r="J67" s="185">
        <v>0</v>
      </c>
      <c r="K67" s="185">
        <v>0</v>
      </c>
      <c r="L67" s="185">
        <v>0</v>
      </c>
      <c r="M67" s="191">
        <v>3</v>
      </c>
      <c r="N67" s="185">
        <v>0</v>
      </c>
      <c r="O67" s="185">
        <v>0</v>
      </c>
      <c r="P67" s="185">
        <v>0</v>
      </c>
      <c r="Q67" s="185">
        <v>1</v>
      </c>
      <c r="R67" s="185">
        <v>3</v>
      </c>
      <c r="S67" s="185">
        <v>0</v>
      </c>
      <c r="T67" s="185">
        <v>0</v>
      </c>
      <c r="U67" s="185">
        <v>0</v>
      </c>
      <c r="V67" s="185">
        <v>0</v>
      </c>
      <c r="W67" s="191">
        <v>4</v>
      </c>
      <c r="X67" s="185">
        <v>0</v>
      </c>
      <c r="Y67" s="185">
        <v>0</v>
      </c>
      <c r="Z67" s="185">
        <v>1</v>
      </c>
      <c r="AA67" s="185">
        <v>1</v>
      </c>
      <c r="AB67" s="185">
        <v>1</v>
      </c>
      <c r="AC67" s="185">
        <v>0</v>
      </c>
      <c r="AD67" s="185">
        <v>0</v>
      </c>
      <c r="AE67" s="185">
        <v>0</v>
      </c>
      <c r="AF67" s="185">
        <v>0</v>
      </c>
      <c r="AG67" s="191">
        <v>3</v>
      </c>
      <c r="AH67" s="185">
        <v>0</v>
      </c>
      <c r="AI67" s="185">
        <v>0</v>
      </c>
      <c r="AJ67" s="185">
        <v>0</v>
      </c>
      <c r="AK67" s="185">
        <v>0</v>
      </c>
      <c r="AL67" s="185">
        <v>0</v>
      </c>
      <c r="AM67" s="185">
        <v>0</v>
      </c>
      <c r="AN67" s="185">
        <v>1</v>
      </c>
      <c r="AO67" s="185">
        <v>1</v>
      </c>
      <c r="AP67" s="185">
        <v>0</v>
      </c>
      <c r="AQ67" s="191">
        <v>2</v>
      </c>
      <c r="AR67" s="185">
        <v>0</v>
      </c>
      <c r="AS67" s="185">
        <v>0</v>
      </c>
      <c r="AT67" s="185">
        <v>0</v>
      </c>
      <c r="AU67" s="185">
        <v>2</v>
      </c>
      <c r="AV67" s="185">
        <v>2</v>
      </c>
      <c r="AW67" s="185">
        <v>0</v>
      </c>
      <c r="AX67" s="185">
        <v>0</v>
      </c>
      <c r="AY67" s="185">
        <v>0</v>
      </c>
      <c r="AZ67" s="185">
        <v>0</v>
      </c>
      <c r="BA67" s="191">
        <v>4</v>
      </c>
    </row>
    <row r="68" spans="1:53" ht="15" customHeight="1">
      <c r="A68" s="35"/>
      <c r="B68" s="334" t="s">
        <v>179</v>
      </c>
      <c r="C68" s="260" t="s">
        <v>78</v>
      </c>
      <c r="D68" s="188">
        <v>0</v>
      </c>
      <c r="E68" s="189">
        <v>0</v>
      </c>
      <c r="F68" s="189">
        <v>1</v>
      </c>
      <c r="G68" s="189">
        <v>9</v>
      </c>
      <c r="H68" s="189">
        <v>3</v>
      </c>
      <c r="I68" s="189">
        <v>0</v>
      </c>
      <c r="J68" s="189">
        <v>2</v>
      </c>
      <c r="K68" s="189">
        <v>0</v>
      </c>
      <c r="L68" s="189">
        <v>0</v>
      </c>
      <c r="M68" s="312">
        <v>15</v>
      </c>
      <c r="N68" s="189">
        <v>0</v>
      </c>
      <c r="O68" s="189">
        <v>0</v>
      </c>
      <c r="P68" s="189">
        <v>1</v>
      </c>
      <c r="Q68" s="189">
        <v>4</v>
      </c>
      <c r="R68" s="189">
        <v>3</v>
      </c>
      <c r="S68" s="189">
        <v>0</v>
      </c>
      <c r="T68" s="189">
        <v>1</v>
      </c>
      <c r="U68" s="189">
        <v>0</v>
      </c>
      <c r="V68" s="189">
        <v>0</v>
      </c>
      <c r="W68" s="312">
        <v>9</v>
      </c>
      <c r="X68" s="189">
        <v>2</v>
      </c>
      <c r="Y68" s="189">
        <v>0</v>
      </c>
      <c r="Z68" s="189">
        <v>0</v>
      </c>
      <c r="AA68" s="189">
        <v>5</v>
      </c>
      <c r="AB68" s="189">
        <v>4</v>
      </c>
      <c r="AC68" s="189">
        <v>0</v>
      </c>
      <c r="AD68" s="189">
        <v>0</v>
      </c>
      <c r="AE68" s="189">
        <v>0</v>
      </c>
      <c r="AF68" s="189">
        <v>0</v>
      </c>
      <c r="AG68" s="312">
        <v>11</v>
      </c>
      <c r="AH68" s="189">
        <v>3</v>
      </c>
      <c r="AI68" s="189">
        <v>0</v>
      </c>
      <c r="AJ68" s="189">
        <v>4</v>
      </c>
      <c r="AK68" s="189">
        <v>7</v>
      </c>
      <c r="AL68" s="189">
        <v>3</v>
      </c>
      <c r="AM68" s="189">
        <v>0</v>
      </c>
      <c r="AN68" s="189">
        <v>0</v>
      </c>
      <c r="AO68" s="189">
        <v>0</v>
      </c>
      <c r="AP68" s="189">
        <v>0</v>
      </c>
      <c r="AQ68" s="312">
        <v>17</v>
      </c>
      <c r="AR68" s="189">
        <v>3</v>
      </c>
      <c r="AS68" s="189">
        <v>0</v>
      </c>
      <c r="AT68" s="189">
        <v>4</v>
      </c>
      <c r="AU68" s="189">
        <v>4</v>
      </c>
      <c r="AV68" s="189">
        <v>2</v>
      </c>
      <c r="AW68" s="189">
        <v>0</v>
      </c>
      <c r="AX68" s="189">
        <v>1</v>
      </c>
      <c r="AY68" s="189">
        <v>0</v>
      </c>
      <c r="AZ68" s="189">
        <v>0</v>
      </c>
      <c r="BA68" s="312">
        <v>14</v>
      </c>
    </row>
    <row r="69" spans="1:53" ht="15" customHeight="1">
      <c r="A69" s="35"/>
      <c r="B69" s="11"/>
      <c r="C69" s="181" t="s">
        <v>312</v>
      </c>
      <c r="D69" s="183">
        <v>0</v>
      </c>
      <c r="E69" s="182">
        <v>0</v>
      </c>
      <c r="F69" s="182">
        <v>1</v>
      </c>
      <c r="G69" s="182">
        <v>3</v>
      </c>
      <c r="H69" s="182">
        <v>31</v>
      </c>
      <c r="I69" s="182">
        <v>4</v>
      </c>
      <c r="J69" s="182">
        <v>1</v>
      </c>
      <c r="K69" s="182">
        <v>3</v>
      </c>
      <c r="L69" s="182">
        <v>1</v>
      </c>
      <c r="M69" s="190">
        <v>44</v>
      </c>
      <c r="N69" s="182">
        <v>1</v>
      </c>
      <c r="O69" s="182">
        <v>0</v>
      </c>
      <c r="P69" s="182">
        <v>0</v>
      </c>
      <c r="Q69" s="182">
        <v>0</v>
      </c>
      <c r="R69" s="182">
        <v>30</v>
      </c>
      <c r="S69" s="182">
        <v>5</v>
      </c>
      <c r="T69" s="182">
        <v>1</v>
      </c>
      <c r="U69" s="182">
        <v>0</v>
      </c>
      <c r="V69" s="182">
        <v>0</v>
      </c>
      <c r="W69" s="190">
        <v>37</v>
      </c>
      <c r="X69" s="182">
        <v>1</v>
      </c>
      <c r="Y69" s="182">
        <v>0</v>
      </c>
      <c r="Z69" s="182">
        <v>1</v>
      </c>
      <c r="AA69" s="182">
        <v>3</v>
      </c>
      <c r="AB69" s="182">
        <v>32</v>
      </c>
      <c r="AC69" s="182">
        <v>4</v>
      </c>
      <c r="AD69" s="182">
        <v>1</v>
      </c>
      <c r="AE69" s="182">
        <v>0</v>
      </c>
      <c r="AF69" s="182">
        <v>0</v>
      </c>
      <c r="AG69" s="190">
        <v>42</v>
      </c>
      <c r="AH69" s="182">
        <v>1</v>
      </c>
      <c r="AI69" s="182">
        <v>0</v>
      </c>
      <c r="AJ69" s="182">
        <v>0</v>
      </c>
      <c r="AK69" s="182">
        <v>1</v>
      </c>
      <c r="AL69" s="182">
        <v>29</v>
      </c>
      <c r="AM69" s="182">
        <v>3</v>
      </c>
      <c r="AN69" s="182">
        <v>3</v>
      </c>
      <c r="AO69" s="182">
        <v>0</v>
      </c>
      <c r="AP69" s="182">
        <v>1</v>
      </c>
      <c r="AQ69" s="190">
        <v>38</v>
      </c>
      <c r="AR69" s="182">
        <v>0</v>
      </c>
      <c r="AS69" s="182">
        <v>0</v>
      </c>
      <c r="AT69" s="182">
        <v>0</v>
      </c>
      <c r="AU69" s="182">
        <v>2</v>
      </c>
      <c r="AV69" s="182">
        <v>22</v>
      </c>
      <c r="AW69" s="182">
        <v>2</v>
      </c>
      <c r="AX69" s="182">
        <v>0</v>
      </c>
      <c r="AY69" s="182">
        <v>1</v>
      </c>
      <c r="AZ69" s="182">
        <v>2</v>
      </c>
      <c r="BA69" s="190">
        <v>29</v>
      </c>
    </row>
    <row r="70" spans="1:53" ht="15" customHeight="1">
      <c r="A70" s="35"/>
      <c r="B70" s="34"/>
      <c r="C70" s="34" t="s">
        <v>39</v>
      </c>
      <c r="D70" s="184">
        <v>0</v>
      </c>
      <c r="E70" s="185">
        <v>0</v>
      </c>
      <c r="F70" s="185">
        <v>2</v>
      </c>
      <c r="G70" s="185">
        <v>12</v>
      </c>
      <c r="H70" s="185">
        <v>34</v>
      </c>
      <c r="I70" s="185">
        <v>4</v>
      </c>
      <c r="J70" s="185">
        <v>3</v>
      </c>
      <c r="K70" s="185">
        <v>3</v>
      </c>
      <c r="L70" s="185">
        <v>1</v>
      </c>
      <c r="M70" s="191">
        <v>59</v>
      </c>
      <c r="N70" s="185">
        <v>1</v>
      </c>
      <c r="O70" s="185">
        <v>0</v>
      </c>
      <c r="P70" s="185">
        <v>1</v>
      </c>
      <c r="Q70" s="185">
        <v>4</v>
      </c>
      <c r="R70" s="185">
        <v>33</v>
      </c>
      <c r="S70" s="185">
        <v>5</v>
      </c>
      <c r="T70" s="185">
        <v>2</v>
      </c>
      <c r="U70" s="185">
        <v>0</v>
      </c>
      <c r="V70" s="185">
        <v>0</v>
      </c>
      <c r="W70" s="191">
        <v>46</v>
      </c>
      <c r="X70" s="185">
        <v>3</v>
      </c>
      <c r="Y70" s="185">
        <v>0</v>
      </c>
      <c r="Z70" s="185">
        <v>1</v>
      </c>
      <c r="AA70" s="185">
        <v>8</v>
      </c>
      <c r="AB70" s="185">
        <v>36</v>
      </c>
      <c r="AC70" s="185">
        <v>4</v>
      </c>
      <c r="AD70" s="185">
        <v>1</v>
      </c>
      <c r="AE70" s="185">
        <v>0</v>
      </c>
      <c r="AF70" s="185">
        <v>0</v>
      </c>
      <c r="AG70" s="191">
        <v>53</v>
      </c>
      <c r="AH70" s="185">
        <v>4</v>
      </c>
      <c r="AI70" s="185">
        <v>0</v>
      </c>
      <c r="AJ70" s="185">
        <v>4</v>
      </c>
      <c r="AK70" s="185">
        <v>8</v>
      </c>
      <c r="AL70" s="185">
        <v>32</v>
      </c>
      <c r="AM70" s="185">
        <v>3</v>
      </c>
      <c r="AN70" s="185">
        <v>3</v>
      </c>
      <c r="AO70" s="185">
        <v>0</v>
      </c>
      <c r="AP70" s="185">
        <v>1</v>
      </c>
      <c r="AQ70" s="191">
        <v>55</v>
      </c>
      <c r="AR70" s="185">
        <v>3</v>
      </c>
      <c r="AS70" s="185">
        <v>0</v>
      </c>
      <c r="AT70" s="185">
        <v>4</v>
      </c>
      <c r="AU70" s="185">
        <v>6</v>
      </c>
      <c r="AV70" s="185">
        <v>24</v>
      </c>
      <c r="AW70" s="185">
        <v>2</v>
      </c>
      <c r="AX70" s="185">
        <v>1</v>
      </c>
      <c r="AY70" s="185">
        <v>1</v>
      </c>
      <c r="AZ70" s="185">
        <v>2</v>
      </c>
      <c r="BA70" s="191">
        <v>43</v>
      </c>
    </row>
    <row r="71" spans="1:53" ht="15" customHeight="1">
      <c r="A71" s="36"/>
      <c r="B71" s="304" t="s">
        <v>39</v>
      </c>
      <c r="C71" s="34"/>
      <c r="D71" s="184">
        <v>104</v>
      </c>
      <c r="E71" s="185">
        <v>6</v>
      </c>
      <c r="F71" s="185">
        <v>57</v>
      </c>
      <c r="G71" s="185">
        <v>165</v>
      </c>
      <c r="H71" s="185">
        <v>94</v>
      </c>
      <c r="I71" s="185">
        <v>8</v>
      </c>
      <c r="J71" s="185">
        <v>13</v>
      </c>
      <c r="K71" s="185">
        <v>4</v>
      </c>
      <c r="L71" s="185">
        <v>10</v>
      </c>
      <c r="M71" s="191">
        <v>461</v>
      </c>
      <c r="N71" s="185">
        <v>132</v>
      </c>
      <c r="O71" s="185">
        <v>5</v>
      </c>
      <c r="P71" s="185">
        <v>45</v>
      </c>
      <c r="Q71" s="185">
        <v>194</v>
      </c>
      <c r="R71" s="185">
        <v>93</v>
      </c>
      <c r="S71" s="185">
        <v>12</v>
      </c>
      <c r="T71" s="185">
        <v>15</v>
      </c>
      <c r="U71" s="185">
        <v>0</v>
      </c>
      <c r="V71" s="185">
        <v>3</v>
      </c>
      <c r="W71" s="191">
        <v>499</v>
      </c>
      <c r="X71" s="185">
        <v>150</v>
      </c>
      <c r="Y71" s="185">
        <v>8</v>
      </c>
      <c r="Z71" s="185">
        <v>66</v>
      </c>
      <c r="AA71" s="185">
        <v>211</v>
      </c>
      <c r="AB71" s="185">
        <v>93</v>
      </c>
      <c r="AC71" s="185">
        <v>11</v>
      </c>
      <c r="AD71" s="185">
        <v>8</v>
      </c>
      <c r="AE71" s="185">
        <v>0</v>
      </c>
      <c r="AF71" s="185">
        <v>7</v>
      </c>
      <c r="AG71" s="191">
        <v>554</v>
      </c>
      <c r="AH71" s="185">
        <v>160</v>
      </c>
      <c r="AI71" s="185">
        <v>7</v>
      </c>
      <c r="AJ71" s="185">
        <v>61</v>
      </c>
      <c r="AK71" s="185">
        <v>223</v>
      </c>
      <c r="AL71" s="185">
        <v>116</v>
      </c>
      <c r="AM71" s="185">
        <v>15</v>
      </c>
      <c r="AN71" s="185">
        <v>19</v>
      </c>
      <c r="AO71" s="185">
        <v>1</v>
      </c>
      <c r="AP71" s="185">
        <v>12</v>
      </c>
      <c r="AQ71" s="191">
        <v>614</v>
      </c>
      <c r="AR71" s="185">
        <v>120</v>
      </c>
      <c r="AS71" s="185">
        <v>4</v>
      </c>
      <c r="AT71" s="185">
        <v>72</v>
      </c>
      <c r="AU71" s="185">
        <v>242</v>
      </c>
      <c r="AV71" s="185">
        <v>101</v>
      </c>
      <c r="AW71" s="185">
        <v>7</v>
      </c>
      <c r="AX71" s="185">
        <v>14</v>
      </c>
      <c r="AY71" s="185">
        <v>4</v>
      </c>
      <c r="AZ71" s="185">
        <v>14</v>
      </c>
      <c r="BA71" s="191">
        <v>578</v>
      </c>
    </row>
    <row r="72" spans="1:53" ht="15" customHeight="1">
      <c r="A72" s="35" t="s">
        <v>18</v>
      </c>
      <c r="B72" s="11" t="s">
        <v>79</v>
      </c>
      <c r="C72" s="181" t="s">
        <v>80</v>
      </c>
      <c r="D72" s="183">
        <v>0</v>
      </c>
      <c r="E72" s="182">
        <v>0</v>
      </c>
      <c r="F72" s="182">
        <v>0</v>
      </c>
      <c r="G72" s="182">
        <v>0</v>
      </c>
      <c r="H72" s="182">
        <v>0</v>
      </c>
      <c r="I72" s="182">
        <v>0</v>
      </c>
      <c r="J72" s="182">
        <v>0</v>
      </c>
      <c r="K72" s="182">
        <v>0</v>
      </c>
      <c r="L72" s="182">
        <v>0</v>
      </c>
      <c r="M72" s="190">
        <v>0</v>
      </c>
      <c r="N72" s="182">
        <v>0</v>
      </c>
      <c r="O72" s="182">
        <v>0</v>
      </c>
      <c r="P72" s="182">
        <v>0</v>
      </c>
      <c r="Q72" s="182">
        <v>0</v>
      </c>
      <c r="R72" s="182">
        <v>0</v>
      </c>
      <c r="S72" s="182">
        <v>0</v>
      </c>
      <c r="T72" s="182">
        <v>0</v>
      </c>
      <c r="U72" s="182">
        <v>0</v>
      </c>
      <c r="V72" s="182">
        <v>0</v>
      </c>
      <c r="W72" s="190">
        <v>0</v>
      </c>
      <c r="X72" s="182">
        <v>0</v>
      </c>
      <c r="Y72" s="182">
        <v>0</v>
      </c>
      <c r="Z72" s="182">
        <v>0</v>
      </c>
      <c r="AA72" s="182">
        <v>0</v>
      </c>
      <c r="AB72" s="182">
        <v>0</v>
      </c>
      <c r="AC72" s="182">
        <v>0</v>
      </c>
      <c r="AD72" s="182">
        <v>0</v>
      </c>
      <c r="AE72" s="182">
        <v>0</v>
      </c>
      <c r="AF72" s="182">
        <v>0</v>
      </c>
      <c r="AG72" s="190">
        <v>0</v>
      </c>
      <c r="AH72" s="182">
        <v>0</v>
      </c>
      <c r="AI72" s="182">
        <v>0</v>
      </c>
      <c r="AJ72" s="182">
        <v>0</v>
      </c>
      <c r="AK72" s="182">
        <v>0</v>
      </c>
      <c r="AL72" s="182">
        <v>0</v>
      </c>
      <c r="AM72" s="182">
        <v>0</v>
      </c>
      <c r="AN72" s="182">
        <v>0</v>
      </c>
      <c r="AO72" s="182">
        <v>0</v>
      </c>
      <c r="AP72" s="182">
        <v>0</v>
      </c>
      <c r="AQ72" s="190">
        <v>0</v>
      </c>
      <c r="AR72" s="182">
        <v>2</v>
      </c>
      <c r="AS72" s="182">
        <v>0</v>
      </c>
      <c r="AT72" s="182">
        <v>0</v>
      </c>
      <c r="AU72" s="182">
        <v>0</v>
      </c>
      <c r="AV72" s="182">
        <v>0</v>
      </c>
      <c r="AW72" s="182">
        <v>0</v>
      </c>
      <c r="AX72" s="182">
        <v>0</v>
      </c>
      <c r="AY72" s="182">
        <v>0</v>
      </c>
      <c r="AZ72" s="182">
        <v>0</v>
      </c>
      <c r="BA72" s="190">
        <v>2</v>
      </c>
    </row>
    <row r="73" spans="1:53" ht="15" customHeight="1">
      <c r="A73" s="35"/>
      <c r="B73" s="334" t="s">
        <v>81</v>
      </c>
      <c r="C73" s="260" t="s">
        <v>82</v>
      </c>
      <c r="D73" s="188">
        <v>25</v>
      </c>
      <c r="E73" s="189">
        <v>0</v>
      </c>
      <c r="F73" s="189">
        <v>4</v>
      </c>
      <c r="G73" s="189">
        <v>0</v>
      </c>
      <c r="H73" s="189">
        <v>0</v>
      </c>
      <c r="I73" s="189">
        <v>0</v>
      </c>
      <c r="J73" s="189">
        <v>0</v>
      </c>
      <c r="K73" s="189">
        <v>0</v>
      </c>
      <c r="L73" s="189">
        <v>0</v>
      </c>
      <c r="M73" s="312">
        <v>29</v>
      </c>
      <c r="N73" s="189">
        <v>32</v>
      </c>
      <c r="O73" s="189">
        <v>0</v>
      </c>
      <c r="P73" s="189">
        <v>4</v>
      </c>
      <c r="Q73" s="189">
        <v>0</v>
      </c>
      <c r="R73" s="189">
        <v>0</v>
      </c>
      <c r="S73" s="189">
        <v>0</v>
      </c>
      <c r="T73" s="189">
        <v>0</v>
      </c>
      <c r="U73" s="189">
        <v>0</v>
      </c>
      <c r="V73" s="189">
        <v>0</v>
      </c>
      <c r="W73" s="312">
        <v>36</v>
      </c>
      <c r="X73" s="189">
        <v>35</v>
      </c>
      <c r="Y73" s="189">
        <v>0</v>
      </c>
      <c r="Z73" s="189">
        <v>6</v>
      </c>
      <c r="AA73" s="189">
        <v>0</v>
      </c>
      <c r="AB73" s="189">
        <v>0</v>
      </c>
      <c r="AC73" s="189">
        <v>0</v>
      </c>
      <c r="AD73" s="189">
        <v>0</v>
      </c>
      <c r="AE73" s="189">
        <v>0</v>
      </c>
      <c r="AF73" s="189">
        <v>0</v>
      </c>
      <c r="AG73" s="312">
        <v>41</v>
      </c>
      <c r="AH73" s="189">
        <v>24</v>
      </c>
      <c r="AI73" s="189">
        <v>0</v>
      </c>
      <c r="AJ73" s="189">
        <v>14</v>
      </c>
      <c r="AK73" s="189">
        <v>1</v>
      </c>
      <c r="AL73" s="189">
        <v>0</v>
      </c>
      <c r="AM73" s="189">
        <v>0</v>
      </c>
      <c r="AN73" s="189">
        <v>0</v>
      </c>
      <c r="AO73" s="189">
        <v>0</v>
      </c>
      <c r="AP73" s="189">
        <v>0</v>
      </c>
      <c r="AQ73" s="312">
        <v>39</v>
      </c>
      <c r="AR73" s="189">
        <v>22</v>
      </c>
      <c r="AS73" s="189">
        <v>0</v>
      </c>
      <c r="AT73" s="189">
        <v>11</v>
      </c>
      <c r="AU73" s="189">
        <v>4</v>
      </c>
      <c r="AV73" s="189">
        <v>0</v>
      </c>
      <c r="AW73" s="189">
        <v>0</v>
      </c>
      <c r="AX73" s="189">
        <v>0</v>
      </c>
      <c r="AY73" s="189">
        <v>0</v>
      </c>
      <c r="AZ73" s="189">
        <v>0</v>
      </c>
      <c r="BA73" s="312">
        <v>37</v>
      </c>
    </row>
    <row r="74" spans="1:53" ht="15" customHeight="1">
      <c r="A74" s="35"/>
      <c r="B74" s="11"/>
      <c r="C74" s="181" t="s">
        <v>83</v>
      </c>
      <c r="D74" s="183">
        <v>68</v>
      </c>
      <c r="E74" s="182">
        <v>0</v>
      </c>
      <c r="F74" s="182">
        <v>57</v>
      </c>
      <c r="G74" s="182">
        <v>59</v>
      </c>
      <c r="H74" s="182">
        <v>5</v>
      </c>
      <c r="I74" s="182">
        <v>0</v>
      </c>
      <c r="J74" s="182">
        <v>1</v>
      </c>
      <c r="K74" s="182">
        <v>0</v>
      </c>
      <c r="L74" s="182">
        <v>0</v>
      </c>
      <c r="M74" s="190">
        <v>190</v>
      </c>
      <c r="N74" s="182">
        <v>112</v>
      </c>
      <c r="O74" s="182">
        <v>1</v>
      </c>
      <c r="P74" s="182">
        <v>53</v>
      </c>
      <c r="Q74" s="182">
        <v>70</v>
      </c>
      <c r="R74" s="182">
        <v>10</v>
      </c>
      <c r="S74" s="182">
        <v>1</v>
      </c>
      <c r="T74" s="182">
        <v>0</v>
      </c>
      <c r="U74" s="182">
        <v>0</v>
      </c>
      <c r="V74" s="182">
        <v>0</v>
      </c>
      <c r="W74" s="190">
        <v>247</v>
      </c>
      <c r="X74" s="182">
        <v>101</v>
      </c>
      <c r="Y74" s="182">
        <v>0</v>
      </c>
      <c r="Z74" s="182">
        <v>77</v>
      </c>
      <c r="AA74" s="182">
        <v>65</v>
      </c>
      <c r="AB74" s="182">
        <v>5</v>
      </c>
      <c r="AC74" s="182">
        <v>1</v>
      </c>
      <c r="AD74" s="182">
        <v>4</v>
      </c>
      <c r="AE74" s="182">
        <v>0</v>
      </c>
      <c r="AF74" s="182">
        <v>1</v>
      </c>
      <c r="AG74" s="190">
        <v>254</v>
      </c>
      <c r="AH74" s="182">
        <v>91</v>
      </c>
      <c r="AI74" s="182">
        <v>1</v>
      </c>
      <c r="AJ74" s="182">
        <v>68</v>
      </c>
      <c r="AK74" s="182">
        <v>70</v>
      </c>
      <c r="AL74" s="182">
        <v>6</v>
      </c>
      <c r="AM74" s="182">
        <v>0</v>
      </c>
      <c r="AN74" s="182">
        <v>3</v>
      </c>
      <c r="AO74" s="182">
        <v>0</v>
      </c>
      <c r="AP74" s="182">
        <v>0</v>
      </c>
      <c r="AQ74" s="190">
        <v>239</v>
      </c>
      <c r="AR74" s="182">
        <v>88</v>
      </c>
      <c r="AS74" s="182">
        <v>1</v>
      </c>
      <c r="AT74" s="182">
        <v>93</v>
      </c>
      <c r="AU74" s="182">
        <v>104</v>
      </c>
      <c r="AV74" s="182">
        <v>6</v>
      </c>
      <c r="AW74" s="182">
        <v>0</v>
      </c>
      <c r="AX74" s="182">
        <v>6</v>
      </c>
      <c r="AY74" s="182">
        <v>0</v>
      </c>
      <c r="AZ74" s="182">
        <v>0</v>
      </c>
      <c r="BA74" s="190">
        <v>298</v>
      </c>
    </row>
    <row r="75" spans="1:53" ht="15" customHeight="1">
      <c r="A75" s="35"/>
      <c r="B75" s="304"/>
      <c r="C75" s="34" t="s">
        <v>39</v>
      </c>
      <c r="D75" s="184">
        <v>93</v>
      </c>
      <c r="E75" s="185">
        <v>0</v>
      </c>
      <c r="F75" s="185">
        <v>61</v>
      </c>
      <c r="G75" s="185">
        <v>59</v>
      </c>
      <c r="H75" s="185">
        <v>5</v>
      </c>
      <c r="I75" s="185">
        <v>0</v>
      </c>
      <c r="J75" s="185">
        <v>1</v>
      </c>
      <c r="K75" s="185">
        <v>0</v>
      </c>
      <c r="L75" s="185">
        <v>0</v>
      </c>
      <c r="M75" s="191">
        <v>219</v>
      </c>
      <c r="N75" s="185">
        <v>144</v>
      </c>
      <c r="O75" s="185">
        <v>1</v>
      </c>
      <c r="P75" s="185">
        <v>57</v>
      </c>
      <c r="Q75" s="185">
        <v>70</v>
      </c>
      <c r="R75" s="185">
        <v>10</v>
      </c>
      <c r="S75" s="185">
        <v>1</v>
      </c>
      <c r="T75" s="185">
        <v>0</v>
      </c>
      <c r="U75" s="185">
        <v>0</v>
      </c>
      <c r="V75" s="185">
        <v>0</v>
      </c>
      <c r="W75" s="191">
        <v>283</v>
      </c>
      <c r="X75" s="185">
        <v>136</v>
      </c>
      <c r="Y75" s="185">
        <v>0</v>
      </c>
      <c r="Z75" s="185">
        <v>83</v>
      </c>
      <c r="AA75" s="185">
        <v>65</v>
      </c>
      <c r="AB75" s="185">
        <v>5</v>
      </c>
      <c r="AC75" s="185">
        <v>1</v>
      </c>
      <c r="AD75" s="185">
        <v>4</v>
      </c>
      <c r="AE75" s="185">
        <v>0</v>
      </c>
      <c r="AF75" s="185">
        <v>1</v>
      </c>
      <c r="AG75" s="191">
        <v>295</v>
      </c>
      <c r="AH75" s="185">
        <v>115</v>
      </c>
      <c r="AI75" s="185">
        <v>1</v>
      </c>
      <c r="AJ75" s="185">
        <v>82</v>
      </c>
      <c r="AK75" s="185">
        <v>71</v>
      </c>
      <c r="AL75" s="185">
        <v>6</v>
      </c>
      <c r="AM75" s="185">
        <v>0</v>
      </c>
      <c r="AN75" s="185">
        <v>3</v>
      </c>
      <c r="AO75" s="185">
        <v>0</v>
      </c>
      <c r="AP75" s="185">
        <v>0</v>
      </c>
      <c r="AQ75" s="191">
        <v>278</v>
      </c>
      <c r="AR75" s="185">
        <v>110</v>
      </c>
      <c r="AS75" s="185">
        <v>1</v>
      </c>
      <c r="AT75" s="185">
        <v>104</v>
      </c>
      <c r="AU75" s="185">
        <v>108</v>
      </c>
      <c r="AV75" s="185">
        <v>6</v>
      </c>
      <c r="AW75" s="185">
        <v>0</v>
      </c>
      <c r="AX75" s="185">
        <v>6</v>
      </c>
      <c r="AY75" s="185">
        <v>0</v>
      </c>
      <c r="AZ75" s="185">
        <v>0</v>
      </c>
      <c r="BA75" s="191">
        <v>335</v>
      </c>
    </row>
    <row r="76" spans="1:53" ht="15" customHeight="1">
      <c r="A76" s="35"/>
      <c r="B76" s="334" t="s">
        <v>180</v>
      </c>
      <c r="C76" s="260" t="s">
        <v>84</v>
      </c>
      <c r="D76" s="188">
        <v>1</v>
      </c>
      <c r="E76" s="189">
        <v>0</v>
      </c>
      <c r="F76" s="189">
        <v>1</v>
      </c>
      <c r="G76" s="189">
        <v>0</v>
      </c>
      <c r="H76" s="189">
        <v>0</v>
      </c>
      <c r="I76" s="189">
        <v>0</v>
      </c>
      <c r="J76" s="189">
        <v>0</v>
      </c>
      <c r="K76" s="189">
        <v>0</v>
      </c>
      <c r="L76" s="189">
        <v>0</v>
      </c>
      <c r="M76" s="312">
        <v>2</v>
      </c>
      <c r="N76" s="189">
        <v>0</v>
      </c>
      <c r="O76" s="189">
        <v>0</v>
      </c>
      <c r="P76" s="189">
        <v>1</v>
      </c>
      <c r="Q76" s="189">
        <v>0</v>
      </c>
      <c r="R76" s="189">
        <v>0</v>
      </c>
      <c r="S76" s="189">
        <v>0</v>
      </c>
      <c r="T76" s="189">
        <v>0</v>
      </c>
      <c r="U76" s="189">
        <v>0</v>
      </c>
      <c r="V76" s="189">
        <v>0</v>
      </c>
      <c r="W76" s="312">
        <v>1</v>
      </c>
      <c r="X76" s="189">
        <v>1</v>
      </c>
      <c r="Y76" s="189">
        <v>0</v>
      </c>
      <c r="Z76" s="189">
        <v>0</v>
      </c>
      <c r="AA76" s="189">
        <v>0</v>
      </c>
      <c r="AB76" s="189">
        <v>0</v>
      </c>
      <c r="AC76" s="189">
        <v>0</v>
      </c>
      <c r="AD76" s="189">
        <v>0</v>
      </c>
      <c r="AE76" s="189">
        <v>0</v>
      </c>
      <c r="AF76" s="189">
        <v>0</v>
      </c>
      <c r="AG76" s="312">
        <v>1</v>
      </c>
      <c r="AH76" s="189">
        <v>2</v>
      </c>
      <c r="AI76" s="189">
        <v>0</v>
      </c>
      <c r="AJ76" s="189">
        <v>0</v>
      </c>
      <c r="AK76" s="189">
        <v>0</v>
      </c>
      <c r="AL76" s="189">
        <v>0</v>
      </c>
      <c r="AM76" s="189">
        <v>0</v>
      </c>
      <c r="AN76" s="189">
        <v>0</v>
      </c>
      <c r="AO76" s="189">
        <v>0</v>
      </c>
      <c r="AP76" s="189">
        <v>0</v>
      </c>
      <c r="AQ76" s="312">
        <v>2</v>
      </c>
      <c r="AR76" s="189">
        <v>1</v>
      </c>
      <c r="AS76" s="189">
        <v>0</v>
      </c>
      <c r="AT76" s="189">
        <v>0</v>
      </c>
      <c r="AU76" s="189">
        <v>0</v>
      </c>
      <c r="AV76" s="189">
        <v>0</v>
      </c>
      <c r="AW76" s="189">
        <v>0</v>
      </c>
      <c r="AX76" s="189">
        <v>0</v>
      </c>
      <c r="AY76" s="189">
        <v>0</v>
      </c>
      <c r="AZ76" s="189">
        <v>0</v>
      </c>
      <c r="BA76" s="312">
        <v>1</v>
      </c>
    </row>
    <row r="77" spans="1:53" ht="15" customHeight="1">
      <c r="A77" s="35"/>
      <c r="B77" s="11"/>
      <c r="C77" s="181" t="s">
        <v>85</v>
      </c>
      <c r="D77" s="183">
        <v>3</v>
      </c>
      <c r="E77" s="182">
        <v>0</v>
      </c>
      <c r="F77" s="182">
        <v>4</v>
      </c>
      <c r="G77" s="182">
        <v>29</v>
      </c>
      <c r="H77" s="182">
        <v>34</v>
      </c>
      <c r="I77" s="182">
        <v>4</v>
      </c>
      <c r="J77" s="182">
        <v>6</v>
      </c>
      <c r="K77" s="182">
        <v>1</v>
      </c>
      <c r="L77" s="182">
        <v>1</v>
      </c>
      <c r="M77" s="190">
        <v>82</v>
      </c>
      <c r="N77" s="182">
        <v>4</v>
      </c>
      <c r="O77" s="182">
        <v>0</v>
      </c>
      <c r="P77" s="182">
        <v>4</v>
      </c>
      <c r="Q77" s="182">
        <v>19</v>
      </c>
      <c r="R77" s="182">
        <v>25</v>
      </c>
      <c r="S77" s="182">
        <v>3</v>
      </c>
      <c r="T77" s="182">
        <v>3</v>
      </c>
      <c r="U77" s="182">
        <v>0</v>
      </c>
      <c r="V77" s="182">
        <v>1</v>
      </c>
      <c r="W77" s="190">
        <v>59</v>
      </c>
      <c r="X77" s="182">
        <v>2</v>
      </c>
      <c r="Y77" s="182">
        <v>0</v>
      </c>
      <c r="Z77" s="182">
        <v>7</v>
      </c>
      <c r="AA77" s="182">
        <v>27</v>
      </c>
      <c r="AB77" s="182">
        <v>21</v>
      </c>
      <c r="AC77" s="182">
        <v>1</v>
      </c>
      <c r="AD77" s="182">
        <v>5</v>
      </c>
      <c r="AE77" s="182">
        <v>0</v>
      </c>
      <c r="AF77" s="182">
        <v>1</v>
      </c>
      <c r="AG77" s="190">
        <v>64</v>
      </c>
      <c r="AH77" s="182">
        <v>1</v>
      </c>
      <c r="AI77" s="182">
        <v>0</v>
      </c>
      <c r="AJ77" s="182">
        <v>2</v>
      </c>
      <c r="AK77" s="182">
        <v>31</v>
      </c>
      <c r="AL77" s="182">
        <v>25</v>
      </c>
      <c r="AM77" s="182">
        <v>1</v>
      </c>
      <c r="AN77" s="182">
        <v>0</v>
      </c>
      <c r="AO77" s="182">
        <v>1</v>
      </c>
      <c r="AP77" s="182">
        <v>0</v>
      </c>
      <c r="AQ77" s="190">
        <v>61</v>
      </c>
      <c r="AR77" s="182">
        <v>4</v>
      </c>
      <c r="AS77" s="182">
        <v>0</v>
      </c>
      <c r="AT77" s="182">
        <v>4</v>
      </c>
      <c r="AU77" s="182">
        <v>28</v>
      </c>
      <c r="AV77" s="182">
        <v>26</v>
      </c>
      <c r="AW77" s="182">
        <v>4</v>
      </c>
      <c r="AX77" s="182">
        <v>3</v>
      </c>
      <c r="AY77" s="182">
        <v>2</v>
      </c>
      <c r="AZ77" s="182">
        <v>0</v>
      </c>
      <c r="BA77" s="190">
        <v>71</v>
      </c>
    </row>
    <row r="78" spans="1:53" ht="15" customHeight="1">
      <c r="A78" s="35"/>
      <c r="B78" s="304"/>
      <c r="C78" s="34" t="s">
        <v>39</v>
      </c>
      <c r="D78" s="184">
        <v>4</v>
      </c>
      <c r="E78" s="185">
        <v>0</v>
      </c>
      <c r="F78" s="185">
        <v>5</v>
      </c>
      <c r="G78" s="185">
        <v>29</v>
      </c>
      <c r="H78" s="185">
        <v>34</v>
      </c>
      <c r="I78" s="185">
        <v>4</v>
      </c>
      <c r="J78" s="185">
        <v>6</v>
      </c>
      <c r="K78" s="185">
        <v>1</v>
      </c>
      <c r="L78" s="185">
        <v>1</v>
      </c>
      <c r="M78" s="191">
        <v>84</v>
      </c>
      <c r="N78" s="185">
        <v>4</v>
      </c>
      <c r="O78" s="185">
        <v>0</v>
      </c>
      <c r="P78" s="185">
        <v>5</v>
      </c>
      <c r="Q78" s="185">
        <v>19</v>
      </c>
      <c r="R78" s="185">
        <v>25</v>
      </c>
      <c r="S78" s="185">
        <v>3</v>
      </c>
      <c r="T78" s="185">
        <v>3</v>
      </c>
      <c r="U78" s="185">
        <v>0</v>
      </c>
      <c r="V78" s="185">
        <v>1</v>
      </c>
      <c r="W78" s="191">
        <v>60</v>
      </c>
      <c r="X78" s="185">
        <v>3</v>
      </c>
      <c r="Y78" s="185">
        <v>0</v>
      </c>
      <c r="Z78" s="185">
        <v>7</v>
      </c>
      <c r="AA78" s="185">
        <v>27</v>
      </c>
      <c r="AB78" s="185">
        <v>21</v>
      </c>
      <c r="AC78" s="185">
        <v>1</v>
      </c>
      <c r="AD78" s="185">
        <v>5</v>
      </c>
      <c r="AE78" s="185">
        <v>0</v>
      </c>
      <c r="AF78" s="185">
        <v>1</v>
      </c>
      <c r="AG78" s="191">
        <v>65</v>
      </c>
      <c r="AH78" s="185">
        <v>3</v>
      </c>
      <c r="AI78" s="185">
        <v>0</v>
      </c>
      <c r="AJ78" s="185">
        <v>2</v>
      </c>
      <c r="AK78" s="185">
        <v>31</v>
      </c>
      <c r="AL78" s="185">
        <v>25</v>
      </c>
      <c r="AM78" s="185">
        <v>1</v>
      </c>
      <c r="AN78" s="185">
        <v>0</v>
      </c>
      <c r="AO78" s="185">
        <v>1</v>
      </c>
      <c r="AP78" s="185">
        <v>0</v>
      </c>
      <c r="AQ78" s="191">
        <v>63</v>
      </c>
      <c r="AR78" s="185">
        <v>5</v>
      </c>
      <c r="AS78" s="185">
        <v>0</v>
      </c>
      <c r="AT78" s="185">
        <v>4</v>
      </c>
      <c r="AU78" s="185">
        <v>28</v>
      </c>
      <c r="AV78" s="185">
        <v>26</v>
      </c>
      <c r="AW78" s="185">
        <v>4</v>
      </c>
      <c r="AX78" s="185">
        <v>3</v>
      </c>
      <c r="AY78" s="185">
        <v>2</v>
      </c>
      <c r="AZ78" s="185">
        <v>0</v>
      </c>
      <c r="BA78" s="191">
        <v>72</v>
      </c>
    </row>
    <row r="79" spans="1:53" ht="15" customHeight="1">
      <c r="A79" s="35"/>
      <c r="B79" s="11" t="s">
        <v>86</v>
      </c>
      <c r="C79" s="181" t="s">
        <v>87</v>
      </c>
      <c r="D79" s="183">
        <v>39</v>
      </c>
      <c r="E79" s="182">
        <v>0</v>
      </c>
      <c r="F79" s="182">
        <v>7</v>
      </c>
      <c r="G79" s="182">
        <v>155</v>
      </c>
      <c r="H79" s="182">
        <v>1137</v>
      </c>
      <c r="I79" s="182">
        <v>117</v>
      </c>
      <c r="J79" s="182">
        <v>66</v>
      </c>
      <c r="K79" s="182">
        <v>54</v>
      </c>
      <c r="L79" s="182">
        <v>26</v>
      </c>
      <c r="M79" s="190">
        <v>1601</v>
      </c>
      <c r="N79" s="182">
        <v>63</v>
      </c>
      <c r="O79" s="182">
        <v>0</v>
      </c>
      <c r="P79" s="182">
        <v>9</v>
      </c>
      <c r="Q79" s="182">
        <v>208</v>
      </c>
      <c r="R79" s="182">
        <v>1270</v>
      </c>
      <c r="S79" s="182">
        <v>113</v>
      </c>
      <c r="T79" s="182">
        <v>72</v>
      </c>
      <c r="U79" s="182">
        <v>46</v>
      </c>
      <c r="V79" s="182">
        <v>28</v>
      </c>
      <c r="W79" s="190">
        <v>1809</v>
      </c>
      <c r="X79" s="182">
        <v>48</v>
      </c>
      <c r="Y79" s="182">
        <v>1</v>
      </c>
      <c r="Z79" s="182">
        <v>21</v>
      </c>
      <c r="AA79" s="182">
        <v>219</v>
      </c>
      <c r="AB79" s="182">
        <v>1220</v>
      </c>
      <c r="AC79" s="182">
        <v>147</v>
      </c>
      <c r="AD79" s="182">
        <v>62</v>
      </c>
      <c r="AE79" s="182">
        <v>51</v>
      </c>
      <c r="AF79" s="182">
        <v>29</v>
      </c>
      <c r="AG79" s="190">
        <v>1798</v>
      </c>
      <c r="AH79" s="182">
        <v>45</v>
      </c>
      <c r="AI79" s="182">
        <v>0</v>
      </c>
      <c r="AJ79" s="182">
        <v>9</v>
      </c>
      <c r="AK79" s="182">
        <v>225</v>
      </c>
      <c r="AL79" s="182">
        <v>1224</v>
      </c>
      <c r="AM79" s="182">
        <v>170</v>
      </c>
      <c r="AN79" s="182">
        <v>84</v>
      </c>
      <c r="AO79" s="182">
        <v>47</v>
      </c>
      <c r="AP79" s="182">
        <v>23</v>
      </c>
      <c r="AQ79" s="190">
        <v>1827</v>
      </c>
      <c r="AR79" s="182">
        <v>35</v>
      </c>
      <c r="AS79" s="182">
        <v>0</v>
      </c>
      <c r="AT79" s="182">
        <v>6</v>
      </c>
      <c r="AU79" s="182">
        <v>216</v>
      </c>
      <c r="AV79" s="182">
        <v>1251</v>
      </c>
      <c r="AW79" s="182">
        <v>182</v>
      </c>
      <c r="AX79" s="182">
        <v>71</v>
      </c>
      <c r="AY79" s="182">
        <v>36</v>
      </c>
      <c r="AZ79" s="182">
        <v>45</v>
      </c>
      <c r="BA79" s="190">
        <v>1842</v>
      </c>
    </row>
    <row r="80" spans="1:53" ht="15" customHeight="1">
      <c r="A80" s="35"/>
      <c r="B80" s="11"/>
      <c r="C80" s="181" t="s">
        <v>88</v>
      </c>
      <c r="D80" s="183">
        <v>1</v>
      </c>
      <c r="E80" s="182">
        <v>0</v>
      </c>
      <c r="F80" s="182">
        <v>0</v>
      </c>
      <c r="G80" s="182">
        <v>0</v>
      </c>
      <c r="H80" s="182">
        <v>12</v>
      </c>
      <c r="I80" s="182">
        <v>1</v>
      </c>
      <c r="J80" s="182">
        <v>1</v>
      </c>
      <c r="K80" s="182">
        <v>0</v>
      </c>
      <c r="L80" s="182">
        <v>0</v>
      </c>
      <c r="M80" s="190">
        <v>15</v>
      </c>
      <c r="N80" s="182">
        <v>1</v>
      </c>
      <c r="O80" s="182">
        <v>0</v>
      </c>
      <c r="P80" s="182">
        <v>1</v>
      </c>
      <c r="Q80" s="182">
        <v>1</v>
      </c>
      <c r="R80" s="182">
        <v>9</v>
      </c>
      <c r="S80" s="182">
        <v>1</v>
      </c>
      <c r="T80" s="182">
        <v>0</v>
      </c>
      <c r="U80" s="182">
        <v>1</v>
      </c>
      <c r="V80" s="182">
        <v>0</v>
      </c>
      <c r="W80" s="190">
        <v>14</v>
      </c>
      <c r="X80" s="182">
        <v>1</v>
      </c>
      <c r="Y80" s="182">
        <v>0</v>
      </c>
      <c r="Z80" s="182">
        <v>0</v>
      </c>
      <c r="AA80" s="182">
        <v>2</v>
      </c>
      <c r="AB80" s="182">
        <v>4</v>
      </c>
      <c r="AC80" s="182">
        <v>1</v>
      </c>
      <c r="AD80" s="182">
        <v>0</v>
      </c>
      <c r="AE80" s="182">
        <v>1</v>
      </c>
      <c r="AF80" s="182">
        <v>0</v>
      </c>
      <c r="AG80" s="190">
        <v>9</v>
      </c>
      <c r="AH80" s="182">
        <v>0</v>
      </c>
      <c r="AI80" s="182">
        <v>0</v>
      </c>
      <c r="AJ80" s="182">
        <v>0</v>
      </c>
      <c r="AK80" s="182">
        <v>1</v>
      </c>
      <c r="AL80" s="182">
        <v>7</v>
      </c>
      <c r="AM80" s="182">
        <v>1</v>
      </c>
      <c r="AN80" s="182">
        <v>0</v>
      </c>
      <c r="AO80" s="182">
        <v>0</v>
      </c>
      <c r="AP80" s="182">
        <v>0</v>
      </c>
      <c r="AQ80" s="190">
        <v>9</v>
      </c>
      <c r="AR80" s="182">
        <v>0</v>
      </c>
      <c r="AS80" s="182">
        <v>0</v>
      </c>
      <c r="AT80" s="182">
        <v>0</v>
      </c>
      <c r="AU80" s="182">
        <v>0</v>
      </c>
      <c r="AV80" s="182">
        <v>8</v>
      </c>
      <c r="AW80" s="182">
        <v>0</v>
      </c>
      <c r="AX80" s="182">
        <v>1</v>
      </c>
      <c r="AY80" s="182">
        <v>0</v>
      </c>
      <c r="AZ80" s="182">
        <v>0</v>
      </c>
      <c r="BA80" s="190">
        <v>9</v>
      </c>
    </row>
    <row r="81" spans="1:53" ht="15" customHeight="1">
      <c r="A81" s="35"/>
      <c r="B81" s="11"/>
      <c r="C81" s="181" t="s">
        <v>39</v>
      </c>
      <c r="D81" s="183">
        <v>40</v>
      </c>
      <c r="E81" s="182">
        <v>0</v>
      </c>
      <c r="F81" s="182">
        <v>7</v>
      </c>
      <c r="G81" s="182">
        <v>155</v>
      </c>
      <c r="H81" s="182">
        <v>1149</v>
      </c>
      <c r="I81" s="182">
        <v>118</v>
      </c>
      <c r="J81" s="182">
        <v>67</v>
      </c>
      <c r="K81" s="182">
        <v>54</v>
      </c>
      <c r="L81" s="182">
        <v>26</v>
      </c>
      <c r="M81" s="190">
        <v>1616</v>
      </c>
      <c r="N81" s="182">
        <v>64</v>
      </c>
      <c r="O81" s="182">
        <v>0</v>
      </c>
      <c r="P81" s="182">
        <v>10</v>
      </c>
      <c r="Q81" s="182">
        <v>209</v>
      </c>
      <c r="R81" s="182">
        <v>1279</v>
      </c>
      <c r="S81" s="182">
        <v>114</v>
      </c>
      <c r="T81" s="182">
        <v>72</v>
      </c>
      <c r="U81" s="182">
        <v>47</v>
      </c>
      <c r="V81" s="182">
        <v>28</v>
      </c>
      <c r="W81" s="190">
        <v>1823</v>
      </c>
      <c r="X81" s="182">
        <v>49</v>
      </c>
      <c r="Y81" s="182">
        <v>1</v>
      </c>
      <c r="Z81" s="182">
        <v>21</v>
      </c>
      <c r="AA81" s="182">
        <v>221</v>
      </c>
      <c r="AB81" s="182">
        <v>1224</v>
      </c>
      <c r="AC81" s="182">
        <v>148</v>
      </c>
      <c r="AD81" s="182">
        <v>62</v>
      </c>
      <c r="AE81" s="182">
        <v>52</v>
      </c>
      <c r="AF81" s="182">
        <v>29</v>
      </c>
      <c r="AG81" s="190">
        <v>1807</v>
      </c>
      <c r="AH81" s="182">
        <v>45</v>
      </c>
      <c r="AI81" s="182">
        <v>0</v>
      </c>
      <c r="AJ81" s="182">
        <v>9</v>
      </c>
      <c r="AK81" s="182">
        <v>226</v>
      </c>
      <c r="AL81" s="182">
        <v>1231</v>
      </c>
      <c r="AM81" s="182">
        <v>171</v>
      </c>
      <c r="AN81" s="182">
        <v>84</v>
      </c>
      <c r="AO81" s="182">
        <v>47</v>
      </c>
      <c r="AP81" s="182">
        <v>23</v>
      </c>
      <c r="AQ81" s="190">
        <v>1836</v>
      </c>
      <c r="AR81" s="182">
        <v>35</v>
      </c>
      <c r="AS81" s="182">
        <v>0</v>
      </c>
      <c r="AT81" s="182">
        <v>6</v>
      </c>
      <c r="AU81" s="182">
        <v>216</v>
      </c>
      <c r="AV81" s="182">
        <v>1259</v>
      </c>
      <c r="AW81" s="182">
        <v>182</v>
      </c>
      <c r="AX81" s="182">
        <v>72</v>
      </c>
      <c r="AY81" s="182">
        <v>36</v>
      </c>
      <c r="AZ81" s="182">
        <v>45</v>
      </c>
      <c r="BA81" s="190">
        <v>1851</v>
      </c>
    </row>
    <row r="82" spans="1:53" ht="15" customHeight="1">
      <c r="A82" s="35"/>
      <c r="B82" s="39" t="s">
        <v>89</v>
      </c>
      <c r="C82" s="39" t="s">
        <v>313</v>
      </c>
      <c r="D82" s="195">
        <v>1</v>
      </c>
      <c r="E82" s="194">
        <v>0</v>
      </c>
      <c r="F82" s="194">
        <v>3</v>
      </c>
      <c r="G82" s="194">
        <v>11</v>
      </c>
      <c r="H82" s="194">
        <v>44</v>
      </c>
      <c r="I82" s="194">
        <v>1</v>
      </c>
      <c r="J82" s="194">
        <v>4</v>
      </c>
      <c r="K82" s="194">
        <v>3</v>
      </c>
      <c r="L82" s="194">
        <v>1</v>
      </c>
      <c r="M82" s="196">
        <v>68</v>
      </c>
      <c r="N82" s="194">
        <v>0</v>
      </c>
      <c r="O82" s="194">
        <v>0</v>
      </c>
      <c r="P82" s="194">
        <v>1</v>
      </c>
      <c r="Q82" s="194">
        <v>10</v>
      </c>
      <c r="R82" s="194">
        <v>62</v>
      </c>
      <c r="S82" s="194">
        <v>7</v>
      </c>
      <c r="T82" s="194">
        <v>5</v>
      </c>
      <c r="U82" s="194">
        <v>4</v>
      </c>
      <c r="V82" s="194">
        <v>1</v>
      </c>
      <c r="W82" s="196">
        <v>90</v>
      </c>
      <c r="X82" s="194">
        <v>2</v>
      </c>
      <c r="Y82" s="194">
        <v>0</v>
      </c>
      <c r="Z82" s="194">
        <v>1</v>
      </c>
      <c r="AA82" s="194">
        <v>9</v>
      </c>
      <c r="AB82" s="194">
        <v>30</v>
      </c>
      <c r="AC82" s="194">
        <v>7</v>
      </c>
      <c r="AD82" s="194">
        <v>1</v>
      </c>
      <c r="AE82" s="194">
        <v>0</v>
      </c>
      <c r="AF82" s="194">
        <v>0</v>
      </c>
      <c r="AG82" s="196">
        <v>50</v>
      </c>
      <c r="AH82" s="194">
        <v>3</v>
      </c>
      <c r="AI82" s="194">
        <v>0</v>
      </c>
      <c r="AJ82" s="194">
        <v>1</v>
      </c>
      <c r="AK82" s="194">
        <v>7</v>
      </c>
      <c r="AL82" s="194">
        <v>33</v>
      </c>
      <c r="AM82" s="194">
        <v>3</v>
      </c>
      <c r="AN82" s="194">
        <v>3</v>
      </c>
      <c r="AO82" s="194">
        <v>0</v>
      </c>
      <c r="AP82" s="194">
        <v>0</v>
      </c>
      <c r="AQ82" s="196">
        <v>50</v>
      </c>
      <c r="AR82" s="194">
        <v>1</v>
      </c>
      <c r="AS82" s="194">
        <v>0</v>
      </c>
      <c r="AT82" s="194">
        <v>0</v>
      </c>
      <c r="AU82" s="194">
        <v>8</v>
      </c>
      <c r="AV82" s="194">
        <v>25</v>
      </c>
      <c r="AW82" s="194">
        <v>5</v>
      </c>
      <c r="AX82" s="194">
        <v>1</v>
      </c>
      <c r="AY82" s="194">
        <v>2</v>
      </c>
      <c r="AZ82" s="194">
        <v>0</v>
      </c>
      <c r="BA82" s="196">
        <v>42</v>
      </c>
    </row>
    <row r="83" spans="1:53" ht="15" customHeight="1">
      <c r="A83" s="36"/>
      <c r="B83" s="34" t="s">
        <v>39</v>
      </c>
      <c r="C83" s="34"/>
      <c r="D83" s="184">
        <v>138</v>
      </c>
      <c r="E83" s="185">
        <v>0</v>
      </c>
      <c r="F83" s="185">
        <v>76</v>
      </c>
      <c r="G83" s="185">
        <v>254</v>
      </c>
      <c r="H83" s="185">
        <v>1232</v>
      </c>
      <c r="I83" s="185">
        <v>123</v>
      </c>
      <c r="J83" s="185">
        <v>78</v>
      </c>
      <c r="K83" s="185">
        <v>58</v>
      </c>
      <c r="L83" s="185">
        <v>28</v>
      </c>
      <c r="M83" s="191">
        <v>1987</v>
      </c>
      <c r="N83" s="185">
        <v>212</v>
      </c>
      <c r="O83" s="185">
        <v>1</v>
      </c>
      <c r="P83" s="185">
        <v>73</v>
      </c>
      <c r="Q83" s="185">
        <v>308</v>
      </c>
      <c r="R83" s="185">
        <v>1376</v>
      </c>
      <c r="S83" s="185">
        <v>125</v>
      </c>
      <c r="T83" s="185">
        <v>80</v>
      </c>
      <c r="U83" s="185">
        <v>51</v>
      </c>
      <c r="V83" s="185">
        <v>30</v>
      </c>
      <c r="W83" s="191">
        <v>2256</v>
      </c>
      <c r="X83" s="185">
        <v>190</v>
      </c>
      <c r="Y83" s="185">
        <v>1</v>
      </c>
      <c r="Z83" s="185">
        <v>112</v>
      </c>
      <c r="AA83" s="185">
        <v>322</v>
      </c>
      <c r="AB83" s="185">
        <v>1280</v>
      </c>
      <c r="AC83" s="185">
        <v>157</v>
      </c>
      <c r="AD83" s="185">
        <v>72</v>
      </c>
      <c r="AE83" s="185">
        <v>52</v>
      </c>
      <c r="AF83" s="185">
        <v>31</v>
      </c>
      <c r="AG83" s="191">
        <v>2217</v>
      </c>
      <c r="AH83" s="185">
        <v>166</v>
      </c>
      <c r="AI83" s="185">
        <v>1</v>
      </c>
      <c r="AJ83" s="185">
        <v>94</v>
      </c>
      <c r="AK83" s="185">
        <v>335</v>
      </c>
      <c r="AL83" s="185">
        <v>1295</v>
      </c>
      <c r="AM83" s="185">
        <v>175</v>
      </c>
      <c r="AN83" s="185">
        <v>90</v>
      </c>
      <c r="AO83" s="185">
        <v>48</v>
      </c>
      <c r="AP83" s="185">
        <v>23</v>
      </c>
      <c r="AQ83" s="191">
        <v>2227</v>
      </c>
      <c r="AR83" s="185">
        <v>153</v>
      </c>
      <c r="AS83" s="185">
        <v>1</v>
      </c>
      <c r="AT83" s="185">
        <v>114</v>
      </c>
      <c r="AU83" s="185">
        <v>360</v>
      </c>
      <c r="AV83" s="185">
        <v>1316</v>
      </c>
      <c r="AW83" s="185">
        <v>191</v>
      </c>
      <c r="AX83" s="185">
        <v>82</v>
      </c>
      <c r="AY83" s="185">
        <v>40</v>
      </c>
      <c r="AZ83" s="185">
        <v>45</v>
      </c>
      <c r="BA83" s="191">
        <v>2302</v>
      </c>
    </row>
    <row r="84" spans="1:53" ht="15" customHeight="1">
      <c r="A84" s="35" t="s">
        <v>19</v>
      </c>
      <c r="B84" s="334" t="s">
        <v>190</v>
      </c>
      <c r="C84" s="260" t="s">
        <v>90</v>
      </c>
      <c r="D84" s="188">
        <v>15</v>
      </c>
      <c r="E84" s="189">
        <v>1</v>
      </c>
      <c r="F84" s="189">
        <v>5</v>
      </c>
      <c r="G84" s="189">
        <v>25</v>
      </c>
      <c r="H84" s="189">
        <v>25</v>
      </c>
      <c r="I84" s="189">
        <v>3</v>
      </c>
      <c r="J84" s="189">
        <v>1</v>
      </c>
      <c r="K84" s="189">
        <v>0</v>
      </c>
      <c r="L84" s="189">
        <v>1</v>
      </c>
      <c r="M84" s="312">
        <v>76</v>
      </c>
      <c r="N84" s="189">
        <v>23</v>
      </c>
      <c r="O84" s="189">
        <v>1</v>
      </c>
      <c r="P84" s="189">
        <v>8</v>
      </c>
      <c r="Q84" s="189">
        <v>32</v>
      </c>
      <c r="R84" s="189">
        <v>19</v>
      </c>
      <c r="S84" s="189">
        <v>3</v>
      </c>
      <c r="T84" s="189">
        <v>3</v>
      </c>
      <c r="U84" s="189">
        <v>1</v>
      </c>
      <c r="V84" s="189">
        <v>1</v>
      </c>
      <c r="W84" s="312">
        <v>91</v>
      </c>
      <c r="X84" s="189">
        <v>23</v>
      </c>
      <c r="Y84" s="189">
        <v>0</v>
      </c>
      <c r="Z84" s="189">
        <v>6</v>
      </c>
      <c r="AA84" s="189">
        <v>36</v>
      </c>
      <c r="AB84" s="189">
        <v>31</v>
      </c>
      <c r="AC84" s="189">
        <v>1</v>
      </c>
      <c r="AD84" s="189">
        <v>3</v>
      </c>
      <c r="AE84" s="189">
        <v>2</v>
      </c>
      <c r="AF84" s="189">
        <v>1</v>
      </c>
      <c r="AG84" s="312">
        <v>103</v>
      </c>
      <c r="AH84" s="189">
        <v>30</v>
      </c>
      <c r="AI84" s="189">
        <v>1</v>
      </c>
      <c r="AJ84" s="189">
        <v>10</v>
      </c>
      <c r="AK84" s="189">
        <v>33</v>
      </c>
      <c r="AL84" s="189">
        <v>37</v>
      </c>
      <c r="AM84" s="189">
        <v>3</v>
      </c>
      <c r="AN84" s="189">
        <v>6</v>
      </c>
      <c r="AO84" s="189">
        <v>1</v>
      </c>
      <c r="AP84" s="189">
        <v>1</v>
      </c>
      <c r="AQ84" s="312">
        <v>122</v>
      </c>
      <c r="AR84" s="189">
        <v>31</v>
      </c>
      <c r="AS84" s="189">
        <v>0</v>
      </c>
      <c r="AT84" s="189">
        <v>12</v>
      </c>
      <c r="AU84" s="189">
        <v>66</v>
      </c>
      <c r="AV84" s="189">
        <v>40</v>
      </c>
      <c r="AW84" s="189">
        <v>4</v>
      </c>
      <c r="AX84" s="189">
        <v>4</v>
      </c>
      <c r="AY84" s="189">
        <v>1</v>
      </c>
      <c r="AZ84" s="189">
        <v>0</v>
      </c>
      <c r="BA84" s="312">
        <v>158</v>
      </c>
    </row>
    <row r="85" spans="1:53" ht="15" customHeight="1">
      <c r="A85" s="35"/>
      <c r="B85" s="11"/>
      <c r="C85" s="181" t="s">
        <v>314</v>
      </c>
      <c r="D85" s="183">
        <v>0</v>
      </c>
      <c r="E85" s="182">
        <v>1</v>
      </c>
      <c r="F85" s="182">
        <v>1</v>
      </c>
      <c r="G85" s="182">
        <v>0</v>
      </c>
      <c r="H85" s="182">
        <v>0</v>
      </c>
      <c r="I85" s="182">
        <v>0</v>
      </c>
      <c r="J85" s="182">
        <v>0</v>
      </c>
      <c r="K85" s="182">
        <v>0</v>
      </c>
      <c r="L85" s="182">
        <v>0</v>
      </c>
      <c r="M85" s="190">
        <v>2</v>
      </c>
      <c r="N85" s="182">
        <v>0</v>
      </c>
      <c r="O85" s="182">
        <v>0</v>
      </c>
      <c r="P85" s="182">
        <v>0</v>
      </c>
      <c r="Q85" s="182">
        <v>0</v>
      </c>
      <c r="R85" s="182">
        <v>0</v>
      </c>
      <c r="S85" s="182">
        <v>0</v>
      </c>
      <c r="T85" s="182">
        <v>0</v>
      </c>
      <c r="U85" s="182">
        <v>0</v>
      </c>
      <c r="V85" s="182">
        <v>1</v>
      </c>
      <c r="W85" s="190">
        <v>1</v>
      </c>
      <c r="X85" s="182">
        <v>2</v>
      </c>
      <c r="Y85" s="182">
        <v>0</v>
      </c>
      <c r="Z85" s="182">
        <v>0</v>
      </c>
      <c r="AA85" s="182">
        <v>2</v>
      </c>
      <c r="AB85" s="182">
        <v>0</v>
      </c>
      <c r="AC85" s="182">
        <v>0</v>
      </c>
      <c r="AD85" s="182">
        <v>0</v>
      </c>
      <c r="AE85" s="182">
        <v>0</v>
      </c>
      <c r="AF85" s="182">
        <v>0</v>
      </c>
      <c r="AG85" s="190">
        <v>4</v>
      </c>
      <c r="AH85" s="182">
        <v>0</v>
      </c>
      <c r="AI85" s="182">
        <v>0</v>
      </c>
      <c r="AJ85" s="182">
        <v>1</v>
      </c>
      <c r="AK85" s="182">
        <v>1</v>
      </c>
      <c r="AL85" s="182">
        <v>0</v>
      </c>
      <c r="AM85" s="182">
        <v>0</v>
      </c>
      <c r="AN85" s="182">
        <v>0</v>
      </c>
      <c r="AO85" s="182">
        <v>0</v>
      </c>
      <c r="AP85" s="182">
        <v>0</v>
      </c>
      <c r="AQ85" s="190">
        <v>2</v>
      </c>
      <c r="AR85" s="182">
        <v>3</v>
      </c>
      <c r="AS85" s="182">
        <v>0</v>
      </c>
      <c r="AT85" s="182">
        <v>0</v>
      </c>
      <c r="AU85" s="182">
        <v>3</v>
      </c>
      <c r="AV85" s="182">
        <v>0</v>
      </c>
      <c r="AW85" s="182">
        <v>0</v>
      </c>
      <c r="AX85" s="182">
        <v>0</v>
      </c>
      <c r="AY85" s="182">
        <v>0</v>
      </c>
      <c r="AZ85" s="182">
        <v>0</v>
      </c>
      <c r="BA85" s="190">
        <v>6</v>
      </c>
    </row>
    <row r="86" spans="1:53" ht="15" customHeight="1">
      <c r="A86" s="35"/>
      <c r="B86" s="304"/>
      <c r="C86" s="34" t="s">
        <v>39</v>
      </c>
      <c r="D86" s="184">
        <v>15</v>
      </c>
      <c r="E86" s="185">
        <v>2</v>
      </c>
      <c r="F86" s="185">
        <v>6</v>
      </c>
      <c r="G86" s="185">
        <v>25</v>
      </c>
      <c r="H86" s="185">
        <v>25</v>
      </c>
      <c r="I86" s="185">
        <v>3</v>
      </c>
      <c r="J86" s="185">
        <v>1</v>
      </c>
      <c r="K86" s="185">
        <v>0</v>
      </c>
      <c r="L86" s="185">
        <v>1</v>
      </c>
      <c r="M86" s="191">
        <v>78</v>
      </c>
      <c r="N86" s="185">
        <v>23</v>
      </c>
      <c r="O86" s="185">
        <v>1</v>
      </c>
      <c r="P86" s="185">
        <v>8</v>
      </c>
      <c r="Q86" s="185">
        <v>32</v>
      </c>
      <c r="R86" s="185">
        <v>19</v>
      </c>
      <c r="S86" s="185">
        <v>3</v>
      </c>
      <c r="T86" s="185">
        <v>3</v>
      </c>
      <c r="U86" s="185">
        <v>1</v>
      </c>
      <c r="V86" s="185">
        <v>2</v>
      </c>
      <c r="W86" s="191">
        <v>92</v>
      </c>
      <c r="X86" s="185">
        <v>25</v>
      </c>
      <c r="Y86" s="185">
        <v>0</v>
      </c>
      <c r="Z86" s="185">
        <v>6</v>
      </c>
      <c r="AA86" s="185">
        <v>38</v>
      </c>
      <c r="AB86" s="185">
        <v>31</v>
      </c>
      <c r="AC86" s="185">
        <v>1</v>
      </c>
      <c r="AD86" s="185">
        <v>3</v>
      </c>
      <c r="AE86" s="185">
        <v>2</v>
      </c>
      <c r="AF86" s="185">
        <v>1</v>
      </c>
      <c r="AG86" s="191">
        <v>107</v>
      </c>
      <c r="AH86" s="185">
        <v>30</v>
      </c>
      <c r="AI86" s="185">
        <v>1</v>
      </c>
      <c r="AJ86" s="185">
        <v>11</v>
      </c>
      <c r="AK86" s="185">
        <v>34</v>
      </c>
      <c r="AL86" s="185">
        <v>37</v>
      </c>
      <c r="AM86" s="185">
        <v>3</v>
      </c>
      <c r="AN86" s="185">
        <v>6</v>
      </c>
      <c r="AO86" s="185">
        <v>1</v>
      </c>
      <c r="AP86" s="185">
        <v>1</v>
      </c>
      <c r="AQ86" s="191">
        <v>124</v>
      </c>
      <c r="AR86" s="185">
        <v>34</v>
      </c>
      <c r="AS86" s="185">
        <v>0</v>
      </c>
      <c r="AT86" s="185">
        <v>12</v>
      </c>
      <c r="AU86" s="185">
        <v>69</v>
      </c>
      <c r="AV86" s="185">
        <v>40</v>
      </c>
      <c r="AW86" s="185">
        <v>4</v>
      </c>
      <c r="AX86" s="185">
        <v>4</v>
      </c>
      <c r="AY86" s="185">
        <v>1</v>
      </c>
      <c r="AZ86" s="185">
        <v>0</v>
      </c>
      <c r="BA86" s="191">
        <v>164</v>
      </c>
    </row>
    <row r="87" spans="1:53" ht="15" customHeight="1">
      <c r="A87" s="35"/>
      <c r="B87" s="334" t="s">
        <v>191</v>
      </c>
      <c r="C87" s="260" t="s">
        <v>195</v>
      </c>
      <c r="D87" s="188">
        <v>41</v>
      </c>
      <c r="E87" s="189">
        <v>0</v>
      </c>
      <c r="F87" s="189">
        <v>14</v>
      </c>
      <c r="G87" s="189">
        <v>87</v>
      </c>
      <c r="H87" s="189">
        <v>172</v>
      </c>
      <c r="I87" s="189">
        <v>23</v>
      </c>
      <c r="J87" s="189">
        <v>10</v>
      </c>
      <c r="K87" s="189">
        <v>5</v>
      </c>
      <c r="L87" s="189">
        <v>9</v>
      </c>
      <c r="M87" s="312">
        <v>361</v>
      </c>
      <c r="N87" s="189">
        <v>45</v>
      </c>
      <c r="O87" s="189">
        <v>1</v>
      </c>
      <c r="P87" s="189">
        <v>10</v>
      </c>
      <c r="Q87" s="189">
        <v>78</v>
      </c>
      <c r="R87" s="189">
        <v>186</v>
      </c>
      <c r="S87" s="189">
        <v>33</v>
      </c>
      <c r="T87" s="189">
        <v>8</v>
      </c>
      <c r="U87" s="189">
        <v>5</v>
      </c>
      <c r="V87" s="189">
        <v>11</v>
      </c>
      <c r="W87" s="312">
        <v>377</v>
      </c>
      <c r="X87" s="189">
        <v>63</v>
      </c>
      <c r="Y87" s="189">
        <v>1</v>
      </c>
      <c r="Z87" s="189">
        <v>18</v>
      </c>
      <c r="AA87" s="189">
        <v>93</v>
      </c>
      <c r="AB87" s="189">
        <v>204</v>
      </c>
      <c r="AC87" s="189">
        <v>20</v>
      </c>
      <c r="AD87" s="189">
        <v>13</v>
      </c>
      <c r="AE87" s="189">
        <v>0</v>
      </c>
      <c r="AF87" s="189">
        <v>9</v>
      </c>
      <c r="AG87" s="312">
        <v>421</v>
      </c>
      <c r="AH87" s="189">
        <v>65</v>
      </c>
      <c r="AI87" s="189">
        <v>1</v>
      </c>
      <c r="AJ87" s="189">
        <v>16</v>
      </c>
      <c r="AK87" s="189">
        <v>92</v>
      </c>
      <c r="AL87" s="189">
        <v>233</v>
      </c>
      <c r="AM87" s="189">
        <v>33</v>
      </c>
      <c r="AN87" s="189">
        <v>17</v>
      </c>
      <c r="AO87" s="189">
        <v>4</v>
      </c>
      <c r="AP87" s="189">
        <v>5</v>
      </c>
      <c r="AQ87" s="312">
        <v>466</v>
      </c>
      <c r="AR87" s="189">
        <v>74</v>
      </c>
      <c r="AS87" s="189">
        <v>0</v>
      </c>
      <c r="AT87" s="189">
        <v>15</v>
      </c>
      <c r="AU87" s="189">
        <v>119</v>
      </c>
      <c r="AV87" s="189">
        <v>210</v>
      </c>
      <c r="AW87" s="189">
        <v>32</v>
      </c>
      <c r="AX87" s="189">
        <v>12</v>
      </c>
      <c r="AY87" s="189">
        <v>3</v>
      </c>
      <c r="AZ87" s="189">
        <v>8</v>
      </c>
      <c r="BA87" s="312">
        <v>473</v>
      </c>
    </row>
    <row r="88" spans="1:53" ht="15" customHeight="1">
      <c r="A88" s="35"/>
      <c r="B88" s="11"/>
      <c r="C88" s="181" t="s">
        <v>91</v>
      </c>
      <c r="D88" s="183">
        <v>8</v>
      </c>
      <c r="E88" s="182">
        <v>1</v>
      </c>
      <c r="F88" s="182">
        <v>1</v>
      </c>
      <c r="G88" s="182">
        <v>4</v>
      </c>
      <c r="H88" s="182">
        <v>3</v>
      </c>
      <c r="I88" s="182">
        <v>1</v>
      </c>
      <c r="J88" s="182">
        <v>1</v>
      </c>
      <c r="K88" s="182">
        <v>1</v>
      </c>
      <c r="L88" s="182">
        <v>0</v>
      </c>
      <c r="M88" s="190">
        <v>20</v>
      </c>
      <c r="N88" s="182">
        <v>7</v>
      </c>
      <c r="O88" s="182">
        <v>0</v>
      </c>
      <c r="P88" s="182">
        <v>2</v>
      </c>
      <c r="Q88" s="182">
        <v>2</v>
      </c>
      <c r="R88" s="182">
        <v>6</v>
      </c>
      <c r="S88" s="182">
        <v>2</v>
      </c>
      <c r="T88" s="182">
        <v>1</v>
      </c>
      <c r="U88" s="182">
        <v>0</v>
      </c>
      <c r="V88" s="182">
        <v>0</v>
      </c>
      <c r="W88" s="190">
        <v>20</v>
      </c>
      <c r="X88" s="182">
        <v>5</v>
      </c>
      <c r="Y88" s="182">
        <v>0</v>
      </c>
      <c r="Z88" s="182">
        <v>1</v>
      </c>
      <c r="AA88" s="182">
        <v>4</v>
      </c>
      <c r="AB88" s="182">
        <v>9</v>
      </c>
      <c r="AC88" s="182">
        <v>1</v>
      </c>
      <c r="AD88" s="182">
        <v>3</v>
      </c>
      <c r="AE88" s="182">
        <v>1</v>
      </c>
      <c r="AF88" s="182">
        <v>1</v>
      </c>
      <c r="AG88" s="190">
        <v>25</v>
      </c>
      <c r="AH88" s="182">
        <v>15</v>
      </c>
      <c r="AI88" s="182">
        <v>0</v>
      </c>
      <c r="AJ88" s="182">
        <v>2</v>
      </c>
      <c r="AK88" s="182">
        <v>6</v>
      </c>
      <c r="AL88" s="182">
        <v>12</v>
      </c>
      <c r="AM88" s="182">
        <v>0</v>
      </c>
      <c r="AN88" s="182">
        <v>1</v>
      </c>
      <c r="AO88" s="182">
        <v>3</v>
      </c>
      <c r="AP88" s="182">
        <v>0</v>
      </c>
      <c r="AQ88" s="190">
        <v>39</v>
      </c>
      <c r="AR88" s="182">
        <v>6</v>
      </c>
      <c r="AS88" s="182">
        <v>0</v>
      </c>
      <c r="AT88" s="182">
        <v>1</v>
      </c>
      <c r="AU88" s="182">
        <v>8</v>
      </c>
      <c r="AV88" s="182">
        <v>6</v>
      </c>
      <c r="AW88" s="182">
        <v>2</v>
      </c>
      <c r="AX88" s="182">
        <v>2</v>
      </c>
      <c r="AY88" s="182">
        <v>0</v>
      </c>
      <c r="AZ88" s="182">
        <v>0</v>
      </c>
      <c r="BA88" s="190">
        <v>25</v>
      </c>
    </row>
    <row r="89" spans="1:53" ht="15" customHeight="1">
      <c r="A89" s="35"/>
      <c r="B89" s="11"/>
      <c r="C89" s="181" t="s">
        <v>92</v>
      </c>
      <c r="D89" s="183">
        <v>3</v>
      </c>
      <c r="E89" s="182">
        <v>0</v>
      </c>
      <c r="F89" s="182">
        <v>0</v>
      </c>
      <c r="G89" s="182">
        <v>1</v>
      </c>
      <c r="H89" s="182">
        <v>0</v>
      </c>
      <c r="I89" s="182">
        <v>0</v>
      </c>
      <c r="J89" s="182">
        <v>0</v>
      </c>
      <c r="K89" s="182">
        <v>0</v>
      </c>
      <c r="L89" s="182">
        <v>0</v>
      </c>
      <c r="M89" s="190">
        <v>4</v>
      </c>
      <c r="N89" s="182">
        <v>4</v>
      </c>
      <c r="O89" s="182">
        <v>0</v>
      </c>
      <c r="P89" s="182">
        <v>2</v>
      </c>
      <c r="Q89" s="182">
        <v>0</v>
      </c>
      <c r="R89" s="182">
        <v>0</v>
      </c>
      <c r="S89" s="182">
        <v>0</v>
      </c>
      <c r="T89" s="182">
        <v>0</v>
      </c>
      <c r="U89" s="182">
        <v>0</v>
      </c>
      <c r="V89" s="182">
        <v>0</v>
      </c>
      <c r="W89" s="190">
        <v>6</v>
      </c>
      <c r="X89" s="182">
        <v>3</v>
      </c>
      <c r="Y89" s="182">
        <v>0</v>
      </c>
      <c r="Z89" s="182">
        <v>3</v>
      </c>
      <c r="AA89" s="182">
        <v>3</v>
      </c>
      <c r="AB89" s="182">
        <v>0</v>
      </c>
      <c r="AC89" s="182">
        <v>0</v>
      </c>
      <c r="AD89" s="182">
        <v>0</v>
      </c>
      <c r="AE89" s="182">
        <v>0</v>
      </c>
      <c r="AF89" s="182">
        <v>0</v>
      </c>
      <c r="AG89" s="190">
        <v>9</v>
      </c>
      <c r="AH89" s="182">
        <v>1</v>
      </c>
      <c r="AI89" s="182">
        <v>0</v>
      </c>
      <c r="AJ89" s="182">
        <v>0</v>
      </c>
      <c r="AK89" s="182">
        <v>1</v>
      </c>
      <c r="AL89" s="182">
        <v>0</v>
      </c>
      <c r="AM89" s="182">
        <v>0</v>
      </c>
      <c r="AN89" s="182">
        <v>0</v>
      </c>
      <c r="AO89" s="182">
        <v>0</v>
      </c>
      <c r="AP89" s="182">
        <v>0</v>
      </c>
      <c r="AQ89" s="190">
        <v>2</v>
      </c>
      <c r="AR89" s="182">
        <v>2</v>
      </c>
      <c r="AS89" s="182">
        <v>0</v>
      </c>
      <c r="AT89" s="182">
        <v>0</v>
      </c>
      <c r="AU89" s="182">
        <v>1</v>
      </c>
      <c r="AV89" s="182">
        <v>0</v>
      </c>
      <c r="AW89" s="182">
        <v>0</v>
      </c>
      <c r="AX89" s="182">
        <v>0</v>
      </c>
      <c r="AY89" s="182">
        <v>0</v>
      </c>
      <c r="AZ89" s="182">
        <v>0</v>
      </c>
      <c r="BA89" s="190">
        <v>3</v>
      </c>
    </row>
    <row r="90" spans="1:53" ht="15" customHeight="1">
      <c r="A90" s="35"/>
      <c r="B90" s="11"/>
      <c r="C90" s="181" t="s">
        <v>315</v>
      </c>
      <c r="D90" s="183">
        <v>0</v>
      </c>
      <c r="E90" s="182">
        <v>0</v>
      </c>
      <c r="F90" s="182">
        <v>0</v>
      </c>
      <c r="G90" s="182">
        <v>0</v>
      </c>
      <c r="H90" s="182">
        <v>0</v>
      </c>
      <c r="I90" s="182">
        <v>0</v>
      </c>
      <c r="J90" s="182">
        <v>0</v>
      </c>
      <c r="K90" s="182">
        <v>0</v>
      </c>
      <c r="L90" s="182">
        <v>0</v>
      </c>
      <c r="M90" s="190">
        <v>0</v>
      </c>
      <c r="N90" s="182">
        <v>0</v>
      </c>
      <c r="O90" s="182">
        <v>0</v>
      </c>
      <c r="P90" s="182">
        <v>0</v>
      </c>
      <c r="Q90" s="182">
        <v>0</v>
      </c>
      <c r="R90" s="182">
        <v>1</v>
      </c>
      <c r="S90" s="182">
        <v>0</v>
      </c>
      <c r="T90" s="182">
        <v>0</v>
      </c>
      <c r="U90" s="182">
        <v>0</v>
      </c>
      <c r="V90" s="182">
        <v>0</v>
      </c>
      <c r="W90" s="190">
        <v>1</v>
      </c>
      <c r="X90" s="182">
        <v>0</v>
      </c>
      <c r="Y90" s="182">
        <v>0</v>
      </c>
      <c r="Z90" s="182">
        <v>0</v>
      </c>
      <c r="AA90" s="182">
        <v>0</v>
      </c>
      <c r="AB90" s="182">
        <v>0</v>
      </c>
      <c r="AC90" s="182">
        <v>0</v>
      </c>
      <c r="AD90" s="182">
        <v>0</v>
      </c>
      <c r="AE90" s="182">
        <v>0</v>
      </c>
      <c r="AF90" s="182">
        <v>0</v>
      </c>
      <c r="AG90" s="190">
        <v>0</v>
      </c>
      <c r="AH90" s="182">
        <v>1</v>
      </c>
      <c r="AI90" s="182">
        <v>0</v>
      </c>
      <c r="AJ90" s="182">
        <v>0</v>
      </c>
      <c r="AK90" s="182">
        <v>1</v>
      </c>
      <c r="AL90" s="182">
        <v>1</v>
      </c>
      <c r="AM90" s="182">
        <v>0</v>
      </c>
      <c r="AN90" s="182">
        <v>0</v>
      </c>
      <c r="AO90" s="182">
        <v>0</v>
      </c>
      <c r="AP90" s="182">
        <v>0</v>
      </c>
      <c r="AQ90" s="190">
        <v>3</v>
      </c>
      <c r="AR90" s="182">
        <v>0</v>
      </c>
      <c r="AS90" s="182">
        <v>0</v>
      </c>
      <c r="AT90" s="182">
        <v>0</v>
      </c>
      <c r="AU90" s="182">
        <v>1</v>
      </c>
      <c r="AV90" s="182">
        <v>0</v>
      </c>
      <c r="AW90" s="182">
        <v>0</v>
      </c>
      <c r="AX90" s="182">
        <v>0</v>
      </c>
      <c r="AY90" s="182">
        <v>0</v>
      </c>
      <c r="AZ90" s="182">
        <v>0</v>
      </c>
      <c r="BA90" s="190">
        <v>1</v>
      </c>
    </row>
    <row r="91" spans="1:53" ht="15" customHeight="1">
      <c r="A91" s="35"/>
      <c r="B91" s="304"/>
      <c r="C91" s="34" t="s">
        <v>39</v>
      </c>
      <c r="D91" s="184">
        <v>52</v>
      </c>
      <c r="E91" s="185">
        <v>1</v>
      </c>
      <c r="F91" s="185">
        <v>15</v>
      </c>
      <c r="G91" s="185">
        <v>92</v>
      </c>
      <c r="H91" s="185">
        <v>175</v>
      </c>
      <c r="I91" s="185">
        <v>24</v>
      </c>
      <c r="J91" s="185">
        <v>11</v>
      </c>
      <c r="K91" s="185">
        <v>6</v>
      </c>
      <c r="L91" s="185">
        <v>9</v>
      </c>
      <c r="M91" s="191">
        <v>385</v>
      </c>
      <c r="N91" s="185">
        <v>56</v>
      </c>
      <c r="O91" s="185">
        <v>1</v>
      </c>
      <c r="P91" s="185">
        <v>14</v>
      </c>
      <c r="Q91" s="185">
        <v>80</v>
      </c>
      <c r="R91" s="185">
        <v>193</v>
      </c>
      <c r="S91" s="185">
        <v>35</v>
      </c>
      <c r="T91" s="185">
        <v>9</v>
      </c>
      <c r="U91" s="185">
        <v>5</v>
      </c>
      <c r="V91" s="185">
        <v>11</v>
      </c>
      <c r="W91" s="191">
        <v>404</v>
      </c>
      <c r="X91" s="185">
        <v>71</v>
      </c>
      <c r="Y91" s="185">
        <v>1</v>
      </c>
      <c r="Z91" s="185">
        <v>22</v>
      </c>
      <c r="AA91" s="185">
        <v>100</v>
      </c>
      <c r="AB91" s="185">
        <v>213</v>
      </c>
      <c r="AC91" s="185">
        <v>21</v>
      </c>
      <c r="AD91" s="185">
        <v>16</v>
      </c>
      <c r="AE91" s="185">
        <v>1</v>
      </c>
      <c r="AF91" s="185">
        <v>10</v>
      </c>
      <c r="AG91" s="191">
        <v>455</v>
      </c>
      <c r="AH91" s="185">
        <v>82</v>
      </c>
      <c r="AI91" s="185">
        <v>1</v>
      </c>
      <c r="AJ91" s="185">
        <v>18</v>
      </c>
      <c r="AK91" s="185">
        <v>100</v>
      </c>
      <c r="AL91" s="185">
        <v>246</v>
      </c>
      <c r="AM91" s="185">
        <v>33</v>
      </c>
      <c r="AN91" s="185">
        <v>18</v>
      </c>
      <c r="AO91" s="185">
        <v>7</v>
      </c>
      <c r="AP91" s="185">
        <v>5</v>
      </c>
      <c r="AQ91" s="191">
        <v>510</v>
      </c>
      <c r="AR91" s="185">
        <v>82</v>
      </c>
      <c r="AS91" s="185">
        <v>0</v>
      </c>
      <c r="AT91" s="185">
        <v>16</v>
      </c>
      <c r="AU91" s="185">
        <v>129</v>
      </c>
      <c r="AV91" s="185">
        <v>216</v>
      </c>
      <c r="AW91" s="185">
        <v>34</v>
      </c>
      <c r="AX91" s="185">
        <v>14</v>
      </c>
      <c r="AY91" s="185">
        <v>3</v>
      </c>
      <c r="AZ91" s="185">
        <v>8</v>
      </c>
      <c r="BA91" s="191">
        <v>502</v>
      </c>
    </row>
    <row r="92" spans="1:53" ht="15" customHeight="1">
      <c r="A92" s="36"/>
      <c r="B92" s="34" t="s">
        <v>39</v>
      </c>
      <c r="C92" s="34"/>
      <c r="D92" s="184">
        <v>67</v>
      </c>
      <c r="E92" s="185">
        <v>3</v>
      </c>
      <c r="F92" s="185">
        <v>21</v>
      </c>
      <c r="G92" s="185">
        <v>117</v>
      </c>
      <c r="H92" s="185">
        <v>200</v>
      </c>
      <c r="I92" s="185">
        <v>27</v>
      </c>
      <c r="J92" s="185">
        <v>12</v>
      </c>
      <c r="K92" s="185">
        <v>6</v>
      </c>
      <c r="L92" s="185">
        <v>10</v>
      </c>
      <c r="M92" s="191">
        <v>463</v>
      </c>
      <c r="N92" s="185">
        <v>79</v>
      </c>
      <c r="O92" s="185">
        <v>2</v>
      </c>
      <c r="P92" s="185">
        <v>22</v>
      </c>
      <c r="Q92" s="185">
        <v>112</v>
      </c>
      <c r="R92" s="185">
        <v>212</v>
      </c>
      <c r="S92" s="185">
        <v>38</v>
      </c>
      <c r="T92" s="185">
        <v>12</v>
      </c>
      <c r="U92" s="185">
        <v>6</v>
      </c>
      <c r="V92" s="185">
        <v>13</v>
      </c>
      <c r="W92" s="191">
        <v>496</v>
      </c>
      <c r="X92" s="185">
        <v>96</v>
      </c>
      <c r="Y92" s="185">
        <v>1</v>
      </c>
      <c r="Z92" s="185">
        <v>28</v>
      </c>
      <c r="AA92" s="185">
        <v>138</v>
      </c>
      <c r="AB92" s="185">
        <v>244</v>
      </c>
      <c r="AC92" s="185">
        <v>22</v>
      </c>
      <c r="AD92" s="185">
        <v>19</v>
      </c>
      <c r="AE92" s="185">
        <v>3</v>
      </c>
      <c r="AF92" s="185">
        <v>11</v>
      </c>
      <c r="AG92" s="191">
        <v>562</v>
      </c>
      <c r="AH92" s="185">
        <v>112</v>
      </c>
      <c r="AI92" s="185">
        <v>2</v>
      </c>
      <c r="AJ92" s="185">
        <v>29</v>
      </c>
      <c r="AK92" s="185">
        <v>134</v>
      </c>
      <c r="AL92" s="185">
        <v>283</v>
      </c>
      <c r="AM92" s="185">
        <v>36</v>
      </c>
      <c r="AN92" s="185">
        <v>24</v>
      </c>
      <c r="AO92" s="185">
        <v>8</v>
      </c>
      <c r="AP92" s="185">
        <v>6</v>
      </c>
      <c r="AQ92" s="191">
        <v>634</v>
      </c>
      <c r="AR92" s="185">
        <v>116</v>
      </c>
      <c r="AS92" s="185">
        <v>0</v>
      </c>
      <c r="AT92" s="185">
        <v>28</v>
      </c>
      <c r="AU92" s="185">
        <v>198</v>
      </c>
      <c r="AV92" s="185">
        <v>256</v>
      </c>
      <c r="AW92" s="185">
        <v>38</v>
      </c>
      <c r="AX92" s="185">
        <v>18</v>
      </c>
      <c r="AY92" s="185">
        <v>4</v>
      </c>
      <c r="AZ92" s="185">
        <v>8</v>
      </c>
      <c r="BA92" s="191">
        <v>666</v>
      </c>
    </row>
    <row r="93" spans="1:53" ht="15" customHeight="1">
      <c r="A93" s="35" t="s">
        <v>20</v>
      </c>
      <c r="B93" s="334" t="s">
        <v>93</v>
      </c>
      <c r="C93" s="260" t="s">
        <v>94</v>
      </c>
      <c r="D93" s="188">
        <v>17</v>
      </c>
      <c r="E93" s="189">
        <v>2</v>
      </c>
      <c r="F93" s="189">
        <v>2</v>
      </c>
      <c r="G93" s="189">
        <v>7</v>
      </c>
      <c r="H93" s="189">
        <v>0</v>
      </c>
      <c r="I93" s="189">
        <v>0</v>
      </c>
      <c r="J93" s="189">
        <v>1</v>
      </c>
      <c r="K93" s="189">
        <v>0</v>
      </c>
      <c r="L93" s="189">
        <v>2</v>
      </c>
      <c r="M93" s="312">
        <v>31</v>
      </c>
      <c r="N93" s="189">
        <v>19</v>
      </c>
      <c r="O93" s="189">
        <v>3</v>
      </c>
      <c r="P93" s="189">
        <v>7</v>
      </c>
      <c r="Q93" s="189">
        <v>12</v>
      </c>
      <c r="R93" s="189">
        <v>1</v>
      </c>
      <c r="S93" s="189">
        <v>1</v>
      </c>
      <c r="T93" s="189">
        <v>0</v>
      </c>
      <c r="U93" s="189">
        <v>0</v>
      </c>
      <c r="V93" s="189">
        <v>7</v>
      </c>
      <c r="W93" s="312">
        <v>50</v>
      </c>
      <c r="X93" s="189">
        <v>17</v>
      </c>
      <c r="Y93" s="189">
        <v>2</v>
      </c>
      <c r="Z93" s="189">
        <v>4</v>
      </c>
      <c r="AA93" s="189">
        <v>17</v>
      </c>
      <c r="AB93" s="189">
        <v>1</v>
      </c>
      <c r="AC93" s="189">
        <v>0</v>
      </c>
      <c r="AD93" s="189">
        <v>1</v>
      </c>
      <c r="AE93" s="189">
        <v>0</v>
      </c>
      <c r="AF93" s="189">
        <v>0</v>
      </c>
      <c r="AG93" s="312">
        <v>42</v>
      </c>
      <c r="AH93" s="189">
        <v>23</v>
      </c>
      <c r="AI93" s="189">
        <v>4</v>
      </c>
      <c r="AJ93" s="189">
        <v>8</v>
      </c>
      <c r="AK93" s="189">
        <v>14</v>
      </c>
      <c r="AL93" s="189">
        <v>1</v>
      </c>
      <c r="AM93" s="189">
        <v>1</v>
      </c>
      <c r="AN93" s="189">
        <v>0</v>
      </c>
      <c r="AO93" s="189">
        <v>0</v>
      </c>
      <c r="AP93" s="189">
        <v>2</v>
      </c>
      <c r="AQ93" s="312">
        <v>53</v>
      </c>
      <c r="AR93" s="189">
        <v>23</v>
      </c>
      <c r="AS93" s="189">
        <v>2</v>
      </c>
      <c r="AT93" s="189">
        <v>5</v>
      </c>
      <c r="AU93" s="189">
        <v>12</v>
      </c>
      <c r="AV93" s="189">
        <v>1</v>
      </c>
      <c r="AW93" s="189">
        <v>0</v>
      </c>
      <c r="AX93" s="189">
        <v>2</v>
      </c>
      <c r="AY93" s="189">
        <v>0</v>
      </c>
      <c r="AZ93" s="189">
        <v>1</v>
      </c>
      <c r="BA93" s="312">
        <v>46</v>
      </c>
    </row>
    <row r="94" spans="1:53" ht="15" customHeight="1">
      <c r="A94" s="35"/>
      <c r="B94" s="11"/>
      <c r="C94" s="181" t="s">
        <v>95</v>
      </c>
      <c r="D94" s="183">
        <v>0</v>
      </c>
      <c r="E94" s="182">
        <v>0</v>
      </c>
      <c r="F94" s="182">
        <v>0</v>
      </c>
      <c r="G94" s="182">
        <v>15</v>
      </c>
      <c r="H94" s="182">
        <v>27</v>
      </c>
      <c r="I94" s="182">
        <v>6</v>
      </c>
      <c r="J94" s="182">
        <v>5</v>
      </c>
      <c r="K94" s="182">
        <v>0</v>
      </c>
      <c r="L94" s="182">
        <v>60</v>
      </c>
      <c r="M94" s="190">
        <v>113</v>
      </c>
      <c r="N94" s="182">
        <v>0</v>
      </c>
      <c r="O94" s="182">
        <v>2</v>
      </c>
      <c r="P94" s="182">
        <v>0</v>
      </c>
      <c r="Q94" s="182">
        <v>14</v>
      </c>
      <c r="R94" s="182">
        <v>35</v>
      </c>
      <c r="S94" s="182">
        <v>1</v>
      </c>
      <c r="T94" s="182">
        <v>5</v>
      </c>
      <c r="U94" s="182">
        <v>3</v>
      </c>
      <c r="V94" s="182">
        <v>48</v>
      </c>
      <c r="W94" s="190">
        <v>108</v>
      </c>
      <c r="X94" s="182">
        <v>1</v>
      </c>
      <c r="Y94" s="182">
        <v>0</v>
      </c>
      <c r="Z94" s="182">
        <v>0</v>
      </c>
      <c r="AA94" s="182">
        <v>16</v>
      </c>
      <c r="AB94" s="182">
        <v>27</v>
      </c>
      <c r="AC94" s="182">
        <v>7</v>
      </c>
      <c r="AD94" s="182">
        <v>6</v>
      </c>
      <c r="AE94" s="182">
        <v>0</v>
      </c>
      <c r="AF94" s="182">
        <v>31</v>
      </c>
      <c r="AG94" s="190">
        <v>88</v>
      </c>
      <c r="AH94" s="182">
        <v>1</v>
      </c>
      <c r="AI94" s="182">
        <v>0</v>
      </c>
      <c r="AJ94" s="182">
        <v>1</v>
      </c>
      <c r="AK94" s="182">
        <v>7</v>
      </c>
      <c r="AL94" s="182">
        <v>23</v>
      </c>
      <c r="AM94" s="182">
        <v>0</v>
      </c>
      <c r="AN94" s="182">
        <v>4</v>
      </c>
      <c r="AO94" s="182">
        <v>1</v>
      </c>
      <c r="AP94" s="182">
        <v>37</v>
      </c>
      <c r="AQ94" s="190">
        <v>74</v>
      </c>
      <c r="AR94" s="182">
        <v>0</v>
      </c>
      <c r="AS94" s="182">
        <v>0</v>
      </c>
      <c r="AT94" s="182">
        <v>3</v>
      </c>
      <c r="AU94" s="182">
        <v>11</v>
      </c>
      <c r="AV94" s="182">
        <v>30</v>
      </c>
      <c r="AW94" s="182">
        <v>2</v>
      </c>
      <c r="AX94" s="182">
        <v>0</v>
      </c>
      <c r="AY94" s="182">
        <v>3</v>
      </c>
      <c r="AZ94" s="182">
        <v>23</v>
      </c>
      <c r="BA94" s="190">
        <v>72</v>
      </c>
    </row>
    <row r="95" spans="1:53" ht="15" customHeight="1">
      <c r="A95" s="35"/>
      <c r="B95" s="11"/>
      <c r="C95" s="181" t="s">
        <v>316</v>
      </c>
      <c r="D95" s="183">
        <v>70</v>
      </c>
      <c r="E95" s="182">
        <v>4</v>
      </c>
      <c r="F95" s="182">
        <v>24</v>
      </c>
      <c r="G95" s="182">
        <v>334</v>
      </c>
      <c r="H95" s="182">
        <v>291</v>
      </c>
      <c r="I95" s="182">
        <v>24</v>
      </c>
      <c r="J95" s="182">
        <v>68</v>
      </c>
      <c r="K95" s="182">
        <v>11</v>
      </c>
      <c r="L95" s="182">
        <v>60</v>
      </c>
      <c r="M95" s="190">
        <v>886</v>
      </c>
      <c r="N95" s="182">
        <v>65</v>
      </c>
      <c r="O95" s="182">
        <v>7</v>
      </c>
      <c r="P95" s="182">
        <v>24</v>
      </c>
      <c r="Q95" s="182">
        <v>342</v>
      </c>
      <c r="R95" s="182">
        <v>311</v>
      </c>
      <c r="S95" s="182">
        <v>41</v>
      </c>
      <c r="T95" s="182">
        <v>80</v>
      </c>
      <c r="U95" s="182">
        <v>8</v>
      </c>
      <c r="V95" s="182">
        <v>57</v>
      </c>
      <c r="W95" s="190">
        <v>935</v>
      </c>
      <c r="X95" s="182">
        <v>77</v>
      </c>
      <c r="Y95" s="182">
        <v>7</v>
      </c>
      <c r="Z95" s="182">
        <v>21</v>
      </c>
      <c r="AA95" s="182">
        <v>348</v>
      </c>
      <c r="AB95" s="182">
        <v>280</v>
      </c>
      <c r="AC95" s="182">
        <v>32</v>
      </c>
      <c r="AD95" s="182">
        <v>91</v>
      </c>
      <c r="AE95" s="182">
        <v>13</v>
      </c>
      <c r="AF95" s="182">
        <v>68</v>
      </c>
      <c r="AG95" s="190">
        <v>937</v>
      </c>
      <c r="AH95" s="182">
        <v>82</v>
      </c>
      <c r="AI95" s="182">
        <v>6</v>
      </c>
      <c r="AJ95" s="182">
        <v>23</v>
      </c>
      <c r="AK95" s="182">
        <v>338</v>
      </c>
      <c r="AL95" s="182">
        <v>244</v>
      </c>
      <c r="AM95" s="182">
        <v>39</v>
      </c>
      <c r="AN95" s="182">
        <v>79</v>
      </c>
      <c r="AO95" s="182">
        <v>13</v>
      </c>
      <c r="AP95" s="182">
        <v>53</v>
      </c>
      <c r="AQ95" s="190">
        <v>877</v>
      </c>
      <c r="AR95" s="182">
        <v>70</v>
      </c>
      <c r="AS95" s="182">
        <v>5</v>
      </c>
      <c r="AT95" s="182">
        <v>20</v>
      </c>
      <c r="AU95" s="182">
        <v>428</v>
      </c>
      <c r="AV95" s="182">
        <v>239</v>
      </c>
      <c r="AW95" s="182">
        <v>25</v>
      </c>
      <c r="AX95" s="182">
        <v>94</v>
      </c>
      <c r="AY95" s="182">
        <v>20</v>
      </c>
      <c r="AZ95" s="182">
        <v>47</v>
      </c>
      <c r="BA95" s="190">
        <v>948</v>
      </c>
    </row>
    <row r="96" spans="1:53" ht="15" customHeight="1">
      <c r="A96" s="35"/>
      <c r="B96" s="304"/>
      <c r="C96" s="34" t="s">
        <v>39</v>
      </c>
      <c r="D96" s="184">
        <v>87</v>
      </c>
      <c r="E96" s="185">
        <v>6</v>
      </c>
      <c r="F96" s="185">
        <v>26</v>
      </c>
      <c r="G96" s="185">
        <v>356</v>
      </c>
      <c r="H96" s="185">
        <v>318</v>
      </c>
      <c r="I96" s="185">
        <v>30</v>
      </c>
      <c r="J96" s="185">
        <v>74</v>
      </c>
      <c r="K96" s="185">
        <v>11</v>
      </c>
      <c r="L96" s="185">
        <v>122</v>
      </c>
      <c r="M96" s="191">
        <v>1030</v>
      </c>
      <c r="N96" s="185">
        <v>84</v>
      </c>
      <c r="O96" s="185">
        <v>12</v>
      </c>
      <c r="P96" s="185">
        <v>31</v>
      </c>
      <c r="Q96" s="185">
        <v>368</v>
      </c>
      <c r="R96" s="185">
        <v>347</v>
      </c>
      <c r="S96" s="185">
        <v>43</v>
      </c>
      <c r="T96" s="185">
        <v>85</v>
      </c>
      <c r="U96" s="185">
        <v>11</v>
      </c>
      <c r="V96" s="185">
        <v>112</v>
      </c>
      <c r="W96" s="191">
        <v>1093</v>
      </c>
      <c r="X96" s="185">
        <v>95</v>
      </c>
      <c r="Y96" s="185">
        <v>9</v>
      </c>
      <c r="Z96" s="185">
        <v>25</v>
      </c>
      <c r="AA96" s="185">
        <v>381</v>
      </c>
      <c r="AB96" s="185">
        <v>308</v>
      </c>
      <c r="AC96" s="185">
        <v>39</v>
      </c>
      <c r="AD96" s="185">
        <v>98</v>
      </c>
      <c r="AE96" s="185">
        <v>13</v>
      </c>
      <c r="AF96" s="185">
        <v>99</v>
      </c>
      <c r="AG96" s="191">
        <v>1067</v>
      </c>
      <c r="AH96" s="185">
        <v>106</v>
      </c>
      <c r="AI96" s="185">
        <v>10</v>
      </c>
      <c r="AJ96" s="185">
        <v>32</v>
      </c>
      <c r="AK96" s="185">
        <v>359</v>
      </c>
      <c r="AL96" s="185">
        <v>268</v>
      </c>
      <c r="AM96" s="185">
        <v>40</v>
      </c>
      <c r="AN96" s="185">
        <v>83</v>
      </c>
      <c r="AO96" s="185">
        <v>14</v>
      </c>
      <c r="AP96" s="185">
        <v>92</v>
      </c>
      <c r="AQ96" s="191">
        <v>1004</v>
      </c>
      <c r="AR96" s="185">
        <v>93</v>
      </c>
      <c r="AS96" s="185">
        <v>7</v>
      </c>
      <c r="AT96" s="185">
        <v>28</v>
      </c>
      <c r="AU96" s="185">
        <v>451</v>
      </c>
      <c r="AV96" s="185">
        <v>270</v>
      </c>
      <c r="AW96" s="185">
        <v>27</v>
      </c>
      <c r="AX96" s="185">
        <v>96</v>
      </c>
      <c r="AY96" s="185">
        <v>23</v>
      </c>
      <c r="AZ96" s="185">
        <v>71</v>
      </c>
      <c r="BA96" s="191">
        <v>1066</v>
      </c>
    </row>
    <row r="97" spans="1:53" ht="15" customHeight="1">
      <c r="A97" s="35"/>
      <c r="B97" s="334" t="s">
        <v>96</v>
      </c>
      <c r="C97" s="260" t="s">
        <v>99</v>
      </c>
      <c r="D97" s="188">
        <v>0</v>
      </c>
      <c r="E97" s="189">
        <v>0</v>
      </c>
      <c r="F97" s="189">
        <v>0</v>
      </c>
      <c r="G97" s="189">
        <v>0</v>
      </c>
      <c r="H97" s="189">
        <v>3</v>
      </c>
      <c r="I97" s="189">
        <v>0</v>
      </c>
      <c r="J97" s="189">
        <v>2</v>
      </c>
      <c r="K97" s="189">
        <v>0</v>
      </c>
      <c r="L97" s="189">
        <v>0</v>
      </c>
      <c r="M97" s="312">
        <v>5</v>
      </c>
      <c r="N97" s="189">
        <v>0</v>
      </c>
      <c r="O97" s="189">
        <v>0</v>
      </c>
      <c r="P97" s="189">
        <v>0</v>
      </c>
      <c r="Q97" s="189">
        <v>0</v>
      </c>
      <c r="R97" s="189">
        <v>5</v>
      </c>
      <c r="S97" s="189">
        <v>0</v>
      </c>
      <c r="T97" s="189">
        <v>0</v>
      </c>
      <c r="U97" s="189">
        <v>1</v>
      </c>
      <c r="V97" s="189">
        <v>1</v>
      </c>
      <c r="W97" s="312">
        <v>7</v>
      </c>
      <c r="X97" s="189">
        <v>0</v>
      </c>
      <c r="Y97" s="189">
        <v>0</v>
      </c>
      <c r="Z97" s="189">
        <v>0</v>
      </c>
      <c r="AA97" s="189">
        <v>0</v>
      </c>
      <c r="AB97" s="189">
        <v>1</v>
      </c>
      <c r="AC97" s="189">
        <v>0</v>
      </c>
      <c r="AD97" s="189">
        <v>0</v>
      </c>
      <c r="AE97" s="189">
        <v>0</v>
      </c>
      <c r="AF97" s="189">
        <v>0</v>
      </c>
      <c r="AG97" s="312">
        <v>1</v>
      </c>
      <c r="AH97" s="189">
        <v>0</v>
      </c>
      <c r="AI97" s="189">
        <v>0</v>
      </c>
      <c r="AJ97" s="189">
        <v>0</v>
      </c>
      <c r="AK97" s="189">
        <v>0</v>
      </c>
      <c r="AL97" s="189">
        <v>4</v>
      </c>
      <c r="AM97" s="189">
        <v>0</v>
      </c>
      <c r="AN97" s="189">
        <v>1</v>
      </c>
      <c r="AO97" s="189">
        <v>0</v>
      </c>
      <c r="AP97" s="189">
        <v>0</v>
      </c>
      <c r="AQ97" s="312">
        <v>5</v>
      </c>
      <c r="AR97" s="189">
        <v>0</v>
      </c>
      <c r="AS97" s="189">
        <v>0</v>
      </c>
      <c r="AT97" s="189">
        <v>0</v>
      </c>
      <c r="AU97" s="189">
        <v>0</v>
      </c>
      <c r="AV97" s="189">
        <v>1</v>
      </c>
      <c r="AW97" s="189">
        <v>0</v>
      </c>
      <c r="AX97" s="189">
        <v>0</v>
      </c>
      <c r="AY97" s="189">
        <v>0</v>
      </c>
      <c r="AZ97" s="189">
        <v>0</v>
      </c>
      <c r="BA97" s="312">
        <v>1</v>
      </c>
    </row>
    <row r="98" spans="1:53" ht="15" customHeight="1">
      <c r="A98" s="35"/>
      <c r="B98" s="11"/>
      <c r="C98" s="181" t="s">
        <v>317</v>
      </c>
      <c r="D98" s="183">
        <v>0</v>
      </c>
      <c r="E98" s="182">
        <v>0</v>
      </c>
      <c r="F98" s="182">
        <v>0</v>
      </c>
      <c r="G98" s="182">
        <v>0</v>
      </c>
      <c r="H98" s="182">
        <v>4</v>
      </c>
      <c r="I98" s="182">
        <v>0</v>
      </c>
      <c r="J98" s="182">
        <v>0</v>
      </c>
      <c r="K98" s="182">
        <v>0</v>
      </c>
      <c r="L98" s="182">
        <v>0</v>
      </c>
      <c r="M98" s="190">
        <v>4</v>
      </c>
      <c r="N98" s="182">
        <v>0</v>
      </c>
      <c r="O98" s="182">
        <v>0</v>
      </c>
      <c r="P98" s="182">
        <v>0</v>
      </c>
      <c r="Q98" s="182">
        <v>0</v>
      </c>
      <c r="R98" s="182">
        <v>6</v>
      </c>
      <c r="S98" s="182">
        <v>0</v>
      </c>
      <c r="T98" s="182">
        <v>0</v>
      </c>
      <c r="U98" s="182">
        <v>0</v>
      </c>
      <c r="V98" s="182">
        <v>0</v>
      </c>
      <c r="W98" s="190">
        <v>6</v>
      </c>
      <c r="X98" s="182">
        <v>0</v>
      </c>
      <c r="Y98" s="182">
        <v>0</v>
      </c>
      <c r="Z98" s="182">
        <v>0</v>
      </c>
      <c r="AA98" s="182">
        <v>0</v>
      </c>
      <c r="AB98" s="182">
        <v>2</v>
      </c>
      <c r="AC98" s="182">
        <v>0</v>
      </c>
      <c r="AD98" s="182">
        <v>0</v>
      </c>
      <c r="AE98" s="182">
        <v>0</v>
      </c>
      <c r="AF98" s="182">
        <v>0</v>
      </c>
      <c r="AG98" s="190">
        <v>2</v>
      </c>
      <c r="AH98" s="182">
        <v>0</v>
      </c>
      <c r="AI98" s="182">
        <v>0</v>
      </c>
      <c r="AJ98" s="182">
        <v>0</v>
      </c>
      <c r="AK98" s="182">
        <v>0</v>
      </c>
      <c r="AL98" s="182">
        <v>2</v>
      </c>
      <c r="AM98" s="182">
        <v>1</v>
      </c>
      <c r="AN98" s="182">
        <v>0</v>
      </c>
      <c r="AO98" s="182">
        <v>0</v>
      </c>
      <c r="AP98" s="182">
        <v>0</v>
      </c>
      <c r="AQ98" s="190">
        <v>3</v>
      </c>
      <c r="AR98" s="182">
        <v>0</v>
      </c>
      <c r="AS98" s="182">
        <v>0</v>
      </c>
      <c r="AT98" s="182">
        <v>0</v>
      </c>
      <c r="AU98" s="182">
        <v>0</v>
      </c>
      <c r="AV98" s="182">
        <v>1</v>
      </c>
      <c r="AW98" s="182">
        <v>0</v>
      </c>
      <c r="AX98" s="182">
        <v>0</v>
      </c>
      <c r="AY98" s="182">
        <v>1</v>
      </c>
      <c r="AZ98" s="182">
        <v>0</v>
      </c>
      <c r="BA98" s="190">
        <v>2</v>
      </c>
    </row>
    <row r="99" spans="1:53" ht="15" customHeight="1">
      <c r="A99" s="35"/>
      <c r="B99" s="304"/>
      <c r="C99" s="34" t="s">
        <v>39</v>
      </c>
      <c r="D99" s="184">
        <v>0</v>
      </c>
      <c r="E99" s="185">
        <v>0</v>
      </c>
      <c r="F99" s="185">
        <v>0</v>
      </c>
      <c r="G99" s="185">
        <v>0</v>
      </c>
      <c r="H99" s="185">
        <v>7</v>
      </c>
      <c r="I99" s="185">
        <v>0</v>
      </c>
      <c r="J99" s="185">
        <v>2</v>
      </c>
      <c r="K99" s="185">
        <v>0</v>
      </c>
      <c r="L99" s="185">
        <v>0</v>
      </c>
      <c r="M99" s="191">
        <v>9</v>
      </c>
      <c r="N99" s="185">
        <v>0</v>
      </c>
      <c r="O99" s="185">
        <v>0</v>
      </c>
      <c r="P99" s="185">
        <v>0</v>
      </c>
      <c r="Q99" s="185">
        <v>0</v>
      </c>
      <c r="R99" s="185">
        <v>11</v>
      </c>
      <c r="S99" s="185">
        <v>0</v>
      </c>
      <c r="T99" s="185">
        <v>0</v>
      </c>
      <c r="U99" s="185">
        <v>1</v>
      </c>
      <c r="V99" s="185">
        <v>1</v>
      </c>
      <c r="W99" s="191">
        <v>13</v>
      </c>
      <c r="X99" s="185">
        <v>0</v>
      </c>
      <c r="Y99" s="185">
        <v>0</v>
      </c>
      <c r="Z99" s="185">
        <v>0</v>
      </c>
      <c r="AA99" s="185">
        <v>0</v>
      </c>
      <c r="AB99" s="185">
        <v>3</v>
      </c>
      <c r="AC99" s="185">
        <v>0</v>
      </c>
      <c r="AD99" s="185">
        <v>0</v>
      </c>
      <c r="AE99" s="185">
        <v>0</v>
      </c>
      <c r="AF99" s="185">
        <v>0</v>
      </c>
      <c r="AG99" s="191">
        <v>3</v>
      </c>
      <c r="AH99" s="185">
        <v>0</v>
      </c>
      <c r="AI99" s="185">
        <v>0</v>
      </c>
      <c r="AJ99" s="185">
        <v>0</v>
      </c>
      <c r="AK99" s="185">
        <v>0</v>
      </c>
      <c r="AL99" s="185">
        <v>6</v>
      </c>
      <c r="AM99" s="185">
        <v>1</v>
      </c>
      <c r="AN99" s="185">
        <v>1</v>
      </c>
      <c r="AO99" s="185">
        <v>0</v>
      </c>
      <c r="AP99" s="185">
        <v>0</v>
      </c>
      <c r="AQ99" s="191">
        <v>8</v>
      </c>
      <c r="AR99" s="185">
        <v>0</v>
      </c>
      <c r="AS99" s="185">
        <v>0</v>
      </c>
      <c r="AT99" s="185">
        <v>0</v>
      </c>
      <c r="AU99" s="185">
        <v>0</v>
      </c>
      <c r="AV99" s="185">
        <v>2</v>
      </c>
      <c r="AW99" s="185">
        <v>0</v>
      </c>
      <c r="AX99" s="185">
        <v>0</v>
      </c>
      <c r="AY99" s="185">
        <v>1</v>
      </c>
      <c r="AZ99" s="185">
        <v>0</v>
      </c>
      <c r="BA99" s="191">
        <v>3</v>
      </c>
    </row>
    <row r="100" spans="1:53" ht="15" customHeight="1">
      <c r="A100" s="36"/>
      <c r="B100" s="34" t="s">
        <v>39</v>
      </c>
      <c r="C100" s="34"/>
      <c r="D100" s="184">
        <v>87</v>
      </c>
      <c r="E100" s="185">
        <v>6</v>
      </c>
      <c r="F100" s="185">
        <v>26</v>
      </c>
      <c r="G100" s="185">
        <v>356</v>
      </c>
      <c r="H100" s="185">
        <v>325</v>
      </c>
      <c r="I100" s="185">
        <v>30</v>
      </c>
      <c r="J100" s="185">
        <v>76</v>
      </c>
      <c r="K100" s="185">
        <v>11</v>
      </c>
      <c r="L100" s="185">
        <v>122</v>
      </c>
      <c r="M100" s="191">
        <v>1039</v>
      </c>
      <c r="N100" s="185">
        <v>84</v>
      </c>
      <c r="O100" s="185">
        <v>12</v>
      </c>
      <c r="P100" s="185">
        <v>31</v>
      </c>
      <c r="Q100" s="185">
        <v>368</v>
      </c>
      <c r="R100" s="185">
        <v>358</v>
      </c>
      <c r="S100" s="185">
        <v>43</v>
      </c>
      <c r="T100" s="185">
        <v>85</v>
      </c>
      <c r="U100" s="185">
        <v>12</v>
      </c>
      <c r="V100" s="185">
        <v>113</v>
      </c>
      <c r="W100" s="191">
        <v>1106</v>
      </c>
      <c r="X100" s="185">
        <v>95</v>
      </c>
      <c r="Y100" s="185">
        <v>9</v>
      </c>
      <c r="Z100" s="185">
        <v>25</v>
      </c>
      <c r="AA100" s="185">
        <v>381</v>
      </c>
      <c r="AB100" s="185">
        <v>311</v>
      </c>
      <c r="AC100" s="185">
        <v>39</v>
      </c>
      <c r="AD100" s="185">
        <v>98</v>
      </c>
      <c r="AE100" s="185">
        <v>13</v>
      </c>
      <c r="AF100" s="185">
        <v>99</v>
      </c>
      <c r="AG100" s="191">
        <v>1070</v>
      </c>
      <c r="AH100" s="185">
        <v>106</v>
      </c>
      <c r="AI100" s="185">
        <v>10</v>
      </c>
      <c r="AJ100" s="185">
        <v>32</v>
      </c>
      <c r="AK100" s="185">
        <v>359</v>
      </c>
      <c r="AL100" s="185">
        <v>274</v>
      </c>
      <c r="AM100" s="185">
        <v>41</v>
      </c>
      <c r="AN100" s="185">
        <v>84</v>
      </c>
      <c r="AO100" s="185">
        <v>14</v>
      </c>
      <c r="AP100" s="185">
        <v>92</v>
      </c>
      <c r="AQ100" s="191">
        <v>1012</v>
      </c>
      <c r="AR100" s="185">
        <v>93</v>
      </c>
      <c r="AS100" s="185">
        <v>7</v>
      </c>
      <c r="AT100" s="185">
        <v>28</v>
      </c>
      <c r="AU100" s="185">
        <v>451</v>
      </c>
      <c r="AV100" s="185">
        <v>272</v>
      </c>
      <c r="AW100" s="185">
        <v>27</v>
      </c>
      <c r="AX100" s="185">
        <v>96</v>
      </c>
      <c r="AY100" s="185">
        <v>24</v>
      </c>
      <c r="AZ100" s="185">
        <v>71</v>
      </c>
      <c r="BA100" s="191">
        <v>1069</v>
      </c>
    </row>
    <row r="101" spans="1:53" ht="15" customHeight="1">
      <c r="A101" s="35" t="s">
        <v>21</v>
      </c>
      <c r="B101" s="11" t="s">
        <v>101</v>
      </c>
      <c r="C101" s="181" t="s">
        <v>102</v>
      </c>
      <c r="D101" s="183">
        <v>0</v>
      </c>
      <c r="E101" s="182">
        <v>0</v>
      </c>
      <c r="F101" s="182">
        <v>0</v>
      </c>
      <c r="G101" s="182">
        <v>8</v>
      </c>
      <c r="H101" s="182">
        <v>168</v>
      </c>
      <c r="I101" s="182">
        <v>37</v>
      </c>
      <c r="J101" s="182">
        <v>10</v>
      </c>
      <c r="K101" s="182">
        <v>14</v>
      </c>
      <c r="L101" s="182">
        <v>43</v>
      </c>
      <c r="M101" s="190">
        <v>280</v>
      </c>
      <c r="N101" s="182">
        <v>0</v>
      </c>
      <c r="O101" s="182">
        <v>0</v>
      </c>
      <c r="P101" s="182">
        <v>0</v>
      </c>
      <c r="Q101" s="182">
        <v>6</v>
      </c>
      <c r="R101" s="182">
        <v>178</v>
      </c>
      <c r="S101" s="182">
        <v>39</v>
      </c>
      <c r="T101" s="182">
        <v>7</v>
      </c>
      <c r="U101" s="182">
        <v>7</v>
      </c>
      <c r="V101" s="182">
        <v>35</v>
      </c>
      <c r="W101" s="190">
        <v>272</v>
      </c>
      <c r="X101" s="182">
        <v>0</v>
      </c>
      <c r="Y101" s="182">
        <v>0</v>
      </c>
      <c r="Z101" s="182">
        <v>0</v>
      </c>
      <c r="AA101" s="182">
        <v>8</v>
      </c>
      <c r="AB101" s="182">
        <v>225</v>
      </c>
      <c r="AC101" s="182">
        <v>49</v>
      </c>
      <c r="AD101" s="182">
        <v>7</v>
      </c>
      <c r="AE101" s="182">
        <v>8</v>
      </c>
      <c r="AF101" s="182">
        <v>36</v>
      </c>
      <c r="AG101" s="190">
        <v>333</v>
      </c>
      <c r="AH101" s="182">
        <v>0</v>
      </c>
      <c r="AI101" s="182">
        <v>0</v>
      </c>
      <c r="AJ101" s="182">
        <v>0</v>
      </c>
      <c r="AK101" s="182">
        <v>4</v>
      </c>
      <c r="AL101" s="182">
        <v>207</v>
      </c>
      <c r="AM101" s="182">
        <v>65</v>
      </c>
      <c r="AN101" s="182">
        <v>10</v>
      </c>
      <c r="AO101" s="182">
        <v>9</v>
      </c>
      <c r="AP101" s="182">
        <v>50</v>
      </c>
      <c r="AQ101" s="190">
        <v>345</v>
      </c>
      <c r="AR101" s="182">
        <v>0</v>
      </c>
      <c r="AS101" s="182">
        <v>0</v>
      </c>
      <c r="AT101" s="182">
        <v>0</v>
      </c>
      <c r="AU101" s="182">
        <v>6</v>
      </c>
      <c r="AV101" s="182">
        <v>201</v>
      </c>
      <c r="AW101" s="182">
        <v>76</v>
      </c>
      <c r="AX101" s="182">
        <v>6</v>
      </c>
      <c r="AY101" s="182">
        <v>7</v>
      </c>
      <c r="AZ101" s="182">
        <v>65</v>
      </c>
      <c r="BA101" s="190">
        <v>361</v>
      </c>
    </row>
    <row r="102" spans="1:53" ht="15" customHeight="1">
      <c r="A102" s="35"/>
      <c r="B102" s="11"/>
      <c r="C102" s="181" t="s">
        <v>103</v>
      </c>
      <c r="D102" s="183">
        <v>123</v>
      </c>
      <c r="E102" s="182">
        <v>8</v>
      </c>
      <c r="F102" s="182">
        <v>35</v>
      </c>
      <c r="G102" s="182">
        <v>94</v>
      </c>
      <c r="H102" s="182">
        <v>8</v>
      </c>
      <c r="I102" s="182">
        <v>0</v>
      </c>
      <c r="J102" s="182">
        <v>4</v>
      </c>
      <c r="K102" s="182">
        <v>0</v>
      </c>
      <c r="L102" s="182">
        <v>6</v>
      </c>
      <c r="M102" s="190">
        <v>278</v>
      </c>
      <c r="N102" s="182">
        <v>105</v>
      </c>
      <c r="O102" s="182">
        <v>9</v>
      </c>
      <c r="P102" s="182">
        <v>40</v>
      </c>
      <c r="Q102" s="182">
        <v>100</v>
      </c>
      <c r="R102" s="182">
        <v>12</v>
      </c>
      <c r="S102" s="182">
        <v>5</v>
      </c>
      <c r="T102" s="182">
        <v>2</v>
      </c>
      <c r="U102" s="182">
        <v>1</v>
      </c>
      <c r="V102" s="182">
        <v>3</v>
      </c>
      <c r="W102" s="190">
        <v>277</v>
      </c>
      <c r="X102" s="182">
        <v>150</v>
      </c>
      <c r="Y102" s="182">
        <v>9</v>
      </c>
      <c r="Z102" s="182">
        <v>49</v>
      </c>
      <c r="AA102" s="182">
        <v>107</v>
      </c>
      <c r="AB102" s="182">
        <v>8</v>
      </c>
      <c r="AC102" s="182">
        <v>2</v>
      </c>
      <c r="AD102" s="182">
        <v>4</v>
      </c>
      <c r="AE102" s="182">
        <v>1</v>
      </c>
      <c r="AF102" s="182">
        <v>7</v>
      </c>
      <c r="AG102" s="190">
        <v>337</v>
      </c>
      <c r="AH102" s="182">
        <v>130</v>
      </c>
      <c r="AI102" s="182">
        <v>13</v>
      </c>
      <c r="AJ102" s="182">
        <v>44</v>
      </c>
      <c r="AK102" s="182">
        <v>106</v>
      </c>
      <c r="AL102" s="182">
        <v>9</v>
      </c>
      <c r="AM102" s="182">
        <v>1</v>
      </c>
      <c r="AN102" s="182">
        <v>0</v>
      </c>
      <c r="AO102" s="182">
        <v>1</v>
      </c>
      <c r="AP102" s="182">
        <v>11</v>
      </c>
      <c r="AQ102" s="190">
        <v>315</v>
      </c>
      <c r="AR102" s="182">
        <v>139</v>
      </c>
      <c r="AS102" s="182">
        <v>5</v>
      </c>
      <c r="AT102" s="182">
        <v>53</v>
      </c>
      <c r="AU102" s="182">
        <v>141</v>
      </c>
      <c r="AV102" s="182">
        <v>9</v>
      </c>
      <c r="AW102" s="182">
        <v>1</v>
      </c>
      <c r="AX102" s="182">
        <v>2</v>
      </c>
      <c r="AY102" s="182">
        <v>0</v>
      </c>
      <c r="AZ102" s="182">
        <v>8</v>
      </c>
      <c r="BA102" s="190">
        <v>358</v>
      </c>
    </row>
    <row r="103" spans="1:53" ht="15" customHeight="1">
      <c r="A103" s="35"/>
      <c r="B103" s="11"/>
      <c r="C103" s="181" t="s">
        <v>104</v>
      </c>
      <c r="D103" s="183">
        <v>69</v>
      </c>
      <c r="E103" s="182">
        <v>6</v>
      </c>
      <c r="F103" s="182">
        <v>38</v>
      </c>
      <c r="G103" s="182">
        <v>219</v>
      </c>
      <c r="H103" s="182">
        <v>26</v>
      </c>
      <c r="I103" s="182">
        <v>1</v>
      </c>
      <c r="J103" s="182">
        <v>29</v>
      </c>
      <c r="K103" s="182">
        <v>1</v>
      </c>
      <c r="L103" s="182">
        <v>19</v>
      </c>
      <c r="M103" s="190">
        <v>408</v>
      </c>
      <c r="N103" s="182">
        <v>60</v>
      </c>
      <c r="O103" s="182">
        <v>7</v>
      </c>
      <c r="P103" s="182">
        <v>42</v>
      </c>
      <c r="Q103" s="182">
        <v>201</v>
      </c>
      <c r="R103" s="182">
        <v>16</v>
      </c>
      <c r="S103" s="182">
        <v>1</v>
      </c>
      <c r="T103" s="182">
        <v>22</v>
      </c>
      <c r="U103" s="182">
        <v>0</v>
      </c>
      <c r="V103" s="182">
        <v>16</v>
      </c>
      <c r="W103" s="190">
        <v>365</v>
      </c>
      <c r="X103" s="182">
        <v>56</v>
      </c>
      <c r="Y103" s="182">
        <v>9</v>
      </c>
      <c r="Z103" s="182">
        <v>38</v>
      </c>
      <c r="AA103" s="182">
        <v>200</v>
      </c>
      <c r="AB103" s="182">
        <v>31</v>
      </c>
      <c r="AC103" s="182">
        <v>3</v>
      </c>
      <c r="AD103" s="182">
        <v>30</v>
      </c>
      <c r="AE103" s="182">
        <v>6</v>
      </c>
      <c r="AF103" s="182">
        <v>18</v>
      </c>
      <c r="AG103" s="190">
        <v>391</v>
      </c>
      <c r="AH103" s="182">
        <v>73</v>
      </c>
      <c r="AI103" s="182">
        <v>10</v>
      </c>
      <c r="AJ103" s="182">
        <v>49</v>
      </c>
      <c r="AK103" s="182">
        <v>202</v>
      </c>
      <c r="AL103" s="182">
        <v>21</v>
      </c>
      <c r="AM103" s="182">
        <v>3</v>
      </c>
      <c r="AN103" s="182">
        <v>27</v>
      </c>
      <c r="AO103" s="182">
        <v>1</v>
      </c>
      <c r="AP103" s="182">
        <v>17</v>
      </c>
      <c r="AQ103" s="190">
        <v>403</v>
      </c>
      <c r="AR103" s="182">
        <v>68</v>
      </c>
      <c r="AS103" s="182">
        <v>8</v>
      </c>
      <c r="AT103" s="182">
        <v>48</v>
      </c>
      <c r="AU103" s="182">
        <v>175</v>
      </c>
      <c r="AV103" s="182">
        <v>23</v>
      </c>
      <c r="AW103" s="182">
        <v>6</v>
      </c>
      <c r="AX103" s="182">
        <v>24</v>
      </c>
      <c r="AY103" s="182">
        <v>1</v>
      </c>
      <c r="AZ103" s="182">
        <v>15</v>
      </c>
      <c r="BA103" s="190">
        <v>368</v>
      </c>
    </row>
    <row r="104" spans="1:53" ht="15" customHeight="1">
      <c r="A104" s="35"/>
      <c r="B104" s="11"/>
      <c r="C104" s="181" t="s">
        <v>318</v>
      </c>
      <c r="D104" s="183">
        <v>0</v>
      </c>
      <c r="E104" s="182">
        <v>0</v>
      </c>
      <c r="F104" s="182">
        <v>0</v>
      </c>
      <c r="G104" s="182">
        <v>0</v>
      </c>
      <c r="H104" s="182">
        <v>0</v>
      </c>
      <c r="I104" s="182">
        <v>0</v>
      </c>
      <c r="J104" s="182">
        <v>0</v>
      </c>
      <c r="K104" s="182">
        <v>0</v>
      </c>
      <c r="L104" s="182">
        <v>1</v>
      </c>
      <c r="M104" s="190">
        <v>1</v>
      </c>
      <c r="N104" s="182">
        <v>0</v>
      </c>
      <c r="O104" s="182">
        <v>0</v>
      </c>
      <c r="P104" s="182">
        <v>0</v>
      </c>
      <c r="Q104" s="182">
        <v>0</v>
      </c>
      <c r="R104" s="182">
        <v>0</v>
      </c>
      <c r="S104" s="182">
        <v>0</v>
      </c>
      <c r="T104" s="182">
        <v>0</v>
      </c>
      <c r="U104" s="182">
        <v>0</v>
      </c>
      <c r="V104" s="182">
        <v>0</v>
      </c>
      <c r="W104" s="190">
        <v>0</v>
      </c>
      <c r="X104" s="182">
        <v>0</v>
      </c>
      <c r="Y104" s="182">
        <v>0</v>
      </c>
      <c r="Z104" s="182">
        <v>0</v>
      </c>
      <c r="AA104" s="182">
        <v>0</v>
      </c>
      <c r="AB104" s="182">
        <v>0</v>
      </c>
      <c r="AC104" s="182">
        <v>0</v>
      </c>
      <c r="AD104" s="182">
        <v>0</v>
      </c>
      <c r="AE104" s="182">
        <v>0</v>
      </c>
      <c r="AF104" s="182">
        <v>0</v>
      </c>
      <c r="AG104" s="190">
        <v>0</v>
      </c>
      <c r="AH104" s="182">
        <v>0</v>
      </c>
      <c r="AI104" s="182">
        <v>0</v>
      </c>
      <c r="AJ104" s="182">
        <v>0</v>
      </c>
      <c r="AK104" s="182">
        <v>0</v>
      </c>
      <c r="AL104" s="182">
        <v>0</v>
      </c>
      <c r="AM104" s="182">
        <v>0</v>
      </c>
      <c r="AN104" s="182">
        <v>0</v>
      </c>
      <c r="AO104" s="182">
        <v>0</v>
      </c>
      <c r="AP104" s="182">
        <v>0</v>
      </c>
      <c r="AQ104" s="190">
        <v>0</v>
      </c>
      <c r="AR104" s="182">
        <v>0</v>
      </c>
      <c r="AS104" s="182">
        <v>0</v>
      </c>
      <c r="AT104" s="182">
        <v>0</v>
      </c>
      <c r="AU104" s="182">
        <v>0</v>
      </c>
      <c r="AV104" s="182">
        <v>0</v>
      </c>
      <c r="AW104" s="182">
        <v>0</v>
      </c>
      <c r="AX104" s="182">
        <v>0</v>
      </c>
      <c r="AY104" s="182">
        <v>2</v>
      </c>
      <c r="AZ104" s="182">
        <v>0</v>
      </c>
      <c r="BA104" s="190">
        <v>2</v>
      </c>
    </row>
    <row r="105" spans="1:53" ht="15" customHeight="1">
      <c r="A105" s="35"/>
      <c r="B105" s="11"/>
      <c r="C105" s="181" t="s">
        <v>39</v>
      </c>
      <c r="D105" s="183">
        <v>192</v>
      </c>
      <c r="E105" s="182">
        <v>14</v>
      </c>
      <c r="F105" s="182">
        <v>73</v>
      </c>
      <c r="G105" s="182">
        <v>321</v>
      </c>
      <c r="H105" s="182">
        <v>202</v>
      </c>
      <c r="I105" s="182">
        <v>38</v>
      </c>
      <c r="J105" s="182">
        <v>43</v>
      </c>
      <c r="K105" s="182">
        <v>15</v>
      </c>
      <c r="L105" s="182">
        <v>69</v>
      </c>
      <c r="M105" s="190">
        <v>967</v>
      </c>
      <c r="N105" s="182">
        <v>165</v>
      </c>
      <c r="O105" s="182">
        <v>16</v>
      </c>
      <c r="P105" s="182">
        <v>82</v>
      </c>
      <c r="Q105" s="182">
        <v>307</v>
      </c>
      <c r="R105" s="182">
        <v>206</v>
      </c>
      <c r="S105" s="182">
        <v>45</v>
      </c>
      <c r="T105" s="182">
        <v>31</v>
      </c>
      <c r="U105" s="182">
        <v>8</v>
      </c>
      <c r="V105" s="182">
        <v>54</v>
      </c>
      <c r="W105" s="190">
        <v>914</v>
      </c>
      <c r="X105" s="182">
        <v>206</v>
      </c>
      <c r="Y105" s="182">
        <v>18</v>
      </c>
      <c r="Z105" s="182">
        <v>87</v>
      </c>
      <c r="AA105" s="182">
        <v>315</v>
      </c>
      <c r="AB105" s="182">
        <v>264</v>
      </c>
      <c r="AC105" s="182">
        <v>54</v>
      </c>
      <c r="AD105" s="182">
        <v>41</v>
      </c>
      <c r="AE105" s="182">
        <v>15</v>
      </c>
      <c r="AF105" s="182">
        <v>61</v>
      </c>
      <c r="AG105" s="190">
        <v>1061</v>
      </c>
      <c r="AH105" s="182">
        <v>203</v>
      </c>
      <c r="AI105" s="182">
        <v>23</v>
      </c>
      <c r="AJ105" s="182">
        <v>93</v>
      </c>
      <c r="AK105" s="182">
        <v>312</v>
      </c>
      <c r="AL105" s="182">
        <v>237</v>
      </c>
      <c r="AM105" s="182">
        <v>69</v>
      </c>
      <c r="AN105" s="182">
        <v>37</v>
      </c>
      <c r="AO105" s="182">
        <v>11</v>
      </c>
      <c r="AP105" s="182">
        <v>78</v>
      </c>
      <c r="AQ105" s="190">
        <v>1063</v>
      </c>
      <c r="AR105" s="182">
        <v>207</v>
      </c>
      <c r="AS105" s="182">
        <v>13</v>
      </c>
      <c r="AT105" s="182">
        <v>101</v>
      </c>
      <c r="AU105" s="182">
        <v>322</v>
      </c>
      <c r="AV105" s="182">
        <v>233</v>
      </c>
      <c r="AW105" s="182">
        <v>83</v>
      </c>
      <c r="AX105" s="182">
        <v>32</v>
      </c>
      <c r="AY105" s="182">
        <v>10</v>
      </c>
      <c r="AZ105" s="182">
        <v>88</v>
      </c>
      <c r="BA105" s="190">
        <v>1089</v>
      </c>
    </row>
    <row r="106" spans="1:53" ht="15" customHeight="1">
      <c r="A106" s="35"/>
      <c r="B106" s="334" t="s">
        <v>105</v>
      </c>
      <c r="C106" s="260" t="s">
        <v>106</v>
      </c>
      <c r="D106" s="188">
        <v>0</v>
      </c>
      <c r="E106" s="189">
        <v>0</v>
      </c>
      <c r="F106" s="189">
        <v>0</v>
      </c>
      <c r="G106" s="189">
        <v>0</v>
      </c>
      <c r="H106" s="189">
        <v>0</v>
      </c>
      <c r="I106" s="189">
        <v>0</v>
      </c>
      <c r="J106" s="189">
        <v>0</v>
      </c>
      <c r="K106" s="189">
        <v>1</v>
      </c>
      <c r="L106" s="189">
        <v>0</v>
      </c>
      <c r="M106" s="312">
        <v>1</v>
      </c>
      <c r="N106" s="189">
        <v>0</v>
      </c>
      <c r="O106" s="189">
        <v>0</v>
      </c>
      <c r="P106" s="189">
        <v>0</v>
      </c>
      <c r="Q106" s="189">
        <v>0</v>
      </c>
      <c r="R106" s="189">
        <v>1</v>
      </c>
      <c r="S106" s="189">
        <v>0</v>
      </c>
      <c r="T106" s="189">
        <v>0</v>
      </c>
      <c r="U106" s="189">
        <v>0</v>
      </c>
      <c r="V106" s="189">
        <v>0</v>
      </c>
      <c r="W106" s="312">
        <v>1</v>
      </c>
      <c r="X106" s="189">
        <v>0</v>
      </c>
      <c r="Y106" s="189">
        <v>0</v>
      </c>
      <c r="Z106" s="189">
        <v>0</v>
      </c>
      <c r="AA106" s="189">
        <v>0</v>
      </c>
      <c r="AB106" s="189">
        <v>1</v>
      </c>
      <c r="AC106" s="189">
        <v>0</v>
      </c>
      <c r="AD106" s="189">
        <v>0</v>
      </c>
      <c r="AE106" s="189">
        <v>0</v>
      </c>
      <c r="AF106" s="189">
        <v>0</v>
      </c>
      <c r="AG106" s="312">
        <v>1</v>
      </c>
      <c r="AH106" s="189">
        <v>0</v>
      </c>
      <c r="AI106" s="189">
        <v>0</v>
      </c>
      <c r="AJ106" s="189">
        <v>0</v>
      </c>
      <c r="AK106" s="189">
        <v>0</v>
      </c>
      <c r="AL106" s="189">
        <v>0</v>
      </c>
      <c r="AM106" s="189">
        <v>0</v>
      </c>
      <c r="AN106" s="189">
        <v>0</v>
      </c>
      <c r="AO106" s="189">
        <v>0</v>
      </c>
      <c r="AP106" s="189">
        <v>0</v>
      </c>
      <c r="AQ106" s="312">
        <v>0</v>
      </c>
      <c r="AR106" s="189">
        <v>0</v>
      </c>
      <c r="AS106" s="189">
        <v>0</v>
      </c>
      <c r="AT106" s="189">
        <v>0</v>
      </c>
      <c r="AU106" s="189">
        <v>0</v>
      </c>
      <c r="AV106" s="189">
        <v>0</v>
      </c>
      <c r="AW106" s="189">
        <v>0</v>
      </c>
      <c r="AX106" s="189">
        <v>0</v>
      </c>
      <c r="AY106" s="189">
        <v>0</v>
      </c>
      <c r="AZ106" s="189">
        <v>0</v>
      </c>
      <c r="BA106" s="312">
        <v>0</v>
      </c>
    </row>
    <row r="107" spans="1:53" ht="15" customHeight="1">
      <c r="A107" s="35"/>
      <c r="B107" s="11"/>
      <c r="C107" s="181" t="s">
        <v>107</v>
      </c>
      <c r="D107" s="183">
        <v>0</v>
      </c>
      <c r="E107" s="182">
        <v>0</v>
      </c>
      <c r="F107" s="182">
        <v>0</v>
      </c>
      <c r="G107" s="182">
        <v>0</v>
      </c>
      <c r="H107" s="182">
        <v>18</v>
      </c>
      <c r="I107" s="182">
        <v>3</v>
      </c>
      <c r="J107" s="182">
        <v>1</v>
      </c>
      <c r="K107" s="182">
        <v>1</v>
      </c>
      <c r="L107" s="182">
        <v>1</v>
      </c>
      <c r="M107" s="190">
        <v>24</v>
      </c>
      <c r="N107" s="182">
        <v>0</v>
      </c>
      <c r="O107" s="182">
        <v>0</v>
      </c>
      <c r="P107" s="182">
        <v>0</v>
      </c>
      <c r="Q107" s="182">
        <v>1</v>
      </c>
      <c r="R107" s="182">
        <v>16</v>
      </c>
      <c r="S107" s="182">
        <v>2</v>
      </c>
      <c r="T107" s="182">
        <v>1</v>
      </c>
      <c r="U107" s="182">
        <v>1</v>
      </c>
      <c r="V107" s="182">
        <v>0</v>
      </c>
      <c r="W107" s="190">
        <v>21</v>
      </c>
      <c r="X107" s="182">
        <v>0</v>
      </c>
      <c r="Y107" s="182">
        <v>0</v>
      </c>
      <c r="Z107" s="182">
        <v>0</v>
      </c>
      <c r="AA107" s="182">
        <v>0</v>
      </c>
      <c r="AB107" s="182">
        <v>26</v>
      </c>
      <c r="AC107" s="182">
        <v>0</v>
      </c>
      <c r="AD107" s="182">
        <v>4</v>
      </c>
      <c r="AE107" s="182">
        <v>1</v>
      </c>
      <c r="AF107" s="182">
        <v>0</v>
      </c>
      <c r="AG107" s="190">
        <v>31</v>
      </c>
      <c r="AH107" s="182">
        <v>0</v>
      </c>
      <c r="AI107" s="182">
        <v>0</v>
      </c>
      <c r="AJ107" s="182">
        <v>0</v>
      </c>
      <c r="AK107" s="182">
        <v>2</v>
      </c>
      <c r="AL107" s="182">
        <v>24</v>
      </c>
      <c r="AM107" s="182">
        <v>6</v>
      </c>
      <c r="AN107" s="182">
        <v>1</v>
      </c>
      <c r="AO107" s="182">
        <v>2</v>
      </c>
      <c r="AP107" s="182">
        <v>2</v>
      </c>
      <c r="AQ107" s="190">
        <v>37</v>
      </c>
      <c r="AR107" s="182">
        <v>0</v>
      </c>
      <c r="AS107" s="182">
        <v>0</v>
      </c>
      <c r="AT107" s="182">
        <v>0</v>
      </c>
      <c r="AU107" s="182">
        <v>0</v>
      </c>
      <c r="AV107" s="182">
        <v>20</v>
      </c>
      <c r="AW107" s="182">
        <v>1</v>
      </c>
      <c r="AX107" s="182">
        <v>4</v>
      </c>
      <c r="AY107" s="182">
        <v>3</v>
      </c>
      <c r="AZ107" s="182">
        <v>0</v>
      </c>
      <c r="BA107" s="190">
        <v>28</v>
      </c>
    </row>
    <row r="108" spans="1:53" ht="15" customHeight="1">
      <c r="A108" s="35"/>
      <c r="B108" s="11"/>
      <c r="C108" s="181" t="s">
        <v>109</v>
      </c>
      <c r="D108" s="183">
        <v>0</v>
      </c>
      <c r="E108" s="182">
        <v>0</v>
      </c>
      <c r="F108" s="182">
        <v>0</v>
      </c>
      <c r="G108" s="182">
        <v>0</v>
      </c>
      <c r="H108" s="182">
        <v>2</v>
      </c>
      <c r="I108" s="182">
        <v>0</v>
      </c>
      <c r="J108" s="182">
        <v>0</v>
      </c>
      <c r="K108" s="182">
        <v>0</v>
      </c>
      <c r="L108" s="182">
        <v>0</v>
      </c>
      <c r="M108" s="190">
        <v>2</v>
      </c>
      <c r="N108" s="182">
        <v>0</v>
      </c>
      <c r="O108" s="182">
        <v>0</v>
      </c>
      <c r="P108" s="182">
        <v>0</v>
      </c>
      <c r="Q108" s="182">
        <v>0</v>
      </c>
      <c r="R108" s="182">
        <v>1</v>
      </c>
      <c r="S108" s="182">
        <v>0</v>
      </c>
      <c r="T108" s="182">
        <v>0</v>
      </c>
      <c r="U108" s="182">
        <v>0</v>
      </c>
      <c r="V108" s="182">
        <v>0</v>
      </c>
      <c r="W108" s="190">
        <v>1</v>
      </c>
      <c r="X108" s="182">
        <v>0</v>
      </c>
      <c r="Y108" s="182">
        <v>0</v>
      </c>
      <c r="Z108" s="182">
        <v>0</v>
      </c>
      <c r="AA108" s="182">
        <v>0</v>
      </c>
      <c r="AB108" s="182">
        <v>0</v>
      </c>
      <c r="AC108" s="182">
        <v>0</v>
      </c>
      <c r="AD108" s="182">
        <v>0</v>
      </c>
      <c r="AE108" s="182">
        <v>0</v>
      </c>
      <c r="AF108" s="182">
        <v>0</v>
      </c>
      <c r="AG108" s="190">
        <v>0</v>
      </c>
      <c r="AH108" s="182">
        <v>0</v>
      </c>
      <c r="AI108" s="182">
        <v>0</v>
      </c>
      <c r="AJ108" s="182">
        <v>0</v>
      </c>
      <c r="AK108" s="182">
        <v>0</v>
      </c>
      <c r="AL108" s="182">
        <v>0</v>
      </c>
      <c r="AM108" s="182">
        <v>0</v>
      </c>
      <c r="AN108" s="182">
        <v>0</v>
      </c>
      <c r="AO108" s="182">
        <v>0</v>
      </c>
      <c r="AP108" s="182">
        <v>0</v>
      </c>
      <c r="AQ108" s="190">
        <v>0</v>
      </c>
      <c r="AR108" s="182">
        <v>0</v>
      </c>
      <c r="AS108" s="182">
        <v>0</v>
      </c>
      <c r="AT108" s="182">
        <v>0</v>
      </c>
      <c r="AU108" s="182">
        <v>0</v>
      </c>
      <c r="AV108" s="182">
        <v>0</v>
      </c>
      <c r="AW108" s="182">
        <v>0</v>
      </c>
      <c r="AX108" s="182">
        <v>0</v>
      </c>
      <c r="AY108" s="182">
        <v>0</v>
      </c>
      <c r="AZ108" s="182">
        <v>0</v>
      </c>
      <c r="BA108" s="190">
        <v>0</v>
      </c>
    </row>
    <row r="109" spans="1:53" ht="15" customHeight="1">
      <c r="A109" s="35"/>
      <c r="B109" s="11"/>
      <c r="C109" s="181" t="s">
        <v>110</v>
      </c>
      <c r="D109" s="183">
        <v>0</v>
      </c>
      <c r="E109" s="182">
        <v>0</v>
      </c>
      <c r="F109" s="182">
        <v>0</v>
      </c>
      <c r="G109" s="182">
        <v>7</v>
      </c>
      <c r="H109" s="182">
        <v>5</v>
      </c>
      <c r="I109" s="182">
        <v>1</v>
      </c>
      <c r="J109" s="182">
        <v>1</v>
      </c>
      <c r="K109" s="182">
        <v>0</v>
      </c>
      <c r="L109" s="182">
        <v>0</v>
      </c>
      <c r="M109" s="190">
        <v>14</v>
      </c>
      <c r="N109" s="182">
        <v>1</v>
      </c>
      <c r="O109" s="182">
        <v>0</v>
      </c>
      <c r="P109" s="182">
        <v>0</v>
      </c>
      <c r="Q109" s="182">
        <v>8</v>
      </c>
      <c r="R109" s="182">
        <v>9</v>
      </c>
      <c r="S109" s="182">
        <v>0</v>
      </c>
      <c r="T109" s="182">
        <v>1</v>
      </c>
      <c r="U109" s="182">
        <v>1</v>
      </c>
      <c r="V109" s="182">
        <v>0</v>
      </c>
      <c r="W109" s="190">
        <v>20</v>
      </c>
      <c r="X109" s="182">
        <v>3</v>
      </c>
      <c r="Y109" s="182">
        <v>0</v>
      </c>
      <c r="Z109" s="182">
        <v>2</v>
      </c>
      <c r="AA109" s="182">
        <v>4</v>
      </c>
      <c r="AB109" s="182">
        <v>8</v>
      </c>
      <c r="AC109" s="182">
        <v>1</v>
      </c>
      <c r="AD109" s="182">
        <v>0</v>
      </c>
      <c r="AE109" s="182">
        <v>0</v>
      </c>
      <c r="AF109" s="182">
        <v>0</v>
      </c>
      <c r="AG109" s="190">
        <v>18</v>
      </c>
      <c r="AH109" s="182">
        <v>2</v>
      </c>
      <c r="AI109" s="182">
        <v>0</v>
      </c>
      <c r="AJ109" s="182">
        <v>0</v>
      </c>
      <c r="AK109" s="182">
        <v>8</v>
      </c>
      <c r="AL109" s="182">
        <v>13</v>
      </c>
      <c r="AM109" s="182">
        <v>1</v>
      </c>
      <c r="AN109" s="182">
        <v>0</v>
      </c>
      <c r="AO109" s="182">
        <v>0</v>
      </c>
      <c r="AP109" s="182">
        <v>0</v>
      </c>
      <c r="AQ109" s="190">
        <v>24</v>
      </c>
      <c r="AR109" s="182">
        <v>3</v>
      </c>
      <c r="AS109" s="182">
        <v>0</v>
      </c>
      <c r="AT109" s="182">
        <v>1</v>
      </c>
      <c r="AU109" s="182">
        <v>11</v>
      </c>
      <c r="AV109" s="182">
        <v>6</v>
      </c>
      <c r="AW109" s="182">
        <v>2</v>
      </c>
      <c r="AX109" s="182">
        <v>4</v>
      </c>
      <c r="AY109" s="182">
        <v>0</v>
      </c>
      <c r="AZ109" s="182">
        <v>0</v>
      </c>
      <c r="BA109" s="190">
        <v>27</v>
      </c>
    </row>
    <row r="110" spans="1:53" ht="15" customHeight="1">
      <c r="A110" s="35"/>
      <c r="B110" s="11"/>
      <c r="C110" s="181" t="s">
        <v>111</v>
      </c>
      <c r="D110" s="183">
        <v>0</v>
      </c>
      <c r="E110" s="182">
        <v>0</v>
      </c>
      <c r="F110" s="182">
        <v>0</v>
      </c>
      <c r="G110" s="182">
        <v>0</v>
      </c>
      <c r="H110" s="182">
        <v>1</v>
      </c>
      <c r="I110" s="182">
        <v>0</v>
      </c>
      <c r="J110" s="182">
        <v>0</v>
      </c>
      <c r="K110" s="182">
        <v>0</v>
      </c>
      <c r="L110" s="182">
        <v>0</v>
      </c>
      <c r="M110" s="190">
        <v>1</v>
      </c>
      <c r="N110" s="182">
        <v>0</v>
      </c>
      <c r="O110" s="182">
        <v>0</v>
      </c>
      <c r="P110" s="182">
        <v>0</v>
      </c>
      <c r="Q110" s="182">
        <v>0</v>
      </c>
      <c r="R110" s="182">
        <v>0</v>
      </c>
      <c r="S110" s="182">
        <v>0</v>
      </c>
      <c r="T110" s="182">
        <v>0</v>
      </c>
      <c r="U110" s="182">
        <v>0</v>
      </c>
      <c r="V110" s="182">
        <v>0</v>
      </c>
      <c r="W110" s="190">
        <v>0</v>
      </c>
      <c r="X110" s="182">
        <v>0</v>
      </c>
      <c r="Y110" s="182">
        <v>0</v>
      </c>
      <c r="Z110" s="182">
        <v>0</v>
      </c>
      <c r="AA110" s="182">
        <v>0</v>
      </c>
      <c r="AB110" s="182">
        <v>0</v>
      </c>
      <c r="AC110" s="182">
        <v>0</v>
      </c>
      <c r="AD110" s="182">
        <v>0</v>
      </c>
      <c r="AE110" s="182">
        <v>0</v>
      </c>
      <c r="AF110" s="182">
        <v>0</v>
      </c>
      <c r="AG110" s="190">
        <v>0</v>
      </c>
      <c r="AH110" s="182">
        <v>0</v>
      </c>
      <c r="AI110" s="182">
        <v>0</v>
      </c>
      <c r="AJ110" s="182">
        <v>0</v>
      </c>
      <c r="AK110" s="182">
        <v>0</v>
      </c>
      <c r="AL110" s="182">
        <v>1</v>
      </c>
      <c r="AM110" s="182">
        <v>0</v>
      </c>
      <c r="AN110" s="182">
        <v>0</v>
      </c>
      <c r="AO110" s="182">
        <v>0</v>
      </c>
      <c r="AP110" s="182">
        <v>0</v>
      </c>
      <c r="AQ110" s="190">
        <v>1</v>
      </c>
      <c r="AR110" s="182">
        <v>0</v>
      </c>
      <c r="AS110" s="182">
        <v>0</v>
      </c>
      <c r="AT110" s="182">
        <v>0</v>
      </c>
      <c r="AU110" s="182">
        <v>0</v>
      </c>
      <c r="AV110" s="182">
        <v>1</v>
      </c>
      <c r="AW110" s="182">
        <v>0</v>
      </c>
      <c r="AX110" s="182">
        <v>0</v>
      </c>
      <c r="AY110" s="182">
        <v>0</v>
      </c>
      <c r="AZ110" s="182">
        <v>0</v>
      </c>
      <c r="BA110" s="190">
        <v>1</v>
      </c>
    </row>
    <row r="111" spans="1:53" ht="15" customHeight="1">
      <c r="A111" s="35"/>
      <c r="B111" s="11"/>
      <c r="C111" s="181" t="s">
        <v>319</v>
      </c>
      <c r="D111" s="183">
        <v>0</v>
      </c>
      <c r="E111" s="182">
        <v>0</v>
      </c>
      <c r="F111" s="182">
        <v>0</v>
      </c>
      <c r="G111" s="182">
        <v>0</v>
      </c>
      <c r="H111" s="182">
        <v>1</v>
      </c>
      <c r="I111" s="182">
        <v>0</v>
      </c>
      <c r="J111" s="182">
        <v>0</v>
      </c>
      <c r="K111" s="182">
        <v>0</v>
      </c>
      <c r="L111" s="182">
        <v>0</v>
      </c>
      <c r="M111" s="190">
        <v>1</v>
      </c>
      <c r="N111" s="182">
        <v>0</v>
      </c>
      <c r="O111" s="182">
        <v>0</v>
      </c>
      <c r="P111" s="182">
        <v>0</v>
      </c>
      <c r="Q111" s="182">
        <v>1</v>
      </c>
      <c r="R111" s="182">
        <v>1</v>
      </c>
      <c r="S111" s="182">
        <v>0</v>
      </c>
      <c r="T111" s="182">
        <v>0</v>
      </c>
      <c r="U111" s="182">
        <v>0</v>
      </c>
      <c r="V111" s="182">
        <v>0</v>
      </c>
      <c r="W111" s="190">
        <v>2</v>
      </c>
      <c r="X111" s="182">
        <v>0</v>
      </c>
      <c r="Y111" s="182">
        <v>0</v>
      </c>
      <c r="Z111" s="182">
        <v>0</v>
      </c>
      <c r="AA111" s="182">
        <v>0</v>
      </c>
      <c r="AB111" s="182">
        <v>0</v>
      </c>
      <c r="AC111" s="182">
        <v>0</v>
      </c>
      <c r="AD111" s="182">
        <v>0</v>
      </c>
      <c r="AE111" s="182">
        <v>0</v>
      </c>
      <c r="AF111" s="182">
        <v>1</v>
      </c>
      <c r="AG111" s="190">
        <v>1</v>
      </c>
      <c r="AH111" s="182">
        <v>0</v>
      </c>
      <c r="AI111" s="182">
        <v>0</v>
      </c>
      <c r="AJ111" s="182">
        <v>0</v>
      </c>
      <c r="AK111" s="182">
        <v>1</v>
      </c>
      <c r="AL111" s="182">
        <v>0</v>
      </c>
      <c r="AM111" s="182">
        <v>0</v>
      </c>
      <c r="AN111" s="182">
        <v>0</v>
      </c>
      <c r="AO111" s="182">
        <v>0</v>
      </c>
      <c r="AP111" s="182">
        <v>0</v>
      </c>
      <c r="AQ111" s="190">
        <v>1</v>
      </c>
      <c r="AR111" s="182">
        <v>0</v>
      </c>
      <c r="AS111" s="182">
        <v>0</v>
      </c>
      <c r="AT111" s="182">
        <v>0</v>
      </c>
      <c r="AU111" s="182">
        <v>0</v>
      </c>
      <c r="AV111" s="182">
        <v>0</v>
      </c>
      <c r="AW111" s="182">
        <v>0</v>
      </c>
      <c r="AX111" s="182">
        <v>0</v>
      </c>
      <c r="AY111" s="182">
        <v>0</v>
      </c>
      <c r="AZ111" s="182">
        <v>0</v>
      </c>
      <c r="BA111" s="190">
        <v>0</v>
      </c>
    </row>
    <row r="112" spans="1:53" ht="15" customHeight="1">
      <c r="A112" s="35"/>
      <c r="B112" s="304"/>
      <c r="C112" s="34" t="s">
        <v>39</v>
      </c>
      <c r="D112" s="184">
        <v>0</v>
      </c>
      <c r="E112" s="185">
        <v>0</v>
      </c>
      <c r="F112" s="185">
        <v>0</v>
      </c>
      <c r="G112" s="185">
        <v>7</v>
      </c>
      <c r="H112" s="185">
        <v>27</v>
      </c>
      <c r="I112" s="185">
        <v>4</v>
      </c>
      <c r="J112" s="185">
        <v>2</v>
      </c>
      <c r="K112" s="185">
        <v>2</v>
      </c>
      <c r="L112" s="185">
        <v>1</v>
      </c>
      <c r="M112" s="191">
        <v>43</v>
      </c>
      <c r="N112" s="185">
        <v>1</v>
      </c>
      <c r="O112" s="185">
        <v>0</v>
      </c>
      <c r="P112" s="185">
        <v>0</v>
      </c>
      <c r="Q112" s="185">
        <v>10</v>
      </c>
      <c r="R112" s="185">
        <v>28</v>
      </c>
      <c r="S112" s="185">
        <v>2</v>
      </c>
      <c r="T112" s="185">
        <v>2</v>
      </c>
      <c r="U112" s="185">
        <v>2</v>
      </c>
      <c r="V112" s="185">
        <v>0</v>
      </c>
      <c r="W112" s="191">
        <v>45</v>
      </c>
      <c r="X112" s="185">
        <v>3</v>
      </c>
      <c r="Y112" s="185">
        <v>0</v>
      </c>
      <c r="Z112" s="185">
        <v>2</v>
      </c>
      <c r="AA112" s="185">
        <v>4</v>
      </c>
      <c r="AB112" s="185">
        <v>35</v>
      </c>
      <c r="AC112" s="185">
        <v>1</v>
      </c>
      <c r="AD112" s="185">
        <v>4</v>
      </c>
      <c r="AE112" s="185">
        <v>1</v>
      </c>
      <c r="AF112" s="185">
        <v>1</v>
      </c>
      <c r="AG112" s="191">
        <v>51</v>
      </c>
      <c r="AH112" s="185">
        <v>2</v>
      </c>
      <c r="AI112" s="185">
        <v>0</v>
      </c>
      <c r="AJ112" s="185">
        <v>0</v>
      </c>
      <c r="AK112" s="185">
        <v>11</v>
      </c>
      <c r="AL112" s="185">
        <v>38</v>
      </c>
      <c r="AM112" s="185">
        <v>7</v>
      </c>
      <c r="AN112" s="185">
        <v>1</v>
      </c>
      <c r="AO112" s="185">
        <v>2</v>
      </c>
      <c r="AP112" s="185">
        <v>2</v>
      </c>
      <c r="AQ112" s="191">
        <v>63</v>
      </c>
      <c r="AR112" s="185">
        <v>3</v>
      </c>
      <c r="AS112" s="185">
        <v>0</v>
      </c>
      <c r="AT112" s="185">
        <v>1</v>
      </c>
      <c r="AU112" s="185">
        <v>11</v>
      </c>
      <c r="AV112" s="185">
        <v>27</v>
      </c>
      <c r="AW112" s="185">
        <v>3</v>
      </c>
      <c r="AX112" s="185">
        <v>8</v>
      </c>
      <c r="AY112" s="185">
        <v>3</v>
      </c>
      <c r="AZ112" s="185">
        <v>0</v>
      </c>
      <c r="BA112" s="191">
        <v>56</v>
      </c>
    </row>
    <row r="113" spans="1:53" ht="15" customHeight="1">
      <c r="A113" s="35"/>
      <c r="B113" s="11" t="s">
        <v>112</v>
      </c>
      <c r="C113" s="181" t="s">
        <v>113</v>
      </c>
      <c r="D113" s="183">
        <v>0</v>
      </c>
      <c r="E113" s="182">
        <v>0</v>
      </c>
      <c r="F113" s="182">
        <v>0</v>
      </c>
      <c r="G113" s="182">
        <v>2</v>
      </c>
      <c r="H113" s="182">
        <v>102</v>
      </c>
      <c r="I113" s="182">
        <v>10</v>
      </c>
      <c r="J113" s="182">
        <v>3</v>
      </c>
      <c r="K113" s="182">
        <v>5</v>
      </c>
      <c r="L113" s="182">
        <v>8</v>
      </c>
      <c r="M113" s="190">
        <v>130</v>
      </c>
      <c r="N113" s="182">
        <v>0</v>
      </c>
      <c r="O113" s="182">
        <v>0</v>
      </c>
      <c r="P113" s="182">
        <v>0</v>
      </c>
      <c r="Q113" s="182">
        <v>1</v>
      </c>
      <c r="R113" s="182">
        <v>92</v>
      </c>
      <c r="S113" s="182">
        <v>11</v>
      </c>
      <c r="T113" s="182">
        <v>2</v>
      </c>
      <c r="U113" s="182">
        <v>4</v>
      </c>
      <c r="V113" s="182">
        <v>12</v>
      </c>
      <c r="W113" s="190">
        <v>122</v>
      </c>
      <c r="X113" s="182">
        <v>0</v>
      </c>
      <c r="Y113" s="182">
        <v>0</v>
      </c>
      <c r="Z113" s="182">
        <v>0</v>
      </c>
      <c r="AA113" s="182">
        <v>1</v>
      </c>
      <c r="AB113" s="182">
        <v>78</v>
      </c>
      <c r="AC113" s="182">
        <v>7</v>
      </c>
      <c r="AD113" s="182">
        <v>2</v>
      </c>
      <c r="AE113" s="182">
        <v>3</v>
      </c>
      <c r="AF113" s="182">
        <v>9</v>
      </c>
      <c r="AG113" s="190">
        <v>100</v>
      </c>
      <c r="AH113" s="182">
        <v>0</v>
      </c>
      <c r="AI113" s="182">
        <v>0</v>
      </c>
      <c r="AJ113" s="182">
        <v>0</v>
      </c>
      <c r="AK113" s="182">
        <v>3</v>
      </c>
      <c r="AL113" s="182">
        <v>74</v>
      </c>
      <c r="AM113" s="182">
        <v>3</v>
      </c>
      <c r="AN113" s="182">
        <v>5</v>
      </c>
      <c r="AO113" s="182">
        <v>3</v>
      </c>
      <c r="AP113" s="182">
        <v>8</v>
      </c>
      <c r="AQ113" s="190">
        <v>96</v>
      </c>
      <c r="AR113" s="182">
        <v>0</v>
      </c>
      <c r="AS113" s="182">
        <v>0</v>
      </c>
      <c r="AT113" s="182">
        <v>0</v>
      </c>
      <c r="AU113" s="182">
        <v>3</v>
      </c>
      <c r="AV113" s="182">
        <v>51</v>
      </c>
      <c r="AW113" s="182">
        <v>7</v>
      </c>
      <c r="AX113" s="182">
        <v>1</v>
      </c>
      <c r="AY113" s="182">
        <v>3</v>
      </c>
      <c r="AZ113" s="182">
        <v>3</v>
      </c>
      <c r="BA113" s="190">
        <v>68</v>
      </c>
    </row>
    <row r="114" spans="1:53" ht="15" customHeight="1">
      <c r="A114" s="35"/>
      <c r="B114" s="11"/>
      <c r="C114" s="181" t="s">
        <v>114</v>
      </c>
      <c r="D114" s="183">
        <v>3</v>
      </c>
      <c r="E114" s="182">
        <v>0</v>
      </c>
      <c r="F114" s="182">
        <v>1</v>
      </c>
      <c r="G114" s="182">
        <v>29</v>
      </c>
      <c r="H114" s="182">
        <v>104</v>
      </c>
      <c r="I114" s="182">
        <v>8</v>
      </c>
      <c r="J114" s="182">
        <v>15</v>
      </c>
      <c r="K114" s="182">
        <v>4</v>
      </c>
      <c r="L114" s="182">
        <v>13</v>
      </c>
      <c r="M114" s="190">
        <v>177</v>
      </c>
      <c r="N114" s="182">
        <v>1</v>
      </c>
      <c r="O114" s="182">
        <v>0</v>
      </c>
      <c r="P114" s="182">
        <v>2</v>
      </c>
      <c r="Q114" s="182">
        <v>33</v>
      </c>
      <c r="R114" s="182">
        <v>115</v>
      </c>
      <c r="S114" s="182">
        <v>11</v>
      </c>
      <c r="T114" s="182">
        <v>23</v>
      </c>
      <c r="U114" s="182">
        <v>6</v>
      </c>
      <c r="V114" s="182">
        <v>8</v>
      </c>
      <c r="W114" s="190">
        <v>199</v>
      </c>
      <c r="X114" s="182">
        <v>2</v>
      </c>
      <c r="Y114" s="182">
        <v>0</v>
      </c>
      <c r="Z114" s="182">
        <v>1</v>
      </c>
      <c r="AA114" s="182">
        <v>28</v>
      </c>
      <c r="AB114" s="182">
        <v>81</v>
      </c>
      <c r="AC114" s="182">
        <v>9</v>
      </c>
      <c r="AD114" s="182">
        <v>6</v>
      </c>
      <c r="AE114" s="182">
        <v>4</v>
      </c>
      <c r="AF114" s="182">
        <v>9</v>
      </c>
      <c r="AG114" s="190">
        <v>140</v>
      </c>
      <c r="AH114" s="182">
        <v>1</v>
      </c>
      <c r="AI114" s="182">
        <v>0</v>
      </c>
      <c r="AJ114" s="182">
        <v>0</v>
      </c>
      <c r="AK114" s="182">
        <v>32</v>
      </c>
      <c r="AL114" s="182">
        <v>76</v>
      </c>
      <c r="AM114" s="182">
        <v>6</v>
      </c>
      <c r="AN114" s="182">
        <v>11</v>
      </c>
      <c r="AO114" s="182">
        <v>2</v>
      </c>
      <c r="AP114" s="182">
        <v>8</v>
      </c>
      <c r="AQ114" s="190">
        <v>136</v>
      </c>
      <c r="AR114" s="182">
        <v>2</v>
      </c>
      <c r="AS114" s="182">
        <v>0</v>
      </c>
      <c r="AT114" s="182">
        <v>0</v>
      </c>
      <c r="AU114" s="182">
        <v>31</v>
      </c>
      <c r="AV114" s="182">
        <v>76</v>
      </c>
      <c r="AW114" s="182">
        <v>9</v>
      </c>
      <c r="AX114" s="182">
        <v>11</v>
      </c>
      <c r="AY114" s="182">
        <v>7</v>
      </c>
      <c r="AZ114" s="182">
        <v>7</v>
      </c>
      <c r="BA114" s="190">
        <v>143</v>
      </c>
    </row>
    <row r="115" spans="1:53" ht="15" customHeight="1">
      <c r="A115" s="35"/>
      <c r="B115" s="11"/>
      <c r="C115" s="181" t="s">
        <v>115</v>
      </c>
      <c r="D115" s="183">
        <v>0</v>
      </c>
      <c r="E115" s="182">
        <v>0</v>
      </c>
      <c r="F115" s="182">
        <v>0</v>
      </c>
      <c r="G115" s="182">
        <v>8</v>
      </c>
      <c r="H115" s="182">
        <v>8</v>
      </c>
      <c r="I115" s="182">
        <v>0</v>
      </c>
      <c r="J115" s="182">
        <v>0</v>
      </c>
      <c r="K115" s="182">
        <v>0</v>
      </c>
      <c r="L115" s="182">
        <v>0</v>
      </c>
      <c r="M115" s="190">
        <v>16</v>
      </c>
      <c r="N115" s="182">
        <v>0</v>
      </c>
      <c r="O115" s="182">
        <v>0</v>
      </c>
      <c r="P115" s="182">
        <v>1</v>
      </c>
      <c r="Q115" s="182">
        <v>7</v>
      </c>
      <c r="R115" s="182">
        <v>5</v>
      </c>
      <c r="S115" s="182">
        <v>0</v>
      </c>
      <c r="T115" s="182">
        <v>0</v>
      </c>
      <c r="U115" s="182">
        <v>0</v>
      </c>
      <c r="V115" s="182">
        <v>0</v>
      </c>
      <c r="W115" s="190">
        <v>13</v>
      </c>
      <c r="X115" s="182">
        <v>2</v>
      </c>
      <c r="Y115" s="182">
        <v>1</v>
      </c>
      <c r="Z115" s="182">
        <v>1</v>
      </c>
      <c r="AA115" s="182">
        <v>5</v>
      </c>
      <c r="AB115" s="182">
        <v>6</v>
      </c>
      <c r="AC115" s="182">
        <v>0</v>
      </c>
      <c r="AD115" s="182">
        <v>1</v>
      </c>
      <c r="AE115" s="182">
        <v>1</v>
      </c>
      <c r="AF115" s="182">
        <v>0</v>
      </c>
      <c r="AG115" s="190">
        <v>17</v>
      </c>
      <c r="AH115" s="182">
        <v>3</v>
      </c>
      <c r="AI115" s="182">
        <v>0</v>
      </c>
      <c r="AJ115" s="182">
        <v>0</v>
      </c>
      <c r="AK115" s="182">
        <v>3</v>
      </c>
      <c r="AL115" s="182">
        <v>6</v>
      </c>
      <c r="AM115" s="182">
        <v>0</v>
      </c>
      <c r="AN115" s="182">
        <v>1</v>
      </c>
      <c r="AO115" s="182">
        <v>0</v>
      </c>
      <c r="AP115" s="182">
        <v>0</v>
      </c>
      <c r="AQ115" s="190">
        <v>13</v>
      </c>
      <c r="AR115" s="182">
        <v>2</v>
      </c>
      <c r="AS115" s="182">
        <v>0</v>
      </c>
      <c r="AT115" s="182">
        <v>2</v>
      </c>
      <c r="AU115" s="182">
        <v>6</v>
      </c>
      <c r="AV115" s="182">
        <v>5</v>
      </c>
      <c r="AW115" s="182">
        <v>0</v>
      </c>
      <c r="AX115" s="182">
        <v>1</v>
      </c>
      <c r="AY115" s="182">
        <v>0</v>
      </c>
      <c r="AZ115" s="182">
        <v>2</v>
      </c>
      <c r="BA115" s="190">
        <v>18</v>
      </c>
    </row>
    <row r="116" spans="1:53" ht="15" customHeight="1">
      <c r="A116" s="35"/>
      <c r="B116" s="11"/>
      <c r="C116" s="181" t="s">
        <v>39</v>
      </c>
      <c r="D116" s="183">
        <v>3</v>
      </c>
      <c r="E116" s="182">
        <v>0</v>
      </c>
      <c r="F116" s="182">
        <v>1</v>
      </c>
      <c r="G116" s="182">
        <v>39</v>
      </c>
      <c r="H116" s="182">
        <v>214</v>
      </c>
      <c r="I116" s="182">
        <v>18</v>
      </c>
      <c r="J116" s="182">
        <v>18</v>
      </c>
      <c r="K116" s="182">
        <v>9</v>
      </c>
      <c r="L116" s="182">
        <v>21</v>
      </c>
      <c r="M116" s="190">
        <v>323</v>
      </c>
      <c r="N116" s="182">
        <v>1</v>
      </c>
      <c r="O116" s="182">
        <v>0</v>
      </c>
      <c r="P116" s="182">
        <v>3</v>
      </c>
      <c r="Q116" s="182">
        <v>41</v>
      </c>
      <c r="R116" s="182">
        <v>212</v>
      </c>
      <c r="S116" s="182">
        <v>22</v>
      </c>
      <c r="T116" s="182">
        <v>25</v>
      </c>
      <c r="U116" s="182">
        <v>10</v>
      </c>
      <c r="V116" s="182">
        <v>20</v>
      </c>
      <c r="W116" s="190">
        <v>334</v>
      </c>
      <c r="X116" s="182">
        <v>4</v>
      </c>
      <c r="Y116" s="182">
        <v>1</v>
      </c>
      <c r="Z116" s="182">
        <v>2</v>
      </c>
      <c r="AA116" s="182">
        <v>34</v>
      </c>
      <c r="AB116" s="182">
        <v>165</v>
      </c>
      <c r="AC116" s="182">
        <v>16</v>
      </c>
      <c r="AD116" s="182">
        <v>9</v>
      </c>
      <c r="AE116" s="182">
        <v>8</v>
      </c>
      <c r="AF116" s="182">
        <v>18</v>
      </c>
      <c r="AG116" s="190">
        <v>257</v>
      </c>
      <c r="AH116" s="182">
        <v>4</v>
      </c>
      <c r="AI116" s="182">
        <v>0</v>
      </c>
      <c r="AJ116" s="182">
        <v>0</v>
      </c>
      <c r="AK116" s="182">
        <v>38</v>
      </c>
      <c r="AL116" s="182">
        <v>156</v>
      </c>
      <c r="AM116" s="182">
        <v>9</v>
      </c>
      <c r="AN116" s="182">
        <v>17</v>
      </c>
      <c r="AO116" s="182">
        <v>5</v>
      </c>
      <c r="AP116" s="182">
        <v>16</v>
      </c>
      <c r="AQ116" s="190">
        <v>245</v>
      </c>
      <c r="AR116" s="182">
        <v>4</v>
      </c>
      <c r="AS116" s="182">
        <v>0</v>
      </c>
      <c r="AT116" s="182">
        <v>2</v>
      </c>
      <c r="AU116" s="182">
        <v>40</v>
      </c>
      <c r="AV116" s="182">
        <v>132</v>
      </c>
      <c r="AW116" s="182">
        <v>16</v>
      </c>
      <c r="AX116" s="182">
        <v>13</v>
      </c>
      <c r="AY116" s="182">
        <v>10</v>
      </c>
      <c r="AZ116" s="182">
        <v>12</v>
      </c>
      <c r="BA116" s="190">
        <v>229</v>
      </c>
    </row>
    <row r="117" spans="1:53" ht="15" customHeight="1">
      <c r="A117" s="36"/>
      <c r="B117" s="39" t="s">
        <v>39</v>
      </c>
      <c r="C117" s="39"/>
      <c r="D117" s="195">
        <v>195</v>
      </c>
      <c r="E117" s="194">
        <v>14</v>
      </c>
      <c r="F117" s="194">
        <v>74</v>
      </c>
      <c r="G117" s="194">
        <v>367</v>
      </c>
      <c r="H117" s="194">
        <v>443</v>
      </c>
      <c r="I117" s="194">
        <v>60</v>
      </c>
      <c r="J117" s="194">
        <v>63</v>
      </c>
      <c r="K117" s="194">
        <v>26</v>
      </c>
      <c r="L117" s="194">
        <v>91</v>
      </c>
      <c r="M117" s="196">
        <v>1333</v>
      </c>
      <c r="N117" s="194">
        <v>167</v>
      </c>
      <c r="O117" s="194">
        <v>16</v>
      </c>
      <c r="P117" s="194">
        <v>85</v>
      </c>
      <c r="Q117" s="194">
        <v>358</v>
      </c>
      <c r="R117" s="194">
        <v>446</v>
      </c>
      <c r="S117" s="194">
        <v>69</v>
      </c>
      <c r="T117" s="194">
        <v>58</v>
      </c>
      <c r="U117" s="194">
        <v>20</v>
      </c>
      <c r="V117" s="194">
        <v>74</v>
      </c>
      <c r="W117" s="196">
        <v>1293</v>
      </c>
      <c r="X117" s="194">
        <v>213</v>
      </c>
      <c r="Y117" s="194">
        <v>19</v>
      </c>
      <c r="Z117" s="194">
        <v>91</v>
      </c>
      <c r="AA117" s="194">
        <v>353</v>
      </c>
      <c r="AB117" s="194">
        <v>464</v>
      </c>
      <c r="AC117" s="194">
        <v>71</v>
      </c>
      <c r="AD117" s="194">
        <v>54</v>
      </c>
      <c r="AE117" s="194">
        <v>24</v>
      </c>
      <c r="AF117" s="194">
        <v>80</v>
      </c>
      <c r="AG117" s="196">
        <v>1369</v>
      </c>
      <c r="AH117" s="194">
        <v>209</v>
      </c>
      <c r="AI117" s="194">
        <v>23</v>
      </c>
      <c r="AJ117" s="194">
        <v>93</v>
      </c>
      <c r="AK117" s="194">
        <v>361</v>
      </c>
      <c r="AL117" s="194">
        <v>431</v>
      </c>
      <c r="AM117" s="194">
        <v>85</v>
      </c>
      <c r="AN117" s="194">
        <v>55</v>
      </c>
      <c r="AO117" s="194">
        <v>18</v>
      </c>
      <c r="AP117" s="194">
        <v>96</v>
      </c>
      <c r="AQ117" s="196">
        <v>1371</v>
      </c>
      <c r="AR117" s="194">
        <v>214</v>
      </c>
      <c r="AS117" s="194">
        <v>13</v>
      </c>
      <c r="AT117" s="194">
        <v>104</v>
      </c>
      <c r="AU117" s="194">
        <v>373</v>
      </c>
      <c r="AV117" s="194">
        <v>392</v>
      </c>
      <c r="AW117" s="194">
        <v>102</v>
      </c>
      <c r="AX117" s="194">
        <v>53</v>
      </c>
      <c r="AY117" s="194">
        <v>23</v>
      </c>
      <c r="AZ117" s="194">
        <v>100</v>
      </c>
      <c r="BA117" s="196">
        <v>1374</v>
      </c>
    </row>
    <row r="118" spans="1:53" ht="15" customHeight="1">
      <c r="A118" s="35" t="s">
        <v>22</v>
      </c>
      <c r="B118" s="11" t="s">
        <v>116</v>
      </c>
      <c r="C118" s="181" t="s">
        <v>117</v>
      </c>
      <c r="D118" s="183">
        <v>225</v>
      </c>
      <c r="E118" s="182">
        <v>0</v>
      </c>
      <c r="F118" s="182">
        <v>162</v>
      </c>
      <c r="G118" s="182">
        <v>346</v>
      </c>
      <c r="H118" s="182">
        <v>547</v>
      </c>
      <c r="I118" s="182">
        <v>25</v>
      </c>
      <c r="J118" s="182">
        <v>188</v>
      </c>
      <c r="K118" s="182">
        <v>51</v>
      </c>
      <c r="L118" s="182">
        <v>1</v>
      </c>
      <c r="M118" s="190">
        <v>1545</v>
      </c>
      <c r="N118" s="182">
        <v>234</v>
      </c>
      <c r="O118" s="182">
        <v>1</v>
      </c>
      <c r="P118" s="182">
        <v>186</v>
      </c>
      <c r="Q118" s="182">
        <v>464</v>
      </c>
      <c r="R118" s="182">
        <v>718</v>
      </c>
      <c r="S118" s="182">
        <v>37</v>
      </c>
      <c r="T118" s="182">
        <v>205</v>
      </c>
      <c r="U118" s="182">
        <v>44</v>
      </c>
      <c r="V118" s="182">
        <v>0</v>
      </c>
      <c r="W118" s="190">
        <v>1889</v>
      </c>
      <c r="X118" s="182">
        <v>273</v>
      </c>
      <c r="Y118" s="182">
        <v>2</v>
      </c>
      <c r="Z118" s="182">
        <v>251</v>
      </c>
      <c r="AA118" s="182">
        <v>436</v>
      </c>
      <c r="AB118" s="182">
        <v>687</v>
      </c>
      <c r="AC118" s="182">
        <v>49</v>
      </c>
      <c r="AD118" s="182">
        <v>210</v>
      </c>
      <c r="AE118" s="182">
        <v>56</v>
      </c>
      <c r="AF118" s="182">
        <v>0</v>
      </c>
      <c r="AG118" s="190">
        <v>1964</v>
      </c>
      <c r="AH118" s="182">
        <v>234</v>
      </c>
      <c r="AI118" s="182">
        <v>0</v>
      </c>
      <c r="AJ118" s="182">
        <v>188</v>
      </c>
      <c r="AK118" s="182">
        <v>472</v>
      </c>
      <c r="AL118" s="182">
        <v>691</v>
      </c>
      <c r="AM118" s="182">
        <v>46</v>
      </c>
      <c r="AN118" s="182">
        <v>226</v>
      </c>
      <c r="AO118" s="182">
        <v>55</v>
      </c>
      <c r="AP118" s="182">
        <v>0</v>
      </c>
      <c r="AQ118" s="190">
        <v>1912</v>
      </c>
      <c r="AR118" s="182">
        <v>155</v>
      </c>
      <c r="AS118" s="182">
        <v>0</v>
      </c>
      <c r="AT118" s="182">
        <v>141</v>
      </c>
      <c r="AU118" s="182">
        <v>490</v>
      </c>
      <c r="AV118" s="182">
        <v>650</v>
      </c>
      <c r="AW118" s="182">
        <v>53</v>
      </c>
      <c r="AX118" s="182">
        <v>164</v>
      </c>
      <c r="AY118" s="182">
        <v>66</v>
      </c>
      <c r="AZ118" s="182">
        <v>0</v>
      </c>
      <c r="BA118" s="190">
        <v>1719</v>
      </c>
    </row>
    <row r="119" spans="1:53" ht="15" customHeight="1">
      <c r="A119" s="35"/>
      <c r="B119" s="11"/>
      <c r="C119" s="181" t="s">
        <v>118</v>
      </c>
      <c r="D119" s="183">
        <v>6</v>
      </c>
      <c r="E119" s="182">
        <v>0</v>
      </c>
      <c r="F119" s="182">
        <v>3</v>
      </c>
      <c r="G119" s="182">
        <v>39</v>
      </c>
      <c r="H119" s="182">
        <v>729</v>
      </c>
      <c r="I119" s="182">
        <v>45</v>
      </c>
      <c r="J119" s="182">
        <v>90</v>
      </c>
      <c r="K119" s="182">
        <v>68</v>
      </c>
      <c r="L119" s="182">
        <v>14</v>
      </c>
      <c r="M119" s="190">
        <v>994</v>
      </c>
      <c r="N119" s="182">
        <v>0</v>
      </c>
      <c r="O119" s="182">
        <v>0</v>
      </c>
      <c r="P119" s="182">
        <v>3</v>
      </c>
      <c r="Q119" s="182">
        <v>34</v>
      </c>
      <c r="R119" s="182">
        <v>715</v>
      </c>
      <c r="S119" s="182">
        <v>46</v>
      </c>
      <c r="T119" s="182">
        <v>91</v>
      </c>
      <c r="U119" s="182">
        <v>51</v>
      </c>
      <c r="V119" s="182">
        <v>15</v>
      </c>
      <c r="W119" s="190">
        <v>955</v>
      </c>
      <c r="X119" s="182">
        <v>5</v>
      </c>
      <c r="Y119" s="182">
        <v>0</v>
      </c>
      <c r="Z119" s="182">
        <v>7</v>
      </c>
      <c r="AA119" s="182">
        <v>35</v>
      </c>
      <c r="AB119" s="182">
        <v>701</v>
      </c>
      <c r="AC119" s="182">
        <v>66</v>
      </c>
      <c r="AD119" s="182">
        <v>59</v>
      </c>
      <c r="AE119" s="182">
        <v>61</v>
      </c>
      <c r="AF119" s="182">
        <v>15</v>
      </c>
      <c r="AG119" s="190">
        <v>949</v>
      </c>
      <c r="AH119" s="182">
        <v>3</v>
      </c>
      <c r="AI119" s="182">
        <v>0</v>
      </c>
      <c r="AJ119" s="182">
        <v>2</v>
      </c>
      <c r="AK119" s="182">
        <v>44</v>
      </c>
      <c r="AL119" s="182">
        <v>688</v>
      </c>
      <c r="AM119" s="182">
        <v>55</v>
      </c>
      <c r="AN119" s="182">
        <v>44</v>
      </c>
      <c r="AO119" s="182">
        <v>56</v>
      </c>
      <c r="AP119" s="182">
        <v>18</v>
      </c>
      <c r="AQ119" s="190">
        <v>910</v>
      </c>
      <c r="AR119" s="182">
        <v>0</v>
      </c>
      <c r="AS119" s="182">
        <v>0</v>
      </c>
      <c r="AT119" s="182">
        <v>2</v>
      </c>
      <c r="AU119" s="182">
        <v>41</v>
      </c>
      <c r="AV119" s="182">
        <v>620</v>
      </c>
      <c r="AW119" s="182">
        <v>74</v>
      </c>
      <c r="AX119" s="182">
        <v>52</v>
      </c>
      <c r="AY119" s="182">
        <v>44</v>
      </c>
      <c r="AZ119" s="182">
        <v>11</v>
      </c>
      <c r="BA119" s="190">
        <v>844</v>
      </c>
    </row>
    <row r="120" spans="1:53" ht="15" customHeight="1">
      <c r="A120" s="35"/>
      <c r="B120" s="11"/>
      <c r="C120" s="181" t="s">
        <v>320</v>
      </c>
      <c r="D120" s="183">
        <v>0</v>
      </c>
      <c r="E120" s="182">
        <v>0</v>
      </c>
      <c r="F120" s="182">
        <v>0</v>
      </c>
      <c r="G120" s="182">
        <v>0</v>
      </c>
      <c r="H120" s="182">
        <v>2</v>
      </c>
      <c r="I120" s="182">
        <v>0</v>
      </c>
      <c r="J120" s="182">
        <v>0</v>
      </c>
      <c r="K120" s="182">
        <v>0</v>
      </c>
      <c r="L120" s="182">
        <v>0</v>
      </c>
      <c r="M120" s="190">
        <v>2</v>
      </c>
      <c r="N120" s="182">
        <v>0</v>
      </c>
      <c r="O120" s="182">
        <v>0</v>
      </c>
      <c r="P120" s="182">
        <v>0</v>
      </c>
      <c r="Q120" s="182">
        <v>0</v>
      </c>
      <c r="R120" s="182">
        <v>2</v>
      </c>
      <c r="S120" s="182">
        <v>1</v>
      </c>
      <c r="T120" s="182">
        <v>0</v>
      </c>
      <c r="U120" s="182">
        <v>0</v>
      </c>
      <c r="V120" s="182">
        <v>0</v>
      </c>
      <c r="W120" s="190">
        <v>3</v>
      </c>
      <c r="X120" s="182">
        <v>0</v>
      </c>
      <c r="Y120" s="182">
        <v>0</v>
      </c>
      <c r="Z120" s="182">
        <v>0</v>
      </c>
      <c r="AA120" s="182">
        <v>0</v>
      </c>
      <c r="AB120" s="182">
        <v>3</v>
      </c>
      <c r="AC120" s="182">
        <v>0</v>
      </c>
      <c r="AD120" s="182">
        <v>0</v>
      </c>
      <c r="AE120" s="182">
        <v>0</v>
      </c>
      <c r="AF120" s="182">
        <v>0</v>
      </c>
      <c r="AG120" s="190">
        <v>3</v>
      </c>
      <c r="AH120" s="182">
        <v>0</v>
      </c>
      <c r="AI120" s="182">
        <v>0</v>
      </c>
      <c r="AJ120" s="182">
        <v>0</v>
      </c>
      <c r="AK120" s="182">
        <v>0</v>
      </c>
      <c r="AL120" s="182">
        <v>1</v>
      </c>
      <c r="AM120" s="182">
        <v>1</v>
      </c>
      <c r="AN120" s="182">
        <v>0</v>
      </c>
      <c r="AO120" s="182">
        <v>0</v>
      </c>
      <c r="AP120" s="182">
        <v>0</v>
      </c>
      <c r="AQ120" s="190">
        <v>2</v>
      </c>
      <c r="AR120" s="182">
        <v>0</v>
      </c>
      <c r="AS120" s="182">
        <v>0</v>
      </c>
      <c r="AT120" s="182">
        <v>0</v>
      </c>
      <c r="AU120" s="182">
        <v>0</v>
      </c>
      <c r="AV120" s="182">
        <v>2</v>
      </c>
      <c r="AW120" s="182">
        <v>0</v>
      </c>
      <c r="AX120" s="182">
        <v>0</v>
      </c>
      <c r="AY120" s="182">
        <v>0</v>
      </c>
      <c r="AZ120" s="182">
        <v>0</v>
      </c>
      <c r="BA120" s="190">
        <v>2</v>
      </c>
    </row>
    <row r="121" spans="1:53" ht="15" customHeight="1">
      <c r="A121" s="35"/>
      <c r="B121" s="11"/>
      <c r="C121" s="181" t="s">
        <v>39</v>
      </c>
      <c r="D121" s="183">
        <v>231</v>
      </c>
      <c r="E121" s="182">
        <v>0</v>
      </c>
      <c r="F121" s="182">
        <v>165</v>
      </c>
      <c r="G121" s="182">
        <v>385</v>
      </c>
      <c r="H121" s="182">
        <v>1278</v>
      </c>
      <c r="I121" s="182">
        <v>70</v>
      </c>
      <c r="J121" s="182">
        <v>278</v>
      </c>
      <c r="K121" s="182">
        <v>119</v>
      </c>
      <c r="L121" s="182">
        <v>15</v>
      </c>
      <c r="M121" s="190">
        <v>2541</v>
      </c>
      <c r="N121" s="182">
        <v>234</v>
      </c>
      <c r="O121" s="182">
        <v>1</v>
      </c>
      <c r="P121" s="182">
        <v>189</v>
      </c>
      <c r="Q121" s="182">
        <v>498</v>
      </c>
      <c r="R121" s="182">
        <v>1435</v>
      </c>
      <c r="S121" s="182">
        <v>84</v>
      </c>
      <c r="T121" s="182">
        <v>296</v>
      </c>
      <c r="U121" s="182">
        <v>95</v>
      </c>
      <c r="V121" s="182">
        <v>15</v>
      </c>
      <c r="W121" s="190">
        <v>2847</v>
      </c>
      <c r="X121" s="182">
        <v>278</v>
      </c>
      <c r="Y121" s="182">
        <v>2</v>
      </c>
      <c r="Z121" s="182">
        <v>258</v>
      </c>
      <c r="AA121" s="182">
        <v>471</v>
      </c>
      <c r="AB121" s="182">
        <v>1391</v>
      </c>
      <c r="AC121" s="182">
        <v>115</v>
      </c>
      <c r="AD121" s="182">
        <v>269</v>
      </c>
      <c r="AE121" s="182">
        <v>117</v>
      </c>
      <c r="AF121" s="182">
        <v>15</v>
      </c>
      <c r="AG121" s="190">
        <v>2916</v>
      </c>
      <c r="AH121" s="182">
        <v>237</v>
      </c>
      <c r="AI121" s="182">
        <v>0</v>
      </c>
      <c r="AJ121" s="182">
        <v>190</v>
      </c>
      <c r="AK121" s="182">
        <v>516</v>
      </c>
      <c r="AL121" s="182">
        <v>1380</v>
      </c>
      <c r="AM121" s="182">
        <v>102</v>
      </c>
      <c r="AN121" s="182">
        <v>270</v>
      </c>
      <c r="AO121" s="182">
        <v>111</v>
      </c>
      <c r="AP121" s="182">
        <v>18</v>
      </c>
      <c r="AQ121" s="190">
        <v>2824</v>
      </c>
      <c r="AR121" s="182">
        <v>155</v>
      </c>
      <c r="AS121" s="182">
        <v>0</v>
      </c>
      <c r="AT121" s="182">
        <v>143</v>
      </c>
      <c r="AU121" s="182">
        <v>531</v>
      </c>
      <c r="AV121" s="182">
        <v>1272</v>
      </c>
      <c r="AW121" s="182">
        <v>127</v>
      </c>
      <c r="AX121" s="182">
        <v>216</v>
      </c>
      <c r="AY121" s="182">
        <v>110</v>
      </c>
      <c r="AZ121" s="182">
        <v>11</v>
      </c>
      <c r="BA121" s="190">
        <v>2565</v>
      </c>
    </row>
    <row r="122" spans="1:53" ht="15" customHeight="1">
      <c r="A122" s="35"/>
      <c r="B122" s="197" t="s">
        <v>192</v>
      </c>
      <c r="C122" s="39" t="s">
        <v>119</v>
      </c>
      <c r="D122" s="195">
        <v>0</v>
      </c>
      <c r="E122" s="194">
        <v>0</v>
      </c>
      <c r="F122" s="194">
        <v>0</v>
      </c>
      <c r="G122" s="194">
        <v>1</v>
      </c>
      <c r="H122" s="194">
        <v>38</v>
      </c>
      <c r="I122" s="194">
        <v>3</v>
      </c>
      <c r="J122" s="194">
        <v>0</v>
      </c>
      <c r="K122" s="194">
        <v>3</v>
      </c>
      <c r="L122" s="194">
        <v>4</v>
      </c>
      <c r="M122" s="196">
        <v>49</v>
      </c>
      <c r="N122" s="194">
        <v>0</v>
      </c>
      <c r="O122" s="194">
        <v>0</v>
      </c>
      <c r="P122" s="194">
        <v>0</v>
      </c>
      <c r="Q122" s="194">
        <v>0</v>
      </c>
      <c r="R122" s="194">
        <v>42</v>
      </c>
      <c r="S122" s="194">
        <v>5</v>
      </c>
      <c r="T122" s="194">
        <v>0</v>
      </c>
      <c r="U122" s="194">
        <v>3</v>
      </c>
      <c r="V122" s="194">
        <v>1</v>
      </c>
      <c r="W122" s="196">
        <v>51</v>
      </c>
      <c r="X122" s="194">
        <v>0</v>
      </c>
      <c r="Y122" s="194">
        <v>0</v>
      </c>
      <c r="Z122" s="194">
        <v>0</v>
      </c>
      <c r="AA122" s="194">
        <v>0</v>
      </c>
      <c r="AB122" s="194">
        <v>40</v>
      </c>
      <c r="AC122" s="194">
        <v>2</v>
      </c>
      <c r="AD122" s="194">
        <v>2</v>
      </c>
      <c r="AE122" s="194">
        <v>3</v>
      </c>
      <c r="AF122" s="194">
        <v>2</v>
      </c>
      <c r="AG122" s="196">
        <v>49</v>
      </c>
      <c r="AH122" s="194">
        <v>0</v>
      </c>
      <c r="AI122" s="194">
        <v>0</v>
      </c>
      <c r="AJ122" s="194">
        <v>0</v>
      </c>
      <c r="AK122" s="194">
        <v>0</v>
      </c>
      <c r="AL122" s="194">
        <v>37</v>
      </c>
      <c r="AM122" s="194">
        <v>7</v>
      </c>
      <c r="AN122" s="194">
        <v>1</v>
      </c>
      <c r="AO122" s="194">
        <v>3</v>
      </c>
      <c r="AP122" s="194">
        <v>1</v>
      </c>
      <c r="AQ122" s="196">
        <v>49</v>
      </c>
      <c r="AR122" s="194">
        <v>0</v>
      </c>
      <c r="AS122" s="194">
        <v>0</v>
      </c>
      <c r="AT122" s="194">
        <v>0</v>
      </c>
      <c r="AU122" s="194">
        <v>0</v>
      </c>
      <c r="AV122" s="194">
        <v>40</v>
      </c>
      <c r="AW122" s="194">
        <v>6</v>
      </c>
      <c r="AX122" s="194">
        <v>2</v>
      </c>
      <c r="AY122" s="194">
        <v>5</v>
      </c>
      <c r="AZ122" s="194">
        <v>1</v>
      </c>
      <c r="BA122" s="196">
        <v>54</v>
      </c>
    </row>
    <row r="123" spans="1:53" ht="15" customHeight="1">
      <c r="A123" s="35"/>
      <c r="B123" s="11" t="s">
        <v>121</v>
      </c>
      <c r="C123" s="181" t="s">
        <v>302</v>
      </c>
      <c r="D123" s="183">
        <v>51</v>
      </c>
      <c r="E123" s="182">
        <v>0</v>
      </c>
      <c r="F123" s="182">
        <v>95</v>
      </c>
      <c r="G123" s="182">
        <v>298</v>
      </c>
      <c r="H123" s="182">
        <v>623</v>
      </c>
      <c r="I123" s="182">
        <v>6</v>
      </c>
      <c r="J123" s="182">
        <v>140</v>
      </c>
      <c r="K123" s="182">
        <v>3</v>
      </c>
      <c r="L123" s="182">
        <v>0</v>
      </c>
      <c r="M123" s="190">
        <v>1216</v>
      </c>
      <c r="N123" s="182">
        <v>50</v>
      </c>
      <c r="O123" s="182">
        <v>0</v>
      </c>
      <c r="P123" s="182">
        <v>88</v>
      </c>
      <c r="Q123" s="182">
        <v>280</v>
      </c>
      <c r="R123" s="182">
        <v>619</v>
      </c>
      <c r="S123" s="182">
        <v>12</v>
      </c>
      <c r="T123" s="182">
        <v>131</v>
      </c>
      <c r="U123" s="182">
        <v>6</v>
      </c>
      <c r="V123" s="182">
        <v>1</v>
      </c>
      <c r="W123" s="190">
        <v>1187</v>
      </c>
      <c r="X123" s="182">
        <v>47</v>
      </c>
      <c r="Y123" s="182">
        <v>0</v>
      </c>
      <c r="Z123" s="182">
        <v>99</v>
      </c>
      <c r="AA123" s="182">
        <v>262</v>
      </c>
      <c r="AB123" s="182">
        <v>556</v>
      </c>
      <c r="AC123" s="182">
        <v>28</v>
      </c>
      <c r="AD123" s="182">
        <v>133</v>
      </c>
      <c r="AE123" s="182">
        <v>5</v>
      </c>
      <c r="AF123" s="182">
        <v>1</v>
      </c>
      <c r="AG123" s="190">
        <v>1131</v>
      </c>
      <c r="AH123" s="182">
        <v>47</v>
      </c>
      <c r="AI123" s="182">
        <v>0</v>
      </c>
      <c r="AJ123" s="182">
        <v>92</v>
      </c>
      <c r="AK123" s="182">
        <v>271</v>
      </c>
      <c r="AL123" s="182">
        <v>495</v>
      </c>
      <c r="AM123" s="182">
        <v>17</v>
      </c>
      <c r="AN123" s="182">
        <v>148</v>
      </c>
      <c r="AO123" s="182">
        <v>6</v>
      </c>
      <c r="AP123" s="182">
        <v>0</v>
      </c>
      <c r="AQ123" s="190">
        <v>1076</v>
      </c>
      <c r="AR123" s="182">
        <v>29</v>
      </c>
      <c r="AS123" s="182">
        <v>0</v>
      </c>
      <c r="AT123" s="182">
        <v>78</v>
      </c>
      <c r="AU123" s="182">
        <v>294</v>
      </c>
      <c r="AV123" s="182">
        <v>471</v>
      </c>
      <c r="AW123" s="182">
        <v>21</v>
      </c>
      <c r="AX123" s="182">
        <v>130</v>
      </c>
      <c r="AY123" s="182">
        <v>5</v>
      </c>
      <c r="AZ123" s="182">
        <v>1</v>
      </c>
      <c r="BA123" s="190">
        <v>1029</v>
      </c>
    </row>
    <row r="124" spans="1:53" ht="15" customHeight="1">
      <c r="A124" s="35"/>
      <c r="B124" s="11"/>
      <c r="C124" s="181" t="s">
        <v>329</v>
      </c>
      <c r="D124" s="183">
        <v>0</v>
      </c>
      <c r="E124" s="182">
        <v>0</v>
      </c>
      <c r="F124" s="182">
        <v>0</v>
      </c>
      <c r="G124" s="182">
        <v>6</v>
      </c>
      <c r="H124" s="182">
        <v>192</v>
      </c>
      <c r="I124" s="182">
        <v>6</v>
      </c>
      <c r="J124" s="182">
        <v>40</v>
      </c>
      <c r="K124" s="182">
        <v>1</v>
      </c>
      <c r="L124" s="182">
        <v>0</v>
      </c>
      <c r="M124" s="190">
        <v>245</v>
      </c>
      <c r="N124" s="182">
        <v>0</v>
      </c>
      <c r="O124" s="182">
        <v>0</v>
      </c>
      <c r="P124" s="182">
        <v>0</v>
      </c>
      <c r="Q124" s="182">
        <v>9</v>
      </c>
      <c r="R124" s="182">
        <v>868</v>
      </c>
      <c r="S124" s="182">
        <v>37</v>
      </c>
      <c r="T124" s="182">
        <v>257</v>
      </c>
      <c r="U124" s="182">
        <v>22</v>
      </c>
      <c r="V124" s="182">
        <v>1</v>
      </c>
      <c r="W124" s="190">
        <v>1194</v>
      </c>
      <c r="X124" s="182">
        <v>1</v>
      </c>
      <c r="Y124" s="182">
        <v>0</v>
      </c>
      <c r="Z124" s="182">
        <v>0</v>
      </c>
      <c r="AA124" s="182">
        <v>9</v>
      </c>
      <c r="AB124" s="182">
        <v>777</v>
      </c>
      <c r="AC124" s="182">
        <v>48</v>
      </c>
      <c r="AD124" s="182">
        <v>232</v>
      </c>
      <c r="AE124" s="182">
        <v>17</v>
      </c>
      <c r="AF124" s="182">
        <v>0</v>
      </c>
      <c r="AG124" s="190">
        <v>1084</v>
      </c>
      <c r="AH124" s="182">
        <v>1</v>
      </c>
      <c r="AI124" s="182">
        <v>0</v>
      </c>
      <c r="AJ124" s="182">
        <v>0</v>
      </c>
      <c r="AK124" s="182">
        <v>4</v>
      </c>
      <c r="AL124" s="182">
        <v>806</v>
      </c>
      <c r="AM124" s="182">
        <v>61</v>
      </c>
      <c r="AN124" s="182">
        <v>215</v>
      </c>
      <c r="AO124" s="182">
        <v>13</v>
      </c>
      <c r="AP124" s="182">
        <v>0</v>
      </c>
      <c r="AQ124" s="190">
        <v>1100</v>
      </c>
      <c r="AR124" s="182">
        <v>0</v>
      </c>
      <c r="AS124" s="182">
        <v>0</v>
      </c>
      <c r="AT124" s="182">
        <v>0</v>
      </c>
      <c r="AU124" s="182">
        <v>16</v>
      </c>
      <c r="AV124" s="182">
        <v>649</v>
      </c>
      <c r="AW124" s="182">
        <v>55</v>
      </c>
      <c r="AX124" s="182">
        <v>171</v>
      </c>
      <c r="AY124" s="182">
        <v>13</v>
      </c>
      <c r="AZ124" s="182">
        <v>0</v>
      </c>
      <c r="BA124" s="190">
        <v>904</v>
      </c>
    </row>
    <row r="125" spans="1:53" ht="15" customHeight="1">
      <c r="A125" s="35"/>
      <c r="B125" s="11"/>
      <c r="C125" s="181" t="s">
        <v>321</v>
      </c>
      <c r="D125" s="183">
        <v>4</v>
      </c>
      <c r="E125" s="182">
        <v>0</v>
      </c>
      <c r="F125" s="182">
        <v>0</v>
      </c>
      <c r="G125" s="182">
        <v>7</v>
      </c>
      <c r="H125" s="182">
        <v>121</v>
      </c>
      <c r="I125" s="182">
        <v>8</v>
      </c>
      <c r="J125" s="182">
        <v>3</v>
      </c>
      <c r="K125" s="182">
        <v>5</v>
      </c>
      <c r="L125" s="182">
        <v>0</v>
      </c>
      <c r="M125" s="190">
        <v>148</v>
      </c>
      <c r="N125" s="182">
        <v>3</v>
      </c>
      <c r="O125" s="182">
        <v>0</v>
      </c>
      <c r="P125" s="182">
        <v>4</v>
      </c>
      <c r="Q125" s="182">
        <v>9</v>
      </c>
      <c r="R125" s="182">
        <v>92</v>
      </c>
      <c r="S125" s="182">
        <v>11</v>
      </c>
      <c r="T125" s="182">
        <v>6</v>
      </c>
      <c r="U125" s="182">
        <v>8</v>
      </c>
      <c r="V125" s="182">
        <v>0</v>
      </c>
      <c r="W125" s="190">
        <v>133</v>
      </c>
      <c r="X125" s="182">
        <v>3</v>
      </c>
      <c r="Y125" s="182">
        <v>0</v>
      </c>
      <c r="Z125" s="182">
        <v>3</v>
      </c>
      <c r="AA125" s="182">
        <v>5</v>
      </c>
      <c r="AB125" s="182">
        <v>82</v>
      </c>
      <c r="AC125" s="182">
        <v>9</v>
      </c>
      <c r="AD125" s="182">
        <v>2</v>
      </c>
      <c r="AE125" s="182">
        <v>9</v>
      </c>
      <c r="AF125" s="182">
        <v>1</v>
      </c>
      <c r="AG125" s="190">
        <v>114</v>
      </c>
      <c r="AH125" s="182">
        <v>3</v>
      </c>
      <c r="AI125" s="182">
        <v>0</v>
      </c>
      <c r="AJ125" s="182">
        <v>1</v>
      </c>
      <c r="AK125" s="182">
        <v>11</v>
      </c>
      <c r="AL125" s="182">
        <v>99</v>
      </c>
      <c r="AM125" s="182">
        <v>9</v>
      </c>
      <c r="AN125" s="182">
        <v>8</v>
      </c>
      <c r="AO125" s="182">
        <v>8</v>
      </c>
      <c r="AP125" s="182">
        <v>2</v>
      </c>
      <c r="AQ125" s="190">
        <v>141</v>
      </c>
      <c r="AR125" s="182">
        <v>2</v>
      </c>
      <c r="AS125" s="182">
        <v>0</v>
      </c>
      <c r="AT125" s="182">
        <v>1</v>
      </c>
      <c r="AU125" s="182">
        <v>7</v>
      </c>
      <c r="AV125" s="182">
        <v>71</v>
      </c>
      <c r="AW125" s="182">
        <v>9</v>
      </c>
      <c r="AX125" s="182">
        <v>4</v>
      </c>
      <c r="AY125" s="182">
        <v>11</v>
      </c>
      <c r="AZ125" s="182">
        <v>2</v>
      </c>
      <c r="BA125" s="190">
        <v>107</v>
      </c>
    </row>
    <row r="126" spans="1:53" ht="15" customHeight="1">
      <c r="A126" s="35"/>
      <c r="B126" s="11"/>
      <c r="C126" s="181" t="s">
        <v>39</v>
      </c>
      <c r="D126" s="183">
        <v>55</v>
      </c>
      <c r="E126" s="182">
        <v>0</v>
      </c>
      <c r="F126" s="182">
        <v>95</v>
      </c>
      <c r="G126" s="182">
        <v>311</v>
      </c>
      <c r="H126" s="182">
        <v>936</v>
      </c>
      <c r="I126" s="182">
        <v>20</v>
      </c>
      <c r="J126" s="182">
        <v>183</v>
      </c>
      <c r="K126" s="182">
        <v>9</v>
      </c>
      <c r="L126" s="182">
        <v>0</v>
      </c>
      <c r="M126" s="190">
        <v>1609</v>
      </c>
      <c r="N126" s="182">
        <v>53</v>
      </c>
      <c r="O126" s="182">
        <v>0</v>
      </c>
      <c r="P126" s="182">
        <v>92</v>
      </c>
      <c r="Q126" s="182">
        <v>298</v>
      </c>
      <c r="R126" s="182">
        <v>1579</v>
      </c>
      <c r="S126" s="182">
        <v>60</v>
      </c>
      <c r="T126" s="182">
        <v>394</v>
      </c>
      <c r="U126" s="182">
        <v>36</v>
      </c>
      <c r="V126" s="182">
        <v>2</v>
      </c>
      <c r="W126" s="190">
        <v>2514</v>
      </c>
      <c r="X126" s="182">
        <v>51</v>
      </c>
      <c r="Y126" s="182">
        <v>0</v>
      </c>
      <c r="Z126" s="182">
        <v>102</v>
      </c>
      <c r="AA126" s="182">
        <v>276</v>
      </c>
      <c r="AB126" s="182">
        <v>1415</v>
      </c>
      <c r="AC126" s="182">
        <v>85</v>
      </c>
      <c r="AD126" s="182">
        <v>367</v>
      </c>
      <c r="AE126" s="182">
        <v>31</v>
      </c>
      <c r="AF126" s="182">
        <v>2</v>
      </c>
      <c r="AG126" s="190">
        <v>2329</v>
      </c>
      <c r="AH126" s="182">
        <v>51</v>
      </c>
      <c r="AI126" s="182">
        <v>0</v>
      </c>
      <c r="AJ126" s="182">
        <v>93</v>
      </c>
      <c r="AK126" s="182">
        <v>286</v>
      </c>
      <c r="AL126" s="182">
        <v>1400</v>
      </c>
      <c r="AM126" s="182">
        <v>87</v>
      </c>
      <c r="AN126" s="182">
        <v>371</v>
      </c>
      <c r="AO126" s="182">
        <v>27</v>
      </c>
      <c r="AP126" s="182">
        <v>2</v>
      </c>
      <c r="AQ126" s="190">
        <v>2317</v>
      </c>
      <c r="AR126" s="182">
        <v>31</v>
      </c>
      <c r="AS126" s="182">
        <v>0</v>
      </c>
      <c r="AT126" s="182">
        <v>79</v>
      </c>
      <c r="AU126" s="182">
        <v>317</v>
      </c>
      <c r="AV126" s="182">
        <v>1191</v>
      </c>
      <c r="AW126" s="182">
        <v>85</v>
      </c>
      <c r="AX126" s="182">
        <v>305</v>
      </c>
      <c r="AY126" s="182">
        <v>29</v>
      </c>
      <c r="AZ126" s="182">
        <v>3</v>
      </c>
      <c r="BA126" s="190">
        <v>2040</v>
      </c>
    </row>
    <row r="127" spans="1:53" ht="16.5" customHeight="1">
      <c r="A127" s="366"/>
      <c r="B127" s="39" t="s">
        <v>39</v>
      </c>
      <c r="C127" s="39"/>
      <c r="D127" s="195">
        <v>286</v>
      </c>
      <c r="E127" s="194">
        <v>0</v>
      </c>
      <c r="F127" s="194">
        <v>260</v>
      </c>
      <c r="G127" s="194">
        <v>697</v>
      </c>
      <c r="H127" s="194">
        <v>2252</v>
      </c>
      <c r="I127" s="194">
        <v>93</v>
      </c>
      <c r="J127" s="194">
        <v>461</v>
      </c>
      <c r="K127" s="194">
        <v>131</v>
      </c>
      <c r="L127" s="194">
        <v>19</v>
      </c>
      <c r="M127" s="196">
        <v>4199</v>
      </c>
      <c r="N127" s="194">
        <v>287</v>
      </c>
      <c r="O127" s="194">
        <v>1</v>
      </c>
      <c r="P127" s="194">
        <v>281</v>
      </c>
      <c r="Q127" s="194">
        <v>796</v>
      </c>
      <c r="R127" s="194">
        <v>3056</v>
      </c>
      <c r="S127" s="194">
        <v>149</v>
      </c>
      <c r="T127" s="194">
        <v>690</v>
      </c>
      <c r="U127" s="194">
        <v>134</v>
      </c>
      <c r="V127" s="194">
        <v>18</v>
      </c>
      <c r="W127" s="196">
        <v>5412</v>
      </c>
      <c r="X127" s="194">
        <v>329</v>
      </c>
      <c r="Y127" s="194">
        <v>2</v>
      </c>
      <c r="Z127" s="194">
        <v>360</v>
      </c>
      <c r="AA127" s="194">
        <v>747</v>
      </c>
      <c r="AB127" s="194">
        <v>2846</v>
      </c>
      <c r="AC127" s="194">
        <v>202</v>
      </c>
      <c r="AD127" s="194">
        <v>638</v>
      </c>
      <c r="AE127" s="194">
        <v>151</v>
      </c>
      <c r="AF127" s="194">
        <v>19</v>
      </c>
      <c r="AG127" s="196">
        <v>5294</v>
      </c>
      <c r="AH127" s="194">
        <v>288</v>
      </c>
      <c r="AI127" s="194">
        <v>0</v>
      </c>
      <c r="AJ127" s="194">
        <v>283</v>
      </c>
      <c r="AK127" s="194">
        <v>802</v>
      </c>
      <c r="AL127" s="194">
        <v>2817</v>
      </c>
      <c r="AM127" s="194">
        <v>196</v>
      </c>
      <c r="AN127" s="194">
        <v>642</v>
      </c>
      <c r="AO127" s="194">
        <v>141</v>
      </c>
      <c r="AP127" s="194">
        <v>21</v>
      </c>
      <c r="AQ127" s="196">
        <v>5190</v>
      </c>
      <c r="AR127" s="194">
        <v>186</v>
      </c>
      <c r="AS127" s="194">
        <v>0</v>
      </c>
      <c r="AT127" s="194">
        <v>222</v>
      </c>
      <c r="AU127" s="194">
        <v>848</v>
      </c>
      <c r="AV127" s="194">
        <v>2503</v>
      </c>
      <c r="AW127" s="194">
        <v>218</v>
      </c>
      <c r="AX127" s="194">
        <v>523</v>
      </c>
      <c r="AY127" s="194">
        <v>144</v>
      </c>
      <c r="AZ127" s="194">
        <v>15</v>
      </c>
      <c r="BA127" s="196">
        <v>4659</v>
      </c>
    </row>
    <row r="128" spans="1:53" ht="30" customHeight="1">
      <c r="A128" s="311" t="s">
        <v>23</v>
      </c>
      <c r="B128" s="11" t="s">
        <v>122</v>
      </c>
      <c r="C128" s="181" t="s">
        <v>123</v>
      </c>
      <c r="D128" s="183">
        <v>19</v>
      </c>
      <c r="E128" s="182">
        <v>1</v>
      </c>
      <c r="F128" s="182">
        <v>2</v>
      </c>
      <c r="G128" s="182">
        <v>13</v>
      </c>
      <c r="H128" s="182">
        <v>1</v>
      </c>
      <c r="I128" s="182">
        <v>0</v>
      </c>
      <c r="J128" s="182">
        <v>0</v>
      </c>
      <c r="K128" s="182">
        <v>0</v>
      </c>
      <c r="L128" s="182">
        <v>1</v>
      </c>
      <c r="M128" s="190">
        <v>37</v>
      </c>
      <c r="N128" s="182">
        <v>30</v>
      </c>
      <c r="O128" s="182">
        <v>1</v>
      </c>
      <c r="P128" s="182">
        <v>2</v>
      </c>
      <c r="Q128" s="182">
        <v>8</v>
      </c>
      <c r="R128" s="182">
        <v>0</v>
      </c>
      <c r="S128" s="182">
        <v>2</v>
      </c>
      <c r="T128" s="182">
        <v>1</v>
      </c>
      <c r="U128" s="182">
        <v>0</v>
      </c>
      <c r="V128" s="182">
        <v>0</v>
      </c>
      <c r="W128" s="190">
        <v>44</v>
      </c>
      <c r="X128" s="182">
        <v>22</v>
      </c>
      <c r="Y128" s="182">
        <v>3</v>
      </c>
      <c r="Z128" s="182">
        <v>2</v>
      </c>
      <c r="AA128" s="182">
        <v>10</v>
      </c>
      <c r="AB128" s="182">
        <v>3</v>
      </c>
      <c r="AC128" s="182">
        <v>0</v>
      </c>
      <c r="AD128" s="182">
        <v>0</v>
      </c>
      <c r="AE128" s="182">
        <v>0</v>
      </c>
      <c r="AF128" s="182">
        <v>2</v>
      </c>
      <c r="AG128" s="190">
        <v>42</v>
      </c>
      <c r="AH128" s="182">
        <v>19</v>
      </c>
      <c r="AI128" s="182">
        <v>0</v>
      </c>
      <c r="AJ128" s="182">
        <v>3</v>
      </c>
      <c r="AK128" s="182">
        <v>13</v>
      </c>
      <c r="AL128" s="182">
        <v>1</v>
      </c>
      <c r="AM128" s="182">
        <v>1</v>
      </c>
      <c r="AN128" s="182">
        <v>1</v>
      </c>
      <c r="AO128" s="182">
        <v>0</v>
      </c>
      <c r="AP128" s="182">
        <v>0</v>
      </c>
      <c r="AQ128" s="190">
        <v>38</v>
      </c>
      <c r="AR128" s="182">
        <v>13</v>
      </c>
      <c r="AS128" s="182">
        <v>2</v>
      </c>
      <c r="AT128" s="182">
        <v>5</v>
      </c>
      <c r="AU128" s="182">
        <v>7</v>
      </c>
      <c r="AV128" s="182">
        <v>0</v>
      </c>
      <c r="AW128" s="182">
        <v>1</v>
      </c>
      <c r="AX128" s="182">
        <v>0</v>
      </c>
      <c r="AY128" s="182">
        <v>0</v>
      </c>
      <c r="AZ128" s="182">
        <v>0</v>
      </c>
      <c r="BA128" s="190">
        <v>28</v>
      </c>
    </row>
    <row r="129" spans="1:53" ht="15" customHeight="1">
      <c r="A129" s="35"/>
      <c r="B129" s="11"/>
      <c r="C129" s="181" t="s">
        <v>124</v>
      </c>
      <c r="D129" s="183">
        <v>216</v>
      </c>
      <c r="E129" s="182">
        <v>27</v>
      </c>
      <c r="F129" s="182">
        <v>78</v>
      </c>
      <c r="G129" s="182">
        <v>3</v>
      </c>
      <c r="H129" s="182">
        <v>0</v>
      </c>
      <c r="I129" s="182">
        <v>0</v>
      </c>
      <c r="J129" s="182">
        <v>0</v>
      </c>
      <c r="K129" s="182">
        <v>0</v>
      </c>
      <c r="L129" s="182">
        <v>98</v>
      </c>
      <c r="M129" s="190">
        <v>422</v>
      </c>
      <c r="N129" s="182">
        <v>284</v>
      </c>
      <c r="O129" s="182">
        <v>36</v>
      </c>
      <c r="P129" s="182">
        <v>80</v>
      </c>
      <c r="Q129" s="182">
        <v>4</v>
      </c>
      <c r="R129" s="182">
        <v>1</v>
      </c>
      <c r="S129" s="182">
        <v>1</v>
      </c>
      <c r="T129" s="182">
        <v>0</v>
      </c>
      <c r="U129" s="182">
        <v>0</v>
      </c>
      <c r="V129" s="182">
        <v>101</v>
      </c>
      <c r="W129" s="190">
        <v>507</v>
      </c>
      <c r="X129" s="182">
        <v>282</v>
      </c>
      <c r="Y129" s="182">
        <v>37</v>
      </c>
      <c r="Z129" s="182">
        <v>97</v>
      </c>
      <c r="AA129" s="182">
        <v>3</v>
      </c>
      <c r="AB129" s="182">
        <v>0</v>
      </c>
      <c r="AC129" s="182">
        <v>0</v>
      </c>
      <c r="AD129" s="182">
        <v>0</v>
      </c>
      <c r="AE129" s="182">
        <v>0</v>
      </c>
      <c r="AF129" s="182">
        <v>110</v>
      </c>
      <c r="AG129" s="190">
        <v>529</v>
      </c>
      <c r="AH129" s="182">
        <v>280</v>
      </c>
      <c r="AI129" s="182">
        <v>36</v>
      </c>
      <c r="AJ129" s="182">
        <v>122</v>
      </c>
      <c r="AK129" s="182">
        <v>4</v>
      </c>
      <c r="AL129" s="182">
        <v>1</v>
      </c>
      <c r="AM129" s="182">
        <v>0</v>
      </c>
      <c r="AN129" s="182">
        <v>0</v>
      </c>
      <c r="AO129" s="182">
        <v>0</v>
      </c>
      <c r="AP129" s="182">
        <v>121</v>
      </c>
      <c r="AQ129" s="190">
        <v>564</v>
      </c>
      <c r="AR129" s="182">
        <v>164</v>
      </c>
      <c r="AS129" s="182">
        <v>26</v>
      </c>
      <c r="AT129" s="182">
        <v>197</v>
      </c>
      <c r="AU129" s="182">
        <v>2</v>
      </c>
      <c r="AV129" s="182">
        <v>0</v>
      </c>
      <c r="AW129" s="182">
        <v>0</v>
      </c>
      <c r="AX129" s="182">
        <v>0</v>
      </c>
      <c r="AY129" s="182">
        <v>0</v>
      </c>
      <c r="AZ129" s="182">
        <v>65</v>
      </c>
      <c r="BA129" s="190">
        <v>454</v>
      </c>
    </row>
    <row r="130" spans="1:53" ht="15" customHeight="1">
      <c r="A130" s="35"/>
      <c r="B130" s="11"/>
      <c r="C130" s="181" t="s">
        <v>39</v>
      </c>
      <c r="D130" s="183">
        <v>235</v>
      </c>
      <c r="E130" s="182">
        <v>28</v>
      </c>
      <c r="F130" s="182">
        <v>80</v>
      </c>
      <c r="G130" s="182">
        <v>16</v>
      </c>
      <c r="H130" s="182">
        <v>1</v>
      </c>
      <c r="I130" s="182">
        <v>0</v>
      </c>
      <c r="J130" s="182">
        <v>0</v>
      </c>
      <c r="K130" s="182">
        <v>0</v>
      </c>
      <c r="L130" s="182">
        <v>99</v>
      </c>
      <c r="M130" s="190">
        <v>459</v>
      </c>
      <c r="N130" s="182">
        <v>314</v>
      </c>
      <c r="O130" s="182">
        <v>37</v>
      </c>
      <c r="P130" s="182">
        <v>82</v>
      </c>
      <c r="Q130" s="182">
        <v>12</v>
      </c>
      <c r="R130" s="182">
        <v>1</v>
      </c>
      <c r="S130" s="182">
        <v>3</v>
      </c>
      <c r="T130" s="182">
        <v>1</v>
      </c>
      <c r="U130" s="182">
        <v>0</v>
      </c>
      <c r="V130" s="182">
        <v>101</v>
      </c>
      <c r="W130" s="190">
        <v>551</v>
      </c>
      <c r="X130" s="182">
        <v>304</v>
      </c>
      <c r="Y130" s="182">
        <v>40</v>
      </c>
      <c r="Z130" s="182">
        <v>99</v>
      </c>
      <c r="AA130" s="182">
        <v>13</v>
      </c>
      <c r="AB130" s="182">
        <v>3</v>
      </c>
      <c r="AC130" s="182">
        <v>0</v>
      </c>
      <c r="AD130" s="182">
        <v>0</v>
      </c>
      <c r="AE130" s="182">
        <v>0</v>
      </c>
      <c r="AF130" s="182">
        <v>112</v>
      </c>
      <c r="AG130" s="190">
        <v>571</v>
      </c>
      <c r="AH130" s="182">
        <v>299</v>
      </c>
      <c r="AI130" s="182">
        <v>36</v>
      </c>
      <c r="AJ130" s="182">
        <v>125</v>
      </c>
      <c r="AK130" s="182">
        <v>17</v>
      </c>
      <c r="AL130" s="182">
        <v>2</v>
      </c>
      <c r="AM130" s="182">
        <v>1</v>
      </c>
      <c r="AN130" s="182">
        <v>1</v>
      </c>
      <c r="AO130" s="182">
        <v>0</v>
      </c>
      <c r="AP130" s="182">
        <v>121</v>
      </c>
      <c r="AQ130" s="190">
        <v>602</v>
      </c>
      <c r="AR130" s="182">
        <v>177</v>
      </c>
      <c r="AS130" s="182">
        <v>28</v>
      </c>
      <c r="AT130" s="182">
        <v>202</v>
      </c>
      <c r="AU130" s="182">
        <v>9</v>
      </c>
      <c r="AV130" s="182">
        <v>0</v>
      </c>
      <c r="AW130" s="182">
        <v>1</v>
      </c>
      <c r="AX130" s="182">
        <v>0</v>
      </c>
      <c r="AY130" s="182">
        <v>0</v>
      </c>
      <c r="AZ130" s="182">
        <v>65</v>
      </c>
      <c r="BA130" s="190">
        <v>482</v>
      </c>
    </row>
    <row r="131" spans="1:53" ht="15" customHeight="1">
      <c r="A131" s="35"/>
      <c r="B131" s="334" t="s">
        <v>125</v>
      </c>
      <c r="C131" s="260" t="s">
        <v>446</v>
      </c>
      <c r="D131" s="188">
        <v>0</v>
      </c>
      <c r="E131" s="189">
        <v>0</v>
      </c>
      <c r="F131" s="189">
        <v>0</v>
      </c>
      <c r="G131" s="189">
        <v>0</v>
      </c>
      <c r="H131" s="189">
        <v>0</v>
      </c>
      <c r="I131" s="189">
        <v>0</v>
      </c>
      <c r="J131" s="189">
        <v>0</v>
      </c>
      <c r="K131" s="189">
        <v>0</v>
      </c>
      <c r="L131" s="189">
        <v>0</v>
      </c>
      <c r="M131" s="312">
        <v>0</v>
      </c>
      <c r="N131" s="189">
        <v>0</v>
      </c>
      <c r="O131" s="189">
        <v>0</v>
      </c>
      <c r="P131" s="189">
        <v>0</v>
      </c>
      <c r="Q131" s="189">
        <v>0</v>
      </c>
      <c r="R131" s="189">
        <v>1</v>
      </c>
      <c r="S131" s="189">
        <v>0</v>
      </c>
      <c r="T131" s="189">
        <v>0</v>
      </c>
      <c r="U131" s="189">
        <v>0</v>
      </c>
      <c r="V131" s="189">
        <v>0</v>
      </c>
      <c r="W131" s="312">
        <v>1</v>
      </c>
      <c r="X131" s="189">
        <v>0</v>
      </c>
      <c r="Y131" s="189">
        <v>0</v>
      </c>
      <c r="Z131" s="189">
        <v>0</v>
      </c>
      <c r="AA131" s="189">
        <v>0</v>
      </c>
      <c r="AB131" s="189">
        <v>0</v>
      </c>
      <c r="AC131" s="189">
        <v>0</v>
      </c>
      <c r="AD131" s="189">
        <v>0</v>
      </c>
      <c r="AE131" s="189">
        <v>0</v>
      </c>
      <c r="AF131" s="189">
        <v>0</v>
      </c>
      <c r="AG131" s="312">
        <v>0</v>
      </c>
      <c r="AH131" s="189">
        <v>0</v>
      </c>
      <c r="AI131" s="189">
        <v>0</v>
      </c>
      <c r="AJ131" s="189">
        <v>0</v>
      </c>
      <c r="AK131" s="189">
        <v>0</v>
      </c>
      <c r="AL131" s="189">
        <v>0</v>
      </c>
      <c r="AM131" s="189">
        <v>0</v>
      </c>
      <c r="AN131" s="189">
        <v>0</v>
      </c>
      <c r="AO131" s="189">
        <v>0</v>
      </c>
      <c r="AP131" s="189">
        <v>0</v>
      </c>
      <c r="AQ131" s="312">
        <v>0</v>
      </c>
      <c r="AR131" s="189">
        <v>0</v>
      </c>
      <c r="AS131" s="189">
        <v>0</v>
      </c>
      <c r="AT131" s="189">
        <v>0</v>
      </c>
      <c r="AU131" s="189">
        <v>0</v>
      </c>
      <c r="AV131" s="189">
        <v>0</v>
      </c>
      <c r="AW131" s="189">
        <v>0</v>
      </c>
      <c r="AX131" s="189">
        <v>0</v>
      </c>
      <c r="AY131" s="189">
        <v>0</v>
      </c>
      <c r="AZ131" s="189">
        <v>0</v>
      </c>
      <c r="BA131" s="312">
        <v>0</v>
      </c>
    </row>
    <row r="132" spans="1:53" ht="15" customHeight="1">
      <c r="A132" s="35"/>
      <c r="B132" s="11"/>
      <c r="C132" s="181" t="s">
        <v>126</v>
      </c>
      <c r="D132" s="183">
        <v>46</v>
      </c>
      <c r="E132" s="182">
        <v>6</v>
      </c>
      <c r="F132" s="182">
        <v>85</v>
      </c>
      <c r="G132" s="182">
        <v>98</v>
      </c>
      <c r="H132" s="182">
        <v>15</v>
      </c>
      <c r="I132" s="182">
        <v>4</v>
      </c>
      <c r="J132" s="182">
        <v>1</v>
      </c>
      <c r="K132" s="182">
        <v>1</v>
      </c>
      <c r="L132" s="182">
        <v>114</v>
      </c>
      <c r="M132" s="190">
        <v>370</v>
      </c>
      <c r="N132" s="182">
        <v>54</v>
      </c>
      <c r="O132" s="182">
        <v>13</v>
      </c>
      <c r="P132" s="182">
        <v>67</v>
      </c>
      <c r="Q132" s="182">
        <v>99</v>
      </c>
      <c r="R132" s="182">
        <v>15</v>
      </c>
      <c r="S132" s="182">
        <v>2</v>
      </c>
      <c r="T132" s="182">
        <v>0</v>
      </c>
      <c r="U132" s="182">
        <v>0</v>
      </c>
      <c r="V132" s="182">
        <v>120</v>
      </c>
      <c r="W132" s="190">
        <v>370</v>
      </c>
      <c r="X132" s="182">
        <v>60</v>
      </c>
      <c r="Y132" s="182">
        <v>2</v>
      </c>
      <c r="Z132" s="182">
        <v>88</v>
      </c>
      <c r="AA132" s="182">
        <v>87</v>
      </c>
      <c r="AB132" s="182">
        <v>14</v>
      </c>
      <c r="AC132" s="182">
        <v>4</v>
      </c>
      <c r="AD132" s="182">
        <v>0</v>
      </c>
      <c r="AE132" s="182">
        <v>0</v>
      </c>
      <c r="AF132" s="182">
        <v>107</v>
      </c>
      <c r="AG132" s="190">
        <v>362</v>
      </c>
      <c r="AH132" s="182">
        <v>47</v>
      </c>
      <c r="AI132" s="182">
        <v>9</v>
      </c>
      <c r="AJ132" s="182">
        <v>87</v>
      </c>
      <c r="AK132" s="182">
        <v>101</v>
      </c>
      <c r="AL132" s="182">
        <v>10</v>
      </c>
      <c r="AM132" s="182">
        <v>5</v>
      </c>
      <c r="AN132" s="182">
        <v>0</v>
      </c>
      <c r="AO132" s="182">
        <v>0</v>
      </c>
      <c r="AP132" s="182">
        <v>140</v>
      </c>
      <c r="AQ132" s="190">
        <v>399</v>
      </c>
      <c r="AR132" s="182">
        <v>37</v>
      </c>
      <c r="AS132" s="182">
        <v>2</v>
      </c>
      <c r="AT132" s="182">
        <v>51</v>
      </c>
      <c r="AU132" s="182">
        <v>145</v>
      </c>
      <c r="AV132" s="182">
        <v>6</v>
      </c>
      <c r="AW132" s="182">
        <v>2</v>
      </c>
      <c r="AX132" s="182">
        <v>0</v>
      </c>
      <c r="AY132" s="182">
        <v>0</v>
      </c>
      <c r="AZ132" s="182">
        <v>109</v>
      </c>
      <c r="BA132" s="190">
        <v>352</v>
      </c>
    </row>
    <row r="133" spans="1:53" ht="15" customHeight="1">
      <c r="A133" s="35"/>
      <c r="B133" s="11"/>
      <c r="C133" s="181" t="s">
        <v>127</v>
      </c>
      <c r="D133" s="183">
        <v>115</v>
      </c>
      <c r="E133" s="182">
        <v>57</v>
      </c>
      <c r="F133" s="182">
        <v>100</v>
      </c>
      <c r="G133" s="182">
        <v>289</v>
      </c>
      <c r="H133" s="182">
        <v>17</v>
      </c>
      <c r="I133" s="182">
        <v>7</v>
      </c>
      <c r="J133" s="182">
        <v>2</v>
      </c>
      <c r="K133" s="182">
        <v>0</v>
      </c>
      <c r="L133" s="182">
        <v>622</v>
      </c>
      <c r="M133" s="190">
        <v>1209</v>
      </c>
      <c r="N133" s="182">
        <v>150</v>
      </c>
      <c r="O133" s="182">
        <v>37</v>
      </c>
      <c r="P133" s="182">
        <v>107</v>
      </c>
      <c r="Q133" s="182">
        <v>337</v>
      </c>
      <c r="R133" s="182">
        <v>42</v>
      </c>
      <c r="S133" s="182">
        <v>3</v>
      </c>
      <c r="T133" s="182">
        <v>0</v>
      </c>
      <c r="U133" s="182">
        <v>0</v>
      </c>
      <c r="V133" s="182">
        <v>558</v>
      </c>
      <c r="W133" s="190">
        <v>1234</v>
      </c>
      <c r="X133" s="182">
        <v>139</v>
      </c>
      <c r="Y133" s="182">
        <v>37</v>
      </c>
      <c r="Z133" s="182">
        <v>123</v>
      </c>
      <c r="AA133" s="182">
        <v>353</v>
      </c>
      <c r="AB133" s="182">
        <v>20</v>
      </c>
      <c r="AC133" s="182">
        <v>16</v>
      </c>
      <c r="AD133" s="182">
        <v>1</v>
      </c>
      <c r="AE133" s="182">
        <v>0</v>
      </c>
      <c r="AF133" s="182">
        <v>659</v>
      </c>
      <c r="AG133" s="190">
        <v>1348</v>
      </c>
      <c r="AH133" s="182">
        <v>113</v>
      </c>
      <c r="AI133" s="182">
        <v>23</v>
      </c>
      <c r="AJ133" s="182">
        <v>127</v>
      </c>
      <c r="AK133" s="182">
        <v>415</v>
      </c>
      <c r="AL133" s="182">
        <v>35</v>
      </c>
      <c r="AM133" s="182">
        <v>12</v>
      </c>
      <c r="AN133" s="182">
        <v>1</v>
      </c>
      <c r="AO133" s="182">
        <v>1</v>
      </c>
      <c r="AP133" s="182">
        <v>580</v>
      </c>
      <c r="AQ133" s="190">
        <v>1307</v>
      </c>
      <c r="AR133" s="182">
        <v>152</v>
      </c>
      <c r="AS133" s="182">
        <v>24</v>
      </c>
      <c r="AT133" s="182">
        <v>189</v>
      </c>
      <c r="AU133" s="182">
        <v>603</v>
      </c>
      <c r="AV133" s="182">
        <v>21</v>
      </c>
      <c r="AW133" s="182">
        <v>3</v>
      </c>
      <c r="AX133" s="182">
        <v>1</v>
      </c>
      <c r="AY133" s="182">
        <v>0</v>
      </c>
      <c r="AZ133" s="182">
        <v>477</v>
      </c>
      <c r="BA133" s="190">
        <v>1470</v>
      </c>
    </row>
    <row r="134" spans="1:53" ht="15" customHeight="1">
      <c r="A134" s="35"/>
      <c r="B134" s="11"/>
      <c r="C134" s="181" t="s">
        <v>128</v>
      </c>
      <c r="D134" s="183">
        <v>48</v>
      </c>
      <c r="E134" s="182">
        <v>4</v>
      </c>
      <c r="F134" s="182">
        <v>51</v>
      </c>
      <c r="G134" s="182">
        <v>194</v>
      </c>
      <c r="H134" s="182">
        <v>27</v>
      </c>
      <c r="I134" s="182">
        <v>1</v>
      </c>
      <c r="J134" s="182">
        <v>2</v>
      </c>
      <c r="K134" s="182">
        <v>0</v>
      </c>
      <c r="L134" s="182">
        <v>94</v>
      </c>
      <c r="M134" s="190">
        <v>421</v>
      </c>
      <c r="N134" s="182">
        <v>48</v>
      </c>
      <c r="O134" s="182">
        <v>7</v>
      </c>
      <c r="P134" s="182">
        <v>57</v>
      </c>
      <c r="Q134" s="182">
        <v>170</v>
      </c>
      <c r="R134" s="182">
        <v>27</v>
      </c>
      <c r="S134" s="182">
        <v>4</v>
      </c>
      <c r="T134" s="182">
        <v>0</v>
      </c>
      <c r="U134" s="182">
        <v>0</v>
      </c>
      <c r="V134" s="182">
        <v>87</v>
      </c>
      <c r="W134" s="190">
        <v>400</v>
      </c>
      <c r="X134" s="182">
        <v>46</v>
      </c>
      <c r="Y134" s="182">
        <v>2</v>
      </c>
      <c r="Z134" s="182">
        <v>67</v>
      </c>
      <c r="AA134" s="182">
        <v>215</v>
      </c>
      <c r="AB134" s="182">
        <v>49</v>
      </c>
      <c r="AC134" s="182">
        <v>11</v>
      </c>
      <c r="AD134" s="182">
        <v>2</v>
      </c>
      <c r="AE134" s="182">
        <v>0</v>
      </c>
      <c r="AF134" s="182">
        <v>80</v>
      </c>
      <c r="AG134" s="190">
        <v>472</v>
      </c>
      <c r="AH134" s="182">
        <v>42</v>
      </c>
      <c r="AI134" s="182">
        <v>5</v>
      </c>
      <c r="AJ134" s="182">
        <v>56</v>
      </c>
      <c r="AK134" s="182">
        <v>247</v>
      </c>
      <c r="AL134" s="182">
        <v>44</v>
      </c>
      <c r="AM134" s="182">
        <v>2</v>
      </c>
      <c r="AN134" s="182">
        <v>6</v>
      </c>
      <c r="AO134" s="182">
        <v>0</v>
      </c>
      <c r="AP134" s="182">
        <v>79</v>
      </c>
      <c r="AQ134" s="190">
        <v>481</v>
      </c>
      <c r="AR134" s="182">
        <v>43</v>
      </c>
      <c r="AS134" s="182">
        <v>3</v>
      </c>
      <c r="AT134" s="182">
        <v>61</v>
      </c>
      <c r="AU134" s="182">
        <v>350</v>
      </c>
      <c r="AV134" s="182">
        <v>33</v>
      </c>
      <c r="AW134" s="182">
        <v>4</v>
      </c>
      <c r="AX134" s="182">
        <v>4</v>
      </c>
      <c r="AY134" s="182">
        <v>0</v>
      </c>
      <c r="AZ134" s="182">
        <v>86</v>
      </c>
      <c r="BA134" s="190">
        <v>584</v>
      </c>
    </row>
    <row r="135" spans="1:53" ht="15" customHeight="1">
      <c r="A135" s="35"/>
      <c r="B135" s="11"/>
      <c r="C135" s="181" t="s">
        <v>322</v>
      </c>
      <c r="D135" s="183">
        <v>31</v>
      </c>
      <c r="E135" s="182">
        <v>0</v>
      </c>
      <c r="F135" s="182">
        <v>2</v>
      </c>
      <c r="G135" s="182">
        <v>26</v>
      </c>
      <c r="H135" s="182">
        <v>5</v>
      </c>
      <c r="I135" s="182">
        <v>0</v>
      </c>
      <c r="J135" s="182">
        <v>1</v>
      </c>
      <c r="K135" s="182">
        <v>1</v>
      </c>
      <c r="L135" s="182">
        <v>1</v>
      </c>
      <c r="M135" s="190">
        <v>67</v>
      </c>
      <c r="N135" s="182">
        <v>28</v>
      </c>
      <c r="O135" s="182">
        <v>0</v>
      </c>
      <c r="P135" s="182">
        <v>9</v>
      </c>
      <c r="Q135" s="182">
        <v>33</v>
      </c>
      <c r="R135" s="182">
        <v>5</v>
      </c>
      <c r="S135" s="182">
        <v>4</v>
      </c>
      <c r="T135" s="182">
        <v>1</v>
      </c>
      <c r="U135" s="182">
        <v>2</v>
      </c>
      <c r="V135" s="182">
        <v>0</v>
      </c>
      <c r="W135" s="190">
        <v>82</v>
      </c>
      <c r="X135" s="182">
        <v>32</v>
      </c>
      <c r="Y135" s="182">
        <v>0</v>
      </c>
      <c r="Z135" s="182">
        <v>11</v>
      </c>
      <c r="AA135" s="182">
        <v>27</v>
      </c>
      <c r="AB135" s="182">
        <v>3</v>
      </c>
      <c r="AC135" s="182">
        <v>2</v>
      </c>
      <c r="AD135" s="182">
        <v>1</v>
      </c>
      <c r="AE135" s="182">
        <v>0</v>
      </c>
      <c r="AF135" s="182">
        <v>1</v>
      </c>
      <c r="AG135" s="190">
        <v>77</v>
      </c>
      <c r="AH135" s="182">
        <v>40</v>
      </c>
      <c r="AI135" s="182">
        <v>0</v>
      </c>
      <c r="AJ135" s="182">
        <v>13</v>
      </c>
      <c r="AK135" s="182">
        <v>36</v>
      </c>
      <c r="AL135" s="182">
        <v>8</v>
      </c>
      <c r="AM135" s="182">
        <v>3</v>
      </c>
      <c r="AN135" s="182">
        <v>2</v>
      </c>
      <c r="AO135" s="182">
        <v>0</v>
      </c>
      <c r="AP135" s="182">
        <v>0</v>
      </c>
      <c r="AQ135" s="190">
        <v>102</v>
      </c>
      <c r="AR135" s="182">
        <v>46</v>
      </c>
      <c r="AS135" s="182">
        <v>0</v>
      </c>
      <c r="AT135" s="182">
        <v>12</v>
      </c>
      <c r="AU135" s="182">
        <v>50</v>
      </c>
      <c r="AV135" s="182">
        <v>7</v>
      </c>
      <c r="AW135" s="182">
        <v>3</v>
      </c>
      <c r="AX135" s="182">
        <v>5</v>
      </c>
      <c r="AY135" s="182">
        <v>1</v>
      </c>
      <c r="AZ135" s="182">
        <v>1</v>
      </c>
      <c r="BA135" s="190">
        <v>125</v>
      </c>
    </row>
    <row r="136" spans="1:53" ht="15" customHeight="1">
      <c r="A136" s="35"/>
      <c r="B136" s="304"/>
      <c r="C136" s="34" t="s">
        <v>39</v>
      </c>
      <c r="D136" s="184">
        <v>240</v>
      </c>
      <c r="E136" s="185">
        <v>67</v>
      </c>
      <c r="F136" s="185">
        <v>238</v>
      </c>
      <c r="G136" s="185">
        <v>607</v>
      </c>
      <c r="H136" s="185">
        <v>64</v>
      </c>
      <c r="I136" s="185">
        <v>12</v>
      </c>
      <c r="J136" s="185">
        <v>6</v>
      </c>
      <c r="K136" s="185">
        <v>2</v>
      </c>
      <c r="L136" s="185">
        <v>831</v>
      </c>
      <c r="M136" s="191">
        <v>2067</v>
      </c>
      <c r="N136" s="185">
        <v>280</v>
      </c>
      <c r="O136" s="185">
        <v>57</v>
      </c>
      <c r="P136" s="185">
        <v>240</v>
      </c>
      <c r="Q136" s="185">
        <v>639</v>
      </c>
      <c r="R136" s="185">
        <v>90</v>
      </c>
      <c r="S136" s="185">
        <v>13</v>
      </c>
      <c r="T136" s="185">
        <v>1</v>
      </c>
      <c r="U136" s="185">
        <v>2</v>
      </c>
      <c r="V136" s="185">
        <v>765</v>
      </c>
      <c r="W136" s="191">
        <v>2087</v>
      </c>
      <c r="X136" s="185">
        <v>277</v>
      </c>
      <c r="Y136" s="185">
        <v>41</v>
      </c>
      <c r="Z136" s="185">
        <v>289</v>
      </c>
      <c r="AA136" s="185">
        <v>682</v>
      </c>
      <c r="AB136" s="185">
        <v>86</v>
      </c>
      <c r="AC136" s="185">
        <v>33</v>
      </c>
      <c r="AD136" s="185">
        <v>4</v>
      </c>
      <c r="AE136" s="185">
        <v>0</v>
      </c>
      <c r="AF136" s="185">
        <v>847</v>
      </c>
      <c r="AG136" s="191">
        <v>2259</v>
      </c>
      <c r="AH136" s="185">
        <v>242</v>
      </c>
      <c r="AI136" s="185">
        <v>37</v>
      </c>
      <c r="AJ136" s="185">
        <v>283</v>
      </c>
      <c r="AK136" s="185">
        <v>799</v>
      </c>
      <c r="AL136" s="185">
        <v>97</v>
      </c>
      <c r="AM136" s="185">
        <v>22</v>
      </c>
      <c r="AN136" s="185">
        <v>9</v>
      </c>
      <c r="AO136" s="185">
        <v>1</v>
      </c>
      <c r="AP136" s="185">
        <v>799</v>
      </c>
      <c r="AQ136" s="191">
        <v>2289</v>
      </c>
      <c r="AR136" s="185">
        <v>278</v>
      </c>
      <c r="AS136" s="185">
        <v>29</v>
      </c>
      <c r="AT136" s="185">
        <v>313</v>
      </c>
      <c r="AU136" s="185">
        <v>1148</v>
      </c>
      <c r="AV136" s="185">
        <v>67</v>
      </c>
      <c r="AW136" s="185">
        <v>12</v>
      </c>
      <c r="AX136" s="185">
        <v>10</v>
      </c>
      <c r="AY136" s="185">
        <v>1</v>
      </c>
      <c r="AZ136" s="185">
        <v>673</v>
      </c>
      <c r="BA136" s="191">
        <v>2531</v>
      </c>
    </row>
    <row r="137" spans="1:53" ht="15" customHeight="1">
      <c r="A137" s="35"/>
      <c r="B137" s="11" t="s">
        <v>193</v>
      </c>
      <c r="C137" s="181" t="s">
        <v>129</v>
      </c>
      <c r="D137" s="183">
        <v>187</v>
      </c>
      <c r="E137" s="182">
        <v>2</v>
      </c>
      <c r="F137" s="182">
        <v>91</v>
      </c>
      <c r="G137" s="182">
        <v>467</v>
      </c>
      <c r="H137" s="182">
        <v>167</v>
      </c>
      <c r="I137" s="182">
        <v>65</v>
      </c>
      <c r="J137" s="182">
        <v>47</v>
      </c>
      <c r="K137" s="182">
        <v>23</v>
      </c>
      <c r="L137" s="182">
        <v>19</v>
      </c>
      <c r="M137" s="190">
        <v>1068</v>
      </c>
      <c r="N137" s="182">
        <v>266</v>
      </c>
      <c r="O137" s="182">
        <v>1</v>
      </c>
      <c r="P137" s="182">
        <v>124</v>
      </c>
      <c r="Q137" s="182">
        <v>482</v>
      </c>
      <c r="R137" s="182">
        <v>188</v>
      </c>
      <c r="S137" s="182">
        <v>92</v>
      </c>
      <c r="T137" s="182">
        <v>54</v>
      </c>
      <c r="U137" s="182">
        <v>23</v>
      </c>
      <c r="V137" s="182">
        <v>17</v>
      </c>
      <c r="W137" s="190">
        <v>1247</v>
      </c>
      <c r="X137" s="182">
        <v>245</v>
      </c>
      <c r="Y137" s="182">
        <v>3</v>
      </c>
      <c r="Z137" s="182">
        <v>94</v>
      </c>
      <c r="AA137" s="182">
        <v>520</v>
      </c>
      <c r="AB137" s="182">
        <v>172</v>
      </c>
      <c r="AC137" s="182">
        <v>73</v>
      </c>
      <c r="AD137" s="182">
        <v>57</v>
      </c>
      <c r="AE137" s="182">
        <v>22</v>
      </c>
      <c r="AF137" s="182">
        <v>17</v>
      </c>
      <c r="AG137" s="190">
        <v>1203</v>
      </c>
      <c r="AH137" s="182">
        <v>282</v>
      </c>
      <c r="AI137" s="182">
        <v>2</v>
      </c>
      <c r="AJ137" s="182">
        <v>102</v>
      </c>
      <c r="AK137" s="182">
        <v>515</v>
      </c>
      <c r="AL137" s="182">
        <v>144</v>
      </c>
      <c r="AM137" s="182">
        <v>108</v>
      </c>
      <c r="AN137" s="182">
        <v>53</v>
      </c>
      <c r="AO137" s="182">
        <v>31</v>
      </c>
      <c r="AP137" s="182">
        <v>12</v>
      </c>
      <c r="AQ137" s="190">
        <v>1249</v>
      </c>
      <c r="AR137" s="182">
        <v>241</v>
      </c>
      <c r="AS137" s="182">
        <v>3</v>
      </c>
      <c r="AT137" s="182">
        <v>96</v>
      </c>
      <c r="AU137" s="182">
        <v>680</v>
      </c>
      <c r="AV137" s="182">
        <v>151</v>
      </c>
      <c r="AW137" s="182">
        <v>132</v>
      </c>
      <c r="AX137" s="182">
        <v>64</v>
      </c>
      <c r="AY137" s="182">
        <v>15</v>
      </c>
      <c r="AZ137" s="182">
        <v>14</v>
      </c>
      <c r="BA137" s="190">
        <v>1396</v>
      </c>
    </row>
    <row r="138" spans="1:53" ht="15" customHeight="1">
      <c r="A138" s="35"/>
      <c r="B138" s="334" t="s">
        <v>194</v>
      </c>
      <c r="C138" s="260" t="s">
        <v>197</v>
      </c>
      <c r="D138" s="188">
        <v>0</v>
      </c>
      <c r="E138" s="189">
        <v>0</v>
      </c>
      <c r="F138" s="189">
        <v>0</v>
      </c>
      <c r="G138" s="189">
        <v>1</v>
      </c>
      <c r="H138" s="189">
        <v>5</v>
      </c>
      <c r="I138" s="189">
        <v>0</v>
      </c>
      <c r="J138" s="189">
        <v>0</v>
      </c>
      <c r="K138" s="189">
        <v>0</v>
      </c>
      <c r="L138" s="189">
        <v>0</v>
      </c>
      <c r="M138" s="312">
        <v>6</v>
      </c>
      <c r="N138" s="189">
        <v>0</v>
      </c>
      <c r="O138" s="189">
        <v>0</v>
      </c>
      <c r="P138" s="189">
        <v>1</v>
      </c>
      <c r="Q138" s="189">
        <v>1</v>
      </c>
      <c r="R138" s="189">
        <v>3</v>
      </c>
      <c r="S138" s="189">
        <v>1</v>
      </c>
      <c r="T138" s="189">
        <v>0</v>
      </c>
      <c r="U138" s="189">
        <v>0</v>
      </c>
      <c r="V138" s="189">
        <v>1</v>
      </c>
      <c r="W138" s="312">
        <v>7</v>
      </c>
      <c r="X138" s="189">
        <v>0</v>
      </c>
      <c r="Y138" s="189">
        <v>0</v>
      </c>
      <c r="Z138" s="189">
        <v>0</v>
      </c>
      <c r="AA138" s="189">
        <v>1</v>
      </c>
      <c r="AB138" s="189">
        <v>4</v>
      </c>
      <c r="AC138" s="189">
        <v>2</v>
      </c>
      <c r="AD138" s="189">
        <v>0</v>
      </c>
      <c r="AE138" s="189">
        <v>0</v>
      </c>
      <c r="AF138" s="189">
        <v>1</v>
      </c>
      <c r="AG138" s="312">
        <v>8</v>
      </c>
      <c r="AH138" s="189">
        <v>1</v>
      </c>
      <c r="AI138" s="189">
        <v>0</v>
      </c>
      <c r="AJ138" s="189">
        <v>0</v>
      </c>
      <c r="AK138" s="189">
        <v>0</v>
      </c>
      <c r="AL138" s="189">
        <v>5</v>
      </c>
      <c r="AM138" s="189">
        <v>1</v>
      </c>
      <c r="AN138" s="189">
        <v>0</v>
      </c>
      <c r="AO138" s="189">
        <v>0</v>
      </c>
      <c r="AP138" s="189">
        <v>1</v>
      </c>
      <c r="AQ138" s="312">
        <v>8</v>
      </c>
      <c r="AR138" s="189">
        <v>0</v>
      </c>
      <c r="AS138" s="189">
        <v>0</v>
      </c>
      <c r="AT138" s="189">
        <v>0</v>
      </c>
      <c r="AU138" s="189">
        <v>0</v>
      </c>
      <c r="AV138" s="189">
        <v>4</v>
      </c>
      <c r="AW138" s="189">
        <v>2</v>
      </c>
      <c r="AX138" s="189">
        <v>0</v>
      </c>
      <c r="AY138" s="189">
        <v>0</v>
      </c>
      <c r="AZ138" s="189">
        <v>0</v>
      </c>
      <c r="BA138" s="312">
        <v>6</v>
      </c>
    </row>
    <row r="139" spans="1:53" ht="15" customHeight="1">
      <c r="A139" s="35"/>
      <c r="B139" s="11"/>
      <c r="C139" s="62" t="s">
        <v>130</v>
      </c>
      <c r="D139" s="183">
        <v>0</v>
      </c>
      <c r="E139" s="182">
        <v>0</v>
      </c>
      <c r="F139" s="182">
        <v>1</v>
      </c>
      <c r="G139" s="182">
        <v>1</v>
      </c>
      <c r="H139" s="182">
        <v>0</v>
      </c>
      <c r="I139" s="182">
        <v>0</v>
      </c>
      <c r="J139" s="182">
        <v>0</v>
      </c>
      <c r="K139" s="182">
        <v>0</v>
      </c>
      <c r="L139" s="182">
        <v>0</v>
      </c>
      <c r="M139" s="190">
        <v>2</v>
      </c>
      <c r="N139" s="182">
        <v>0</v>
      </c>
      <c r="O139" s="182">
        <v>0</v>
      </c>
      <c r="P139" s="182">
        <v>0</v>
      </c>
      <c r="Q139" s="182">
        <v>0</v>
      </c>
      <c r="R139" s="182">
        <v>0</v>
      </c>
      <c r="S139" s="182">
        <v>0</v>
      </c>
      <c r="T139" s="182">
        <v>0</v>
      </c>
      <c r="U139" s="182">
        <v>0</v>
      </c>
      <c r="V139" s="182">
        <v>0</v>
      </c>
      <c r="W139" s="190">
        <v>0</v>
      </c>
      <c r="X139" s="182">
        <v>0</v>
      </c>
      <c r="Y139" s="182">
        <v>0</v>
      </c>
      <c r="Z139" s="182">
        <v>0</v>
      </c>
      <c r="AA139" s="182">
        <v>0</v>
      </c>
      <c r="AB139" s="182">
        <v>0</v>
      </c>
      <c r="AC139" s="182">
        <v>0</v>
      </c>
      <c r="AD139" s="182">
        <v>0</v>
      </c>
      <c r="AE139" s="182">
        <v>0</v>
      </c>
      <c r="AF139" s="182">
        <v>0</v>
      </c>
      <c r="AG139" s="190">
        <v>0</v>
      </c>
      <c r="AH139" s="182">
        <v>0</v>
      </c>
      <c r="AI139" s="182">
        <v>0</v>
      </c>
      <c r="AJ139" s="182">
        <v>0</v>
      </c>
      <c r="AK139" s="182">
        <v>0</v>
      </c>
      <c r="AL139" s="182">
        <v>0</v>
      </c>
      <c r="AM139" s="182">
        <v>0</v>
      </c>
      <c r="AN139" s="182">
        <v>0</v>
      </c>
      <c r="AO139" s="182">
        <v>0</v>
      </c>
      <c r="AP139" s="182">
        <v>0</v>
      </c>
      <c r="AQ139" s="190">
        <v>0</v>
      </c>
      <c r="AR139" s="182">
        <v>0</v>
      </c>
      <c r="AS139" s="182">
        <v>0</v>
      </c>
      <c r="AT139" s="182">
        <v>0</v>
      </c>
      <c r="AU139" s="182">
        <v>1</v>
      </c>
      <c r="AV139" s="182">
        <v>0</v>
      </c>
      <c r="AW139" s="182">
        <v>0</v>
      </c>
      <c r="AX139" s="182">
        <v>0</v>
      </c>
      <c r="AY139" s="182">
        <v>0</v>
      </c>
      <c r="AZ139" s="182">
        <v>0</v>
      </c>
      <c r="BA139" s="190">
        <v>1</v>
      </c>
    </row>
    <row r="140" spans="1:53" ht="15" customHeight="1">
      <c r="A140" s="35"/>
      <c r="B140" s="11"/>
      <c r="C140" s="181" t="s">
        <v>323</v>
      </c>
      <c r="D140" s="183">
        <v>0</v>
      </c>
      <c r="E140" s="182">
        <v>0</v>
      </c>
      <c r="F140" s="182">
        <v>0</v>
      </c>
      <c r="G140" s="182">
        <v>0</v>
      </c>
      <c r="H140" s="182">
        <v>63</v>
      </c>
      <c r="I140" s="182">
        <v>0</v>
      </c>
      <c r="J140" s="182">
        <v>1</v>
      </c>
      <c r="K140" s="182">
        <v>5</v>
      </c>
      <c r="L140" s="182">
        <v>0</v>
      </c>
      <c r="M140" s="190">
        <v>69</v>
      </c>
      <c r="N140" s="182">
        <v>0</v>
      </c>
      <c r="O140" s="182">
        <v>0</v>
      </c>
      <c r="P140" s="182">
        <v>0</v>
      </c>
      <c r="Q140" s="182">
        <v>3</v>
      </c>
      <c r="R140" s="182">
        <v>10</v>
      </c>
      <c r="S140" s="182">
        <v>2</v>
      </c>
      <c r="T140" s="182">
        <v>1</v>
      </c>
      <c r="U140" s="182">
        <v>0</v>
      </c>
      <c r="V140" s="182">
        <v>0</v>
      </c>
      <c r="W140" s="190">
        <v>16</v>
      </c>
      <c r="X140" s="182">
        <v>0</v>
      </c>
      <c r="Y140" s="182">
        <v>0</v>
      </c>
      <c r="Z140" s="182">
        <v>0</v>
      </c>
      <c r="AA140" s="182">
        <v>0</v>
      </c>
      <c r="AB140" s="182">
        <v>47</v>
      </c>
      <c r="AC140" s="182">
        <v>0</v>
      </c>
      <c r="AD140" s="182">
        <v>3</v>
      </c>
      <c r="AE140" s="182">
        <v>1</v>
      </c>
      <c r="AF140" s="182">
        <v>0</v>
      </c>
      <c r="AG140" s="190">
        <v>51</v>
      </c>
      <c r="AH140" s="182">
        <v>0</v>
      </c>
      <c r="AI140" s="182">
        <v>0</v>
      </c>
      <c r="AJ140" s="182">
        <v>0</v>
      </c>
      <c r="AK140" s="182">
        <v>2</v>
      </c>
      <c r="AL140" s="182">
        <v>21</v>
      </c>
      <c r="AM140" s="182">
        <v>0</v>
      </c>
      <c r="AN140" s="182">
        <v>0</v>
      </c>
      <c r="AO140" s="182">
        <v>1</v>
      </c>
      <c r="AP140" s="182">
        <v>2</v>
      </c>
      <c r="AQ140" s="190">
        <v>26</v>
      </c>
      <c r="AR140" s="182">
        <v>0</v>
      </c>
      <c r="AS140" s="182">
        <v>0</v>
      </c>
      <c r="AT140" s="182">
        <v>1</v>
      </c>
      <c r="AU140" s="182">
        <v>1</v>
      </c>
      <c r="AV140" s="182">
        <v>13</v>
      </c>
      <c r="AW140" s="182">
        <v>1</v>
      </c>
      <c r="AX140" s="182">
        <v>1</v>
      </c>
      <c r="AY140" s="182">
        <v>0</v>
      </c>
      <c r="AZ140" s="182">
        <v>0</v>
      </c>
      <c r="BA140" s="190">
        <v>17</v>
      </c>
    </row>
    <row r="141" spans="1:53" ht="15" customHeight="1">
      <c r="A141" s="35"/>
      <c r="B141" s="304"/>
      <c r="C141" s="34" t="s">
        <v>39</v>
      </c>
      <c r="D141" s="184">
        <v>0</v>
      </c>
      <c r="E141" s="185">
        <v>0</v>
      </c>
      <c r="F141" s="185">
        <v>1</v>
      </c>
      <c r="G141" s="185">
        <v>2</v>
      </c>
      <c r="H141" s="185">
        <v>68</v>
      </c>
      <c r="I141" s="185">
        <v>0</v>
      </c>
      <c r="J141" s="185">
        <v>1</v>
      </c>
      <c r="K141" s="185">
        <v>5</v>
      </c>
      <c r="L141" s="185">
        <v>0</v>
      </c>
      <c r="M141" s="191">
        <v>77</v>
      </c>
      <c r="N141" s="185">
        <v>0</v>
      </c>
      <c r="O141" s="185">
        <v>0</v>
      </c>
      <c r="P141" s="185">
        <v>1</v>
      </c>
      <c r="Q141" s="185">
        <v>4</v>
      </c>
      <c r="R141" s="185">
        <v>13</v>
      </c>
      <c r="S141" s="185">
        <v>3</v>
      </c>
      <c r="T141" s="185">
        <v>1</v>
      </c>
      <c r="U141" s="185">
        <v>0</v>
      </c>
      <c r="V141" s="185">
        <v>1</v>
      </c>
      <c r="W141" s="191">
        <v>23</v>
      </c>
      <c r="X141" s="185">
        <v>0</v>
      </c>
      <c r="Y141" s="185">
        <v>0</v>
      </c>
      <c r="Z141" s="185">
        <v>0</v>
      </c>
      <c r="AA141" s="185">
        <v>1</v>
      </c>
      <c r="AB141" s="185">
        <v>51</v>
      </c>
      <c r="AC141" s="185">
        <v>2</v>
      </c>
      <c r="AD141" s="185">
        <v>3</v>
      </c>
      <c r="AE141" s="185">
        <v>1</v>
      </c>
      <c r="AF141" s="185">
        <v>1</v>
      </c>
      <c r="AG141" s="191">
        <v>59</v>
      </c>
      <c r="AH141" s="185">
        <v>1</v>
      </c>
      <c r="AI141" s="185">
        <v>0</v>
      </c>
      <c r="AJ141" s="185">
        <v>0</v>
      </c>
      <c r="AK141" s="185">
        <v>2</v>
      </c>
      <c r="AL141" s="185">
        <v>26</v>
      </c>
      <c r="AM141" s="185">
        <v>1</v>
      </c>
      <c r="AN141" s="185">
        <v>0</v>
      </c>
      <c r="AO141" s="185">
        <v>1</v>
      </c>
      <c r="AP141" s="185">
        <v>3</v>
      </c>
      <c r="AQ141" s="191">
        <v>34</v>
      </c>
      <c r="AR141" s="185">
        <v>0</v>
      </c>
      <c r="AS141" s="185">
        <v>0</v>
      </c>
      <c r="AT141" s="185">
        <v>1</v>
      </c>
      <c r="AU141" s="185">
        <v>2</v>
      </c>
      <c r="AV141" s="185">
        <v>17</v>
      </c>
      <c r="AW141" s="185">
        <v>3</v>
      </c>
      <c r="AX141" s="185">
        <v>1</v>
      </c>
      <c r="AY141" s="185">
        <v>0</v>
      </c>
      <c r="AZ141" s="185">
        <v>0</v>
      </c>
      <c r="BA141" s="191">
        <v>24</v>
      </c>
    </row>
    <row r="142" spans="1:53" ht="15" customHeight="1">
      <c r="A142" s="35"/>
      <c r="B142" s="11" t="s">
        <v>182</v>
      </c>
      <c r="C142" s="181" t="s">
        <v>324</v>
      </c>
      <c r="D142" s="183">
        <v>0</v>
      </c>
      <c r="E142" s="182">
        <v>0</v>
      </c>
      <c r="F142" s="182">
        <v>0</v>
      </c>
      <c r="G142" s="182">
        <v>0</v>
      </c>
      <c r="H142" s="182">
        <v>0</v>
      </c>
      <c r="I142" s="182">
        <v>0</v>
      </c>
      <c r="J142" s="182">
        <v>0</v>
      </c>
      <c r="K142" s="182">
        <v>0</v>
      </c>
      <c r="L142" s="182">
        <v>0</v>
      </c>
      <c r="M142" s="190">
        <v>0</v>
      </c>
      <c r="N142" s="182">
        <v>0</v>
      </c>
      <c r="O142" s="182">
        <v>0</v>
      </c>
      <c r="P142" s="182">
        <v>1</v>
      </c>
      <c r="Q142" s="182">
        <v>0</v>
      </c>
      <c r="R142" s="182">
        <v>0</v>
      </c>
      <c r="S142" s="182">
        <v>0</v>
      </c>
      <c r="T142" s="182">
        <v>0</v>
      </c>
      <c r="U142" s="182">
        <v>0</v>
      </c>
      <c r="V142" s="182">
        <v>0</v>
      </c>
      <c r="W142" s="190">
        <v>1</v>
      </c>
      <c r="X142" s="182">
        <v>0</v>
      </c>
      <c r="Y142" s="182">
        <v>0</v>
      </c>
      <c r="Z142" s="182">
        <v>0</v>
      </c>
      <c r="AA142" s="182">
        <v>0</v>
      </c>
      <c r="AB142" s="182">
        <v>0</v>
      </c>
      <c r="AC142" s="182">
        <v>0</v>
      </c>
      <c r="AD142" s="182">
        <v>0</v>
      </c>
      <c r="AE142" s="182">
        <v>0</v>
      </c>
      <c r="AF142" s="182">
        <v>0</v>
      </c>
      <c r="AG142" s="190">
        <v>0</v>
      </c>
      <c r="AH142" s="182">
        <v>0</v>
      </c>
      <c r="AI142" s="182">
        <v>0</v>
      </c>
      <c r="AJ142" s="182">
        <v>0</v>
      </c>
      <c r="AK142" s="182">
        <v>0</v>
      </c>
      <c r="AL142" s="182">
        <v>0</v>
      </c>
      <c r="AM142" s="182">
        <v>0</v>
      </c>
      <c r="AN142" s="182">
        <v>0</v>
      </c>
      <c r="AO142" s="182">
        <v>0</v>
      </c>
      <c r="AP142" s="182">
        <v>0</v>
      </c>
      <c r="AQ142" s="190">
        <v>0</v>
      </c>
      <c r="AR142" s="182">
        <v>0</v>
      </c>
      <c r="AS142" s="182">
        <v>0</v>
      </c>
      <c r="AT142" s="182">
        <v>0</v>
      </c>
      <c r="AU142" s="182">
        <v>0</v>
      </c>
      <c r="AV142" s="182">
        <v>0</v>
      </c>
      <c r="AW142" s="182">
        <v>0</v>
      </c>
      <c r="AX142" s="182">
        <v>0</v>
      </c>
      <c r="AY142" s="182">
        <v>0</v>
      </c>
      <c r="AZ142" s="182">
        <v>0</v>
      </c>
      <c r="BA142" s="190">
        <v>0</v>
      </c>
    </row>
    <row r="143" spans="1:53" ht="15" customHeight="1">
      <c r="A143" s="35"/>
      <c r="B143" s="334" t="s">
        <v>181</v>
      </c>
      <c r="C143" s="260" t="s">
        <v>132</v>
      </c>
      <c r="D143" s="188">
        <v>15</v>
      </c>
      <c r="E143" s="189">
        <v>0</v>
      </c>
      <c r="F143" s="189">
        <v>4</v>
      </c>
      <c r="G143" s="189">
        <v>8</v>
      </c>
      <c r="H143" s="189">
        <v>0</v>
      </c>
      <c r="I143" s="189">
        <v>0</v>
      </c>
      <c r="J143" s="189">
        <v>0</v>
      </c>
      <c r="K143" s="189">
        <v>0</v>
      </c>
      <c r="L143" s="189">
        <v>0</v>
      </c>
      <c r="M143" s="312">
        <v>27</v>
      </c>
      <c r="N143" s="189">
        <v>21</v>
      </c>
      <c r="O143" s="189">
        <v>0</v>
      </c>
      <c r="P143" s="189">
        <v>2</v>
      </c>
      <c r="Q143" s="189">
        <v>1</v>
      </c>
      <c r="R143" s="189">
        <v>0</v>
      </c>
      <c r="S143" s="189">
        <v>0</v>
      </c>
      <c r="T143" s="189">
        <v>0</v>
      </c>
      <c r="U143" s="189">
        <v>0</v>
      </c>
      <c r="V143" s="189">
        <v>0</v>
      </c>
      <c r="W143" s="312">
        <v>24</v>
      </c>
      <c r="X143" s="189">
        <v>15</v>
      </c>
      <c r="Y143" s="189">
        <v>0</v>
      </c>
      <c r="Z143" s="189">
        <v>6</v>
      </c>
      <c r="AA143" s="189">
        <v>3</v>
      </c>
      <c r="AB143" s="189">
        <v>0</v>
      </c>
      <c r="AC143" s="189">
        <v>0</v>
      </c>
      <c r="AD143" s="189">
        <v>1</v>
      </c>
      <c r="AE143" s="189">
        <v>0</v>
      </c>
      <c r="AF143" s="189">
        <v>0</v>
      </c>
      <c r="AG143" s="312">
        <v>25</v>
      </c>
      <c r="AH143" s="189">
        <v>16</v>
      </c>
      <c r="AI143" s="189">
        <v>1</v>
      </c>
      <c r="AJ143" s="189">
        <v>1</v>
      </c>
      <c r="AK143" s="189">
        <v>3</v>
      </c>
      <c r="AL143" s="189">
        <v>0</v>
      </c>
      <c r="AM143" s="189">
        <v>0</v>
      </c>
      <c r="AN143" s="189">
        <v>0</v>
      </c>
      <c r="AO143" s="189">
        <v>0</v>
      </c>
      <c r="AP143" s="189">
        <v>0</v>
      </c>
      <c r="AQ143" s="312">
        <v>21</v>
      </c>
      <c r="AR143" s="189">
        <v>21</v>
      </c>
      <c r="AS143" s="189">
        <v>0</v>
      </c>
      <c r="AT143" s="189">
        <v>7</v>
      </c>
      <c r="AU143" s="189">
        <v>3</v>
      </c>
      <c r="AV143" s="189">
        <v>0</v>
      </c>
      <c r="AW143" s="189">
        <v>0</v>
      </c>
      <c r="AX143" s="189">
        <v>0</v>
      </c>
      <c r="AY143" s="189">
        <v>0</v>
      </c>
      <c r="AZ143" s="189">
        <v>0</v>
      </c>
      <c r="BA143" s="312">
        <v>31</v>
      </c>
    </row>
    <row r="144" spans="1:53" ht="15" customHeight="1">
      <c r="A144" s="35"/>
      <c r="B144" s="11"/>
      <c r="C144" s="181" t="s">
        <v>133</v>
      </c>
      <c r="D144" s="183">
        <v>44</v>
      </c>
      <c r="E144" s="182">
        <v>2</v>
      </c>
      <c r="F144" s="182">
        <v>14</v>
      </c>
      <c r="G144" s="182">
        <v>149</v>
      </c>
      <c r="H144" s="182">
        <v>225</v>
      </c>
      <c r="I144" s="182">
        <v>24</v>
      </c>
      <c r="J144" s="182">
        <v>25</v>
      </c>
      <c r="K144" s="182">
        <v>4</v>
      </c>
      <c r="L144" s="182">
        <v>15</v>
      </c>
      <c r="M144" s="190">
        <v>502</v>
      </c>
      <c r="N144" s="182">
        <v>57</v>
      </c>
      <c r="O144" s="182">
        <v>0</v>
      </c>
      <c r="P144" s="182">
        <v>8</v>
      </c>
      <c r="Q144" s="182">
        <v>146</v>
      </c>
      <c r="R144" s="182">
        <v>207</v>
      </c>
      <c r="S144" s="182">
        <v>26</v>
      </c>
      <c r="T144" s="182">
        <v>27</v>
      </c>
      <c r="U144" s="182">
        <v>8</v>
      </c>
      <c r="V144" s="182">
        <v>14</v>
      </c>
      <c r="W144" s="190">
        <v>493</v>
      </c>
      <c r="X144" s="182">
        <v>56</v>
      </c>
      <c r="Y144" s="182">
        <v>1</v>
      </c>
      <c r="Z144" s="182">
        <v>10</v>
      </c>
      <c r="AA144" s="182">
        <v>156</v>
      </c>
      <c r="AB144" s="182">
        <v>174</v>
      </c>
      <c r="AC144" s="182">
        <v>27</v>
      </c>
      <c r="AD144" s="182">
        <v>26</v>
      </c>
      <c r="AE144" s="182">
        <v>8</v>
      </c>
      <c r="AF144" s="182">
        <v>10</v>
      </c>
      <c r="AG144" s="190">
        <v>468</v>
      </c>
      <c r="AH144" s="182">
        <v>63</v>
      </c>
      <c r="AI144" s="182">
        <v>2</v>
      </c>
      <c r="AJ144" s="182">
        <v>11</v>
      </c>
      <c r="AK144" s="182">
        <v>179</v>
      </c>
      <c r="AL144" s="182">
        <v>199</v>
      </c>
      <c r="AM144" s="182">
        <v>26</v>
      </c>
      <c r="AN144" s="182">
        <v>28</v>
      </c>
      <c r="AO144" s="182">
        <v>8</v>
      </c>
      <c r="AP144" s="182">
        <v>17</v>
      </c>
      <c r="AQ144" s="190">
        <v>533</v>
      </c>
      <c r="AR144" s="182">
        <v>47</v>
      </c>
      <c r="AS144" s="182">
        <v>0</v>
      </c>
      <c r="AT144" s="182">
        <v>9</v>
      </c>
      <c r="AU144" s="182">
        <v>176</v>
      </c>
      <c r="AV144" s="182">
        <v>143</v>
      </c>
      <c r="AW144" s="182">
        <v>35</v>
      </c>
      <c r="AX144" s="182">
        <v>25</v>
      </c>
      <c r="AY144" s="182">
        <v>7</v>
      </c>
      <c r="AZ144" s="182">
        <v>16</v>
      </c>
      <c r="BA144" s="190">
        <v>458</v>
      </c>
    </row>
    <row r="145" spans="1:53" ht="15" customHeight="1">
      <c r="A145" s="35"/>
      <c r="B145" s="11"/>
      <c r="C145" s="181" t="s">
        <v>134</v>
      </c>
      <c r="D145" s="183">
        <v>20</v>
      </c>
      <c r="E145" s="182">
        <v>0</v>
      </c>
      <c r="F145" s="182">
        <v>6</v>
      </c>
      <c r="G145" s="182">
        <v>15</v>
      </c>
      <c r="H145" s="182">
        <v>8</v>
      </c>
      <c r="I145" s="182">
        <v>1</v>
      </c>
      <c r="J145" s="182">
        <v>3</v>
      </c>
      <c r="K145" s="182">
        <v>0</v>
      </c>
      <c r="L145" s="182">
        <v>0</v>
      </c>
      <c r="M145" s="190">
        <v>53</v>
      </c>
      <c r="N145" s="182">
        <v>30</v>
      </c>
      <c r="O145" s="182">
        <v>0</v>
      </c>
      <c r="P145" s="182">
        <v>5</v>
      </c>
      <c r="Q145" s="182">
        <v>18</v>
      </c>
      <c r="R145" s="182">
        <v>14</v>
      </c>
      <c r="S145" s="182">
        <v>3</v>
      </c>
      <c r="T145" s="182">
        <v>0</v>
      </c>
      <c r="U145" s="182">
        <v>0</v>
      </c>
      <c r="V145" s="182">
        <v>2</v>
      </c>
      <c r="W145" s="190">
        <v>72</v>
      </c>
      <c r="X145" s="182">
        <v>27</v>
      </c>
      <c r="Y145" s="182">
        <v>0</v>
      </c>
      <c r="Z145" s="182">
        <v>10</v>
      </c>
      <c r="AA145" s="182">
        <v>32</v>
      </c>
      <c r="AB145" s="182">
        <v>16</v>
      </c>
      <c r="AC145" s="182">
        <v>3</v>
      </c>
      <c r="AD145" s="182">
        <v>1</v>
      </c>
      <c r="AE145" s="182">
        <v>0</v>
      </c>
      <c r="AF145" s="182">
        <v>0</v>
      </c>
      <c r="AG145" s="190">
        <v>89</v>
      </c>
      <c r="AH145" s="182">
        <v>28</v>
      </c>
      <c r="AI145" s="182">
        <v>0</v>
      </c>
      <c r="AJ145" s="182">
        <v>2</v>
      </c>
      <c r="AK145" s="182">
        <v>27</v>
      </c>
      <c r="AL145" s="182">
        <v>18</v>
      </c>
      <c r="AM145" s="182">
        <v>2</v>
      </c>
      <c r="AN145" s="182">
        <v>4</v>
      </c>
      <c r="AO145" s="182">
        <v>0</v>
      </c>
      <c r="AP145" s="182">
        <v>0</v>
      </c>
      <c r="AQ145" s="190">
        <v>81</v>
      </c>
      <c r="AR145" s="182">
        <v>22</v>
      </c>
      <c r="AS145" s="182">
        <v>0</v>
      </c>
      <c r="AT145" s="182">
        <v>10</v>
      </c>
      <c r="AU145" s="182">
        <v>26</v>
      </c>
      <c r="AV145" s="182">
        <v>12</v>
      </c>
      <c r="AW145" s="182">
        <v>0</v>
      </c>
      <c r="AX145" s="182">
        <v>8</v>
      </c>
      <c r="AY145" s="182">
        <v>0</v>
      </c>
      <c r="AZ145" s="182">
        <v>1</v>
      </c>
      <c r="BA145" s="190">
        <v>79</v>
      </c>
    </row>
    <row r="146" spans="1:53" ht="15" customHeight="1">
      <c r="A146" s="35"/>
      <c r="B146" s="11"/>
      <c r="C146" s="181" t="s">
        <v>325</v>
      </c>
      <c r="D146" s="183">
        <v>25</v>
      </c>
      <c r="E146" s="182">
        <v>10</v>
      </c>
      <c r="F146" s="182">
        <v>11</v>
      </c>
      <c r="G146" s="182">
        <v>26</v>
      </c>
      <c r="H146" s="182">
        <v>21</v>
      </c>
      <c r="I146" s="182">
        <v>62</v>
      </c>
      <c r="J146" s="182">
        <v>4</v>
      </c>
      <c r="K146" s="182">
        <v>2</v>
      </c>
      <c r="L146" s="182">
        <v>10</v>
      </c>
      <c r="M146" s="190">
        <v>171</v>
      </c>
      <c r="N146" s="182">
        <v>48</v>
      </c>
      <c r="O146" s="182">
        <v>2</v>
      </c>
      <c r="P146" s="182">
        <v>8</v>
      </c>
      <c r="Q146" s="182">
        <v>42</v>
      </c>
      <c r="R146" s="182">
        <v>10</v>
      </c>
      <c r="S146" s="182">
        <v>71</v>
      </c>
      <c r="T146" s="182">
        <v>5</v>
      </c>
      <c r="U146" s="182">
        <v>8</v>
      </c>
      <c r="V146" s="182">
        <v>8</v>
      </c>
      <c r="W146" s="190">
        <v>202</v>
      </c>
      <c r="X146" s="182">
        <v>62</v>
      </c>
      <c r="Y146" s="182">
        <v>0</v>
      </c>
      <c r="Z146" s="182">
        <v>21</v>
      </c>
      <c r="AA146" s="182">
        <v>48</v>
      </c>
      <c r="AB146" s="182">
        <v>19</v>
      </c>
      <c r="AC146" s="182">
        <v>71</v>
      </c>
      <c r="AD146" s="182">
        <v>2</v>
      </c>
      <c r="AE146" s="182">
        <v>13</v>
      </c>
      <c r="AF146" s="182">
        <v>11</v>
      </c>
      <c r="AG146" s="190">
        <v>247</v>
      </c>
      <c r="AH146" s="182">
        <v>54</v>
      </c>
      <c r="AI146" s="182">
        <v>1</v>
      </c>
      <c r="AJ146" s="182">
        <v>10</v>
      </c>
      <c r="AK146" s="182">
        <v>31</v>
      </c>
      <c r="AL146" s="182">
        <v>14</v>
      </c>
      <c r="AM146" s="182">
        <v>70</v>
      </c>
      <c r="AN146" s="182">
        <v>1</v>
      </c>
      <c r="AO146" s="182">
        <v>9</v>
      </c>
      <c r="AP146" s="182">
        <v>16</v>
      </c>
      <c r="AQ146" s="190">
        <v>206</v>
      </c>
      <c r="AR146" s="182">
        <v>40</v>
      </c>
      <c r="AS146" s="182">
        <v>0</v>
      </c>
      <c r="AT146" s="182">
        <v>6</v>
      </c>
      <c r="AU146" s="182">
        <v>27</v>
      </c>
      <c r="AV146" s="182">
        <v>6</v>
      </c>
      <c r="AW146" s="182">
        <v>70</v>
      </c>
      <c r="AX146" s="182">
        <v>0</v>
      </c>
      <c r="AY146" s="182">
        <v>4</v>
      </c>
      <c r="AZ146" s="182">
        <v>24</v>
      </c>
      <c r="BA146" s="190">
        <v>177</v>
      </c>
    </row>
    <row r="147" spans="1:53" ht="15" customHeight="1">
      <c r="A147" s="35"/>
      <c r="B147" s="304"/>
      <c r="C147" s="34" t="s">
        <v>39</v>
      </c>
      <c r="D147" s="184">
        <v>104</v>
      </c>
      <c r="E147" s="185">
        <v>12</v>
      </c>
      <c r="F147" s="185">
        <v>35</v>
      </c>
      <c r="G147" s="185">
        <v>198</v>
      </c>
      <c r="H147" s="185">
        <v>254</v>
      </c>
      <c r="I147" s="185">
        <v>87</v>
      </c>
      <c r="J147" s="185">
        <v>32</v>
      </c>
      <c r="K147" s="185">
        <v>6</v>
      </c>
      <c r="L147" s="185">
        <v>25</v>
      </c>
      <c r="M147" s="191">
        <v>753</v>
      </c>
      <c r="N147" s="185">
        <v>156</v>
      </c>
      <c r="O147" s="185">
        <v>2</v>
      </c>
      <c r="P147" s="185">
        <v>23</v>
      </c>
      <c r="Q147" s="185">
        <v>207</v>
      </c>
      <c r="R147" s="185">
        <v>231</v>
      </c>
      <c r="S147" s="185">
        <v>100</v>
      </c>
      <c r="T147" s="185">
        <v>32</v>
      </c>
      <c r="U147" s="185">
        <v>16</v>
      </c>
      <c r="V147" s="185">
        <v>24</v>
      </c>
      <c r="W147" s="191">
        <v>791</v>
      </c>
      <c r="X147" s="185">
        <v>160</v>
      </c>
      <c r="Y147" s="185">
        <v>1</v>
      </c>
      <c r="Z147" s="185">
        <v>47</v>
      </c>
      <c r="AA147" s="185">
        <v>239</v>
      </c>
      <c r="AB147" s="185">
        <v>209</v>
      </c>
      <c r="AC147" s="185">
        <v>101</v>
      </c>
      <c r="AD147" s="185">
        <v>30</v>
      </c>
      <c r="AE147" s="185">
        <v>21</v>
      </c>
      <c r="AF147" s="185">
        <v>21</v>
      </c>
      <c r="AG147" s="191">
        <v>829</v>
      </c>
      <c r="AH147" s="185">
        <v>161</v>
      </c>
      <c r="AI147" s="185">
        <v>4</v>
      </c>
      <c r="AJ147" s="185">
        <v>24</v>
      </c>
      <c r="AK147" s="185">
        <v>240</v>
      </c>
      <c r="AL147" s="185">
        <v>231</v>
      </c>
      <c r="AM147" s="185">
        <v>98</v>
      </c>
      <c r="AN147" s="185">
        <v>33</v>
      </c>
      <c r="AO147" s="185">
        <v>17</v>
      </c>
      <c r="AP147" s="185">
        <v>33</v>
      </c>
      <c r="AQ147" s="191">
        <v>841</v>
      </c>
      <c r="AR147" s="185">
        <v>130</v>
      </c>
      <c r="AS147" s="185">
        <v>0</v>
      </c>
      <c r="AT147" s="185">
        <v>32</v>
      </c>
      <c r="AU147" s="185">
        <v>232</v>
      </c>
      <c r="AV147" s="185">
        <v>161</v>
      </c>
      <c r="AW147" s="185">
        <v>105</v>
      </c>
      <c r="AX147" s="185">
        <v>33</v>
      </c>
      <c r="AY147" s="185">
        <v>11</v>
      </c>
      <c r="AZ147" s="185">
        <v>41</v>
      </c>
      <c r="BA147" s="191">
        <v>745</v>
      </c>
    </row>
    <row r="148" spans="1:53" ht="15" customHeight="1">
      <c r="A148" s="36"/>
      <c r="B148" s="304" t="s">
        <v>39</v>
      </c>
      <c r="C148" s="34"/>
      <c r="D148" s="184">
        <v>766</v>
      </c>
      <c r="E148" s="185">
        <v>109</v>
      </c>
      <c r="F148" s="185">
        <v>445</v>
      </c>
      <c r="G148" s="185">
        <v>1290</v>
      </c>
      <c r="H148" s="185">
        <v>554</v>
      </c>
      <c r="I148" s="185">
        <v>164</v>
      </c>
      <c r="J148" s="185">
        <v>86</v>
      </c>
      <c r="K148" s="185">
        <v>36</v>
      </c>
      <c r="L148" s="185">
        <v>974</v>
      </c>
      <c r="M148" s="191">
        <v>4424</v>
      </c>
      <c r="N148" s="185">
        <v>1016</v>
      </c>
      <c r="O148" s="185">
        <v>97</v>
      </c>
      <c r="P148" s="185">
        <v>471</v>
      </c>
      <c r="Q148" s="185">
        <v>1344</v>
      </c>
      <c r="R148" s="185">
        <v>523</v>
      </c>
      <c r="S148" s="185">
        <v>211</v>
      </c>
      <c r="T148" s="185">
        <v>89</v>
      </c>
      <c r="U148" s="185">
        <v>41</v>
      </c>
      <c r="V148" s="185">
        <v>908</v>
      </c>
      <c r="W148" s="191">
        <v>4700</v>
      </c>
      <c r="X148" s="185">
        <v>986</v>
      </c>
      <c r="Y148" s="185">
        <v>85</v>
      </c>
      <c r="Z148" s="185">
        <v>529</v>
      </c>
      <c r="AA148" s="185">
        <v>1455</v>
      </c>
      <c r="AB148" s="185">
        <v>521</v>
      </c>
      <c r="AC148" s="185">
        <v>209</v>
      </c>
      <c r="AD148" s="185">
        <v>94</v>
      </c>
      <c r="AE148" s="185">
        <v>44</v>
      </c>
      <c r="AF148" s="185">
        <v>998</v>
      </c>
      <c r="AG148" s="191">
        <v>4921</v>
      </c>
      <c r="AH148" s="185">
        <v>985</v>
      </c>
      <c r="AI148" s="185">
        <v>79</v>
      </c>
      <c r="AJ148" s="185">
        <v>534</v>
      </c>
      <c r="AK148" s="185">
        <v>1573</v>
      </c>
      <c r="AL148" s="185">
        <v>500</v>
      </c>
      <c r="AM148" s="185">
        <v>230</v>
      </c>
      <c r="AN148" s="185">
        <v>96</v>
      </c>
      <c r="AO148" s="185">
        <v>50</v>
      </c>
      <c r="AP148" s="185">
        <v>968</v>
      </c>
      <c r="AQ148" s="191">
        <v>5015</v>
      </c>
      <c r="AR148" s="185">
        <v>826</v>
      </c>
      <c r="AS148" s="185">
        <v>60</v>
      </c>
      <c r="AT148" s="185">
        <v>644</v>
      </c>
      <c r="AU148" s="185">
        <v>2071</v>
      </c>
      <c r="AV148" s="185">
        <v>396</v>
      </c>
      <c r="AW148" s="185">
        <v>253</v>
      </c>
      <c r="AX148" s="185">
        <v>108</v>
      </c>
      <c r="AY148" s="185">
        <v>27</v>
      </c>
      <c r="AZ148" s="185">
        <v>793</v>
      </c>
      <c r="BA148" s="191">
        <v>5178</v>
      </c>
    </row>
    <row r="149" spans="1:53" ht="15" customHeight="1">
      <c r="A149" s="35" t="s">
        <v>24</v>
      </c>
      <c r="B149" s="11" t="s">
        <v>183</v>
      </c>
      <c r="C149" s="181" t="s">
        <v>135</v>
      </c>
      <c r="D149" s="183">
        <v>0</v>
      </c>
      <c r="E149" s="182">
        <v>0</v>
      </c>
      <c r="F149" s="182">
        <v>0</v>
      </c>
      <c r="G149" s="182">
        <v>0</v>
      </c>
      <c r="H149" s="182">
        <v>0</v>
      </c>
      <c r="I149" s="182">
        <v>0</v>
      </c>
      <c r="J149" s="182">
        <v>0</v>
      </c>
      <c r="K149" s="182">
        <v>0</v>
      </c>
      <c r="L149" s="182">
        <v>0</v>
      </c>
      <c r="M149" s="190">
        <v>0</v>
      </c>
      <c r="N149" s="182">
        <v>1</v>
      </c>
      <c r="O149" s="182">
        <v>0</v>
      </c>
      <c r="P149" s="182">
        <v>0</v>
      </c>
      <c r="Q149" s="182">
        <v>0</v>
      </c>
      <c r="R149" s="182">
        <v>0</v>
      </c>
      <c r="S149" s="182">
        <v>0</v>
      </c>
      <c r="T149" s="182">
        <v>0</v>
      </c>
      <c r="U149" s="182">
        <v>0</v>
      </c>
      <c r="V149" s="182">
        <v>0</v>
      </c>
      <c r="W149" s="190">
        <v>1</v>
      </c>
      <c r="X149" s="182">
        <v>0</v>
      </c>
      <c r="Y149" s="182">
        <v>0</v>
      </c>
      <c r="Z149" s="182">
        <v>0</v>
      </c>
      <c r="AA149" s="182">
        <v>0</v>
      </c>
      <c r="AB149" s="182">
        <v>0</v>
      </c>
      <c r="AC149" s="182">
        <v>0</v>
      </c>
      <c r="AD149" s="182">
        <v>0</v>
      </c>
      <c r="AE149" s="182">
        <v>0</v>
      </c>
      <c r="AF149" s="182">
        <v>0</v>
      </c>
      <c r="AG149" s="190">
        <v>0</v>
      </c>
      <c r="AH149" s="182">
        <v>0</v>
      </c>
      <c r="AI149" s="182">
        <v>0</v>
      </c>
      <c r="AJ149" s="182">
        <v>1</v>
      </c>
      <c r="AK149" s="182">
        <v>0</v>
      </c>
      <c r="AL149" s="182">
        <v>1</v>
      </c>
      <c r="AM149" s="182">
        <v>0</v>
      </c>
      <c r="AN149" s="182">
        <v>1</v>
      </c>
      <c r="AO149" s="182">
        <v>0</v>
      </c>
      <c r="AP149" s="182">
        <v>0</v>
      </c>
      <c r="AQ149" s="190">
        <v>3</v>
      </c>
      <c r="AR149" s="182">
        <v>0</v>
      </c>
      <c r="AS149" s="182">
        <v>0</v>
      </c>
      <c r="AT149" s="182">
        <v>0</v>
      </c>
      <c r="AU149" s="182">
        <v>0</v>
      </c>
      <c r="AV149" s="182">
        <v>0</v>
      </c>
      <c r="AW149" s="182">
        <v>0</v>
      </c>
      <c r="AX149" s="182">
        <v>0</v>
      </c>
      <c r="AY149" s="182">
        <v>0</v>
      </c>
      <c r="AZ149" s="182">
        <v>0</v>
      </c>
      <c r="BA149" s="190">
        <v>0</v>
      </c>
    </row>
    <row r="150" spans="1:53" ht="15" customHeight="1">
      <c r="A150" s="35"/>
      <c r="B150" s="334" t="s">
        <v>136</v>
      </c>
      <c r="C150" s="260" t="s">
        <v>138</v>
      </c>
      <c r="D150" s="188">
        <v>0</v>
      </c>
      <c r="E150" s="189">
        <v>0</v>
      </c>
      <c r="F150" s="189">
        <v>0</v>
      </c>
      <c r="G150" s="189">
        <v>0</v>
      </c>
      <c r="H150" s="189">
        <v>1</v>
      </c>
      <c r="I150" s="189">
        <v>0</v>
      </c>
      <c r="J150" s="189">
        <v>0</v>
      </c>
      <c r="K150" s="189">
        <v>0</v>
      </c>
      <c r="L150" s="189">
        <v>0</v>
      </c>
      <c r="M150" s="312">
        <v>1</v>
      </c>
      <c r="N150" s="189">
        <v>0</v>
      </c>
      <c r="O150" s="189">
        <v>0</v>
      </c>
      <c r="P150" s="189">
        <v>0</v>
      </c>
      <c r="Q150" s="189">
        <v>0</v>
      </c>
      <c r="R150" s="189">
        <v>0</v>
      </c>
      <c r="S150" s="189">
        <v>0</v>
      </c>
      <c r="T150" s="189">
        <v>0</v>
      </c>
      <c r="U150" s="189">
        <v>0</v>
      </c>
      <c r="V150" s="189">
        <v>0</v>
      </c>
      <c r="W150" s="312">
        <v>0</v>
      </c>
      <c r="X150" s="189">
        <v>0</v>
      </c>
      <c r="Y150" s="189">
        <v>0</v>
      </c>
      <c r="Z150" s="189">
        <v>0</v>
      </c>
      <c r="AA150" s="189">
        <v>0</v>
      </c>
      <c r="AB150" s="189">
        <v>0</v>
      </c>
      <c r="AC150" s="189">
        <v>0</v>
      </c>
      <c r="AD150" s="189">
        <v>0</v>
      </c>
      <c r="AE150" s="189">
        <v>0</v>
      </c>
      <c r="AF150" s="189">
        <v>0</v>
      </c>
      <c r="AG150" s="312">
        <v>0</v>
      </c>
      <c r="AH150" s="189">
        <v>0</v>
      </c>
      <c r="AI150" s="189">
        <v>0</v>
      </c>
      <c r="AJ150" s="189">
        <v>0</v>
      </c>
      <c r="AK150" s="189">
        <v>0</v>
      </c>
      <c r="AL150" s="189">
        <v>0</v>
      </c>
      <c r="AM150" s="189">
        <v>0</v>
      </c>
      <c r="AN150" s="189">
        <v>0</v>
      </c>
      <c r="AO150" s="189">
        <v>0</v>
      </c>
      <c r="AP150" s="189">
        <v>0</v>
      </c>
      <c r="AQ150" s="312">
        <v>0</v>
      </c>
      <c r="AR150" s="189">
        <v>0</v>
      </c>
      <c r="AS150" s="189">
        <v>0</v>
      </c>
      <c r="AT150" s="189">
        <v>0</v>
      </c>
      <c r="AU150" s="189">
        <v>0</v>
      </c>
      <c r="AV150" s="189">
        <v>0</v>
      </c>
      <c r="AW150" s="189">
        <v>0</v>
      </c>
      <c r="AX150" s="189">
        <v>0</v>
      </c>
      <c r="AY150" s="189">
        <v>0</v>
      </c>
      <c r="AZ150" s="189">
        <v>0</v>
      </c>
      <c r="BA150" s="312">
        <v>0</v>
      </c>
    </row>
    <row r="151" spans="1:53" ht="15" customHeight="1">
      <c r="A151" s="35"/>
      <c r="B151" s="181"/>
      <c r="C151" s="181" t="s">
        <v>139</v>
      </c>
      <c r="D151" s="183">
        <v>0</v>
      </c>
      <c r="E151" s="182">
        <v>0</v>
      </c>
      <c r="F151" s="182">
        <v>0</v>
      </c>
      <c r="G151" s="182">
        <v>0</v>
      </c>
      <c r="H151" s="182">
        <v>0</v>
      </c>
      <c r="I151" s="182">
        <v>0</v>
      </c>
      <c r="J151" s="182">
        <v>0</v>
      </c>
      <c r="K151" s="182">
        <v>0</v>
      </c>
      <c r="L151" s="182">
        <v>0</v>
      </c>
      <c r="M151" s="190">
        <v>0</v>
      </c>
      <c r="N151" s="182">
        <v>0</v>
      </c>
      <c r="O151" s="182">
        <v>0</v>
      </c>
      <c r="P151" s="182">
        <v>0</v>
      </c>
      <c r="Q151" s="182">
        <v>1</v>
      </c>
      <c r="R151" s="182">
        <v>0</v>
      </c>
      <c r="S151" s="182">
        <v>0</v>
      </c>
      <c r="T151" s="182">
        <v>0</v>
      </c>
      <c r="U151" s="182">
        <v>0</v>
      </c>
      <c r="V151" s="182">
        <v>0</v>
      </c>
      <c r="W151" s="190">
        <v>1</v>
      </c>
      <c r="X151" s="182">
        <v>0</v>
      </c>
      <c r="Y151" s="182">
        <v>0</v>
      </c>
      <c r="Z151" s="182">
        <v>0</v>
      </c>
      <c r="AA151" s="182">
        <v>0</v>
      </c>
      <c r="AB151" s="182">
        <v>1</v>
      </c>
      <c r="AC151" s="182">
        <v>0</v>
      </c>
      <c r="AD151" s="182">
        <v>0</v>
      </c>
      <c r="AE151" s="182">
        <v>0</v>
      </c>
      <c r="AF151" s="182">
        <v>0</v>
      </c>
      <c r="AG151" s="190">
        <v>1</v>
      </c>
      <c r="AH151" s="182">
        <v>0</v>
      </c>
      <c r="AI151" s="182">
        <v>0</v>
      </c>
      <c r="AJ151" s="182">
        <v>0</v>
      </c>
      <c r="AK151" s="182">
        <v>0</v>
      </c>
      <c r="AL151" s="182">
        <v>0</v>
      </c>
      <c r="AM151" s="182">
        <v>0</v>
      </c>
      <c r="AN151" s="182">
        <v>0</v>
      </c>
      <c r="AO151" s="182">
        <v>0</v>
      </c>
      <c r="AP151" s="182">
        <v>0</v>
      </c>
      <c r="AQ151" s="190">
        <v>0</v>
      </c>
      <c r="AR151" s="182">
        <v>0</v>
      </c>
      <c r="AS151" s="182">
        <v>0</v>
      </c>
      <c r="AT151" s="182">
        <v>0</v>
      </c>
      <c r="AU151" s="182">
        <v>0</v>
      </c>
      <c r="AV151" s="182">
        <v>0</v>
      </c>
      <c r="AW151" s="182">
        <v>0</v>
      </c>
      <c r="AX151" s="182">
        <v>0</v>
      </c>
      <c r="AY151" s="182">
        <v>0</v>
      </c>
      <c r="AZ151" s="182">
        <v>0</v>
      </c>
      <c r="BA151" s="190">
        <v>0</v>
      </c>
    </row>
    <row r="152" spans="1:53" ht="15" customHeight="1">
      <c r="A152" s="35"/>
      <c r="B152" s="11"/>
      <c r="C152" s="181" t="s">
        <v>141</v>
      </c>
      <c r="D152" s="183">
        <v>10</v>
      </c>
      <c r="E152" s="182">
        <v>0</v>
      </c>
      <c r="F152" s="182">
        <v>1</v>
      </c>
      <c r="G152" s="182">
        <v>13</v>
      </c>
      <c r="H152" s="182">
        <v>72</v>
      </c>
      <c r="I152" s="182">
        <v>5</v>
      </c>
      <c r="J152" s="182">
        <v>3</v>
      </c>
      <c r="K152" s="182">
        <v>3</v>
      </c>
      <c r="L152" s="182">
        <v>1</v>
      </c>
      <c r="M152" s="190">
        <v>108</v>
      </c>
      <c r="N152" s="182">
        <v>5</v>
      </c>
      <c r="O152" s="182">
        <v>0</v>
      </c>
      <c r="P152" s="182">
        <v>0</v>
      </c>
      <c r="Q152" s="182">
        <v>21</v>
      </c>
      <c r="R152" s="182">
        <v>86</v>
      </c>
      <c r="S152" s="182">
        <v>15</v>
      </c>
      <c r="T152" s="182">
        <v>1</v>
      </c>
      <c r="U152" s="182">
        <v>3</v>
      </c>
      <c r="V152" s="182">
        <v>2</v>
      </c>
      <c r="W152" s="190">
        <v>133</v>
      </c>
      <c r="X152" s="182">
        <v>5</v>
      </c>
      <c r="Y152" s="182">
        <v>0</v>
      </c>
      <c r="Z152" s="182">
        <v>3</v>
      </c>
      <c r="AA152" s="182">
        <v>15</v>
      </c>
      <c r="AB152" s="182">
        <v>64</v>
      </c>
      <c r="AC152" s="182">
        <v>10</v>
      </c>
      <c r="AD152" s="182">
        <v>4</v>
      </c>
      <c r="AE152" s="182">
        <v>3</v>
      </c>
      <c r="AF152" s="182">
        <v>0</v>
      </c>
      <c r="AG152" s="190">
        <v>104</v>
      </c>
      <c r="AH152" s="182">
        <v>7</v>
      </c>
      <c r="AI152" s="182">
        <v>0</v>
      </c>
      <c r="AJ152" s="182">
        <v>0</v>
      </c>
      <c r="AK152" s="182">
        <v>10</v>
      </c>
      <c r="AL152" s="182">
        <v>64</v>
      </c>
      <c r="AM152" s="182">
        <v>13</v>
      </c>
      <c r="AN152" s="182">
        <v>3</v>
      </c>
      <c r="AO152" s="182">
        <v>5</v>
      </c>
      <c r="AP152" s="182">
        <v>0</v>
      </c>
      <c r="AQ152" s="190">
        <v>102</v>
      </c>
      <c r="AR152" s="182">
        <v>1</v>
      </c>
      <c r="AS152" s="182">
        <v>0</v>
      </c>
      <c r="AT152" s="182">
        <v>1</v>
      </c>
      <c r="AU152" s="182">
        <v>16</v>
      </c>
      <c r="AV152" s="182">
        <v>70</v>
      </c>
      <c r="AW152" s="182">
        <v>11</v>
      </c>
      <c r="AX152" s="182">
        <v>4</v>
      </c>
      <c r="AY152" s="182">
        <v>3</v>
      </c>
      <c r="AZ152" s="182">
        <v>0</v>
      </c>
      <c r="BA152" s="190">
        <v>106</v>
      </c>
    </row>
    <row r="153" spans="1:53" ht="15" customHeight="1">
      <c r="A153" s="35"/>
      <c r="B153" s="11"/>
      <c r="C153" s="181" t="s">
        <v>326</v>
      </c>
      <c r="D153" s="183">
        <v>1</v>
      </c>
      <c r="E153" s="182">
        <v>0</v>
      </c>
      <c r="F153" s="182">
        <v>2</v>
      </c>
      <c r="G153" s="182">
        <v>2</v>
      </c>
      <c r="H153" s="182">
        <v>12</v>
      </c>
      <c r="I153" s="182">
        <v>3</v>
      </c>
      <c r="J153" s="182">
        <v>0</v>
      </c>
      <c r="K153" s="182">
        <v>0</v>
      </c>
      <c r="L153" s="182">
        <v>2</v>
      </c>
      <c r="M153" s="190">
        <v>22</v>
      </c>
      <c r="N153" s="182">
        <v>0</v>
      </c>
      <c r="O153" s="182">
        <v>0</v>
      </c>
      <c r="P153" s="182">
        <v>0</v>
      </c>
      <c r="Q153" s="182">
        <v>2</v>
      </c>
      <c r="R153" s="182">
        <v>7</v>
      </c>
      <c r="S153" s="182">
        <v>0</v>
      </c>
      <c r="T153" s="182">
        <v>2</v>
      </c>
      <c r="U153" s="182">
        <v>1</v>
      </c>
      <c r="V153" s="182">
        <v>2</v>
      </c>
      <c r="W153" s="190">
        <v>14</v>
      </c>
      <c r="X153" s="182">
        <v>2</v>
      </c>
      <c r="Y153" s="182">
        <v>0</v>
      </c>
      <c r="Z153" s="182">
        <v>1</v>
      </c>
      <c r="AA153" s="182">
        <v>2</v>
      </c>
      <c r="AB153" s="182">
        <v>10</v>
      </c>
      <c r="AC153" s="182">
        <v>0</v>
      </c>
      <c r="AD153" s="182">
        <v>0</v>
      </c>
      <c r="AE153" s="182">
        <v>1</v>
      </c>
      <c r="AF153" s="182">
        <v>0</v>
      </c>
      <c r="AG153" s="190">
        <v>16</v>
      </c>
      <c r="AH153" s="182">
        <v>2</v>
      </c>
      <c r="AI153" s="182">
        <v>0</v>
      </c>
      <c r="AJ153" s="182">
        <v>0</v>
      </c>
      <c r="AK153" s="182">
        <v>0</v>
      </c>
      <c r="AL153" s="182">
        <v>8</v>
      </c>
      <c r="AM153" s="182">
        <v>1</v>
      </c>
      <c r="AN153" s="182">
        <v>0</v>
      </c>
      <c r="AO153" s="182">
        <v>0</v>
      </c>
      <c r="AP153" s="182">
        <v>0</v>
      </c>
      <c r="AQ153" s="190">
        <v>11</v>
      </c>
      <c r="AR153" s="182">
        <v>1</v>
      </c>
      <c r="AS153" s="182">
        <v>0</v>
      </c>
      <c r="AT153" s="182">
        <v>0</v>
      </c>
      <c r="AU153" s="182">
        <v>3</v>
      </c>
      <c r="AV153" s="182">
        <v>6</v>
      </c>
      <c r="AW153" s="182">
        <v>1</v>
      </c>
      <c r="AX153" s="182">
        <v>2</v>
      </c>
      <c r="AY153" s="182">
        <v>0</v>
      </c>
      <c r="AZ153" s="182">
        <v>0</v>
      </c>
      <c r="BA153" s="190">
        <v>13</v>
      </c>
    </row>
    <row r="154" spans="1:53" ht="15" customHeight="1">
      <c r="A154" s="35"/>
      <c r="B154" s="304"/>
      <c r="C154" s="34" t="s">
        <v>39</v>
      </c>
      <c r="D154" s="184">
        <v>11</v>
      </c>
      <c r="E154" s="185">
        <v>0</v>
      </c>
      <c r="F154" s="185">
        <v>3</v>
      </c>
      <c r="G154" s="185">
        <v>15</v>
      </c>
      <c r="H154" s="185">
        <v>85</v>
      </c>
      <c r="I154" s="185">
        <v>8</v>
      </c>
      <c r="J154" s="185">
        <v>3</v>
      </c>
      <c r="K154" s="185">
        <v>3</v>
      </c>
      <c r="L154" s="185">
        <v>3</v>
      </c>
      <c r="M154" s="191">
        <v>131</v>
      </c>
      <c r="N154" s="185">
        <v>5</v>
      </c>
      <c r="O154" s="185">
        <v>0</v>
      </c>
      <c r="P154" s="185">
        <v>0</v>
      </c>
      <c r="Q154" s="185">
        <v>24</v>
      </c>
      <c r="R154" s="185">
        <v>93</v>
      </c>
      <c r="S154" s="185">
        <v>15</v>
      </c>
      <c r="T154" s="185">
        <v>3</v>
      </c>
      <c r="U154" s="185">
        <v>4</v>
      </c>
      <c r="V154" s="185">
        <v>4</v>
      </c>
      <c r="W154" s="191">
        <v>148</v>
      </c>
      <c r="X154" s="185">
        <v>7</v>
      </c>
      <c r="Y154" s="185">
        <v>0</v>
      </c>
      <c r="Z154" s="185">
        <v>4</v>
      </c>
      <c r="AA154" s="185">
        <v>17</v>
      </c>
      <c r="AB154" s="185">
        <v>75</v>
      </c>
      <c r="AC154" s="185">
        <v>10</v>
      </c>
      <c r="AD154" s="185">
        <v>4</v>
      </c>
      <c r="AE154" s="185">
        <v>4</v>
      </c>
      <c r="AF154" s="185">
        <v>0</v>
      </c>
      <c r="AG154" s="191">
        <v>121</v>
      </c>
      <c r="AH154" s="185">
        <v>9</v>
      </c>
      <c r="AI154" s="185">
        <v>0</v>
      </c>
      <c r="AJ154" s="185">
        <v>0</v>
      </c>
      <c r="AK154" s="185">
        <v>10</v>
      </c>
      <c r="AL154" s="185">
        <v>72</v>
      </c>
      <c r="AM154" s="185">
        <v>14</v>
      </c>
      <c r="AN154" s="185">
        <v>3</v>
      </c>
      <c r="AO154" s="185">
        <v>5</v>
      </c>
      <c r="AP154" s="185">
        <v>0</v>
      </c>
      <c r="AQ154" s="191">
        <v>113</v>
      </c>
      <c r="AR154" s="185">
        <v>2</v>
      </c>
      <c r="AS154" s="185">
        <v>0</v>
      </c>
      <c r="AT154" s="185">
        <v>1</v>
      </c>
      <c r="AU154" s="185">
        <v>19</v>
      </c>
      <c r="AV154" s="185">
        <v>76</v>
      </c>
      <c r="AW154" s="185">
        <v>12</v>
      </c>
      <c r="AX154" s="185">
        <v>6</v>
      </c>
      <c r="AY154" s="185">
        <v>3</v>
      </c>
      <c r="AZ154" s="185">
        <v>0</v>
      </c>
      <c r="BA154" s="191">
        <v>119</v>
      </c>
    </row>
    <row r="155" spans="1:53" ht="15" customHeight="1">
      <c r="A155" s="35"/>
      <c r="B155" s="11" t="s">
        <v>142</v>
      </c>
      <c r="C155" s="181" t="s">
        <v>142</v>
      </c>
      <c r="D155" s="183">
        <v>1</v>
      </c>
      <c r="E155" s="182">
        <v>0</v>
      </c>
      <c r="F155" s="182">
        <v>0</v>
      </c>
      <c r="G155" s="182">
        <v>0</v>
      </c>
      <c r="H155" s="182">
        <v>6</v>
      </c>
      <c r="I155" s="182">
        <v>0</v>
      </c>
      <c r="J155" s="182">
        <v>1</v>
      </c>
      <c r="K155" s="182">
        <v>0</v>
      </c>
      <c r="L155" s="182">
        <v>1</v>
      </c>
      <c r="M155" s="190">
        <v>9</v>
      </c>
      <c r="N155" s="182">
        <v>0</v>
      </c>
      <c r="O155" s="182">
        <v>0</v>
      </c>
      <c r="P155" s="182">
        <v>0</v>
      </c>
      <c r="Q155" s="182">
        <v>0</v>
      </c>
      <c r="R155" s="182">
        <v>3</v>
      </c>
      <c r="S155" s="182">
        <v>0</v>
      </c>
      <c r="T155" s="182">
        <v>2</v>
      </c>
      <c r="U155" s="182">
        <v>0</v>
      </c>
      <c r="V155" s="182">
        <v>0</v>
      </c>
      <c r="W155" s="190">
        <v>5</v>
      </c>
      <c r="X155" s="182">
        <v>0</v>
      </c>
      <c r="Y155" s="182">
        <v>0</v>
      </c>
      <c r="Z155" s="182">
        <v>0</v>
      </c>
      <c r="AA155" s="182">
        <v>0</v>
      </c>
      <c r="AB155" s="182">
        <v>4</v>
      </c>
      <c r="AC155" s="182">
        <v>0</v>
      </c>
      <c r="AD155" s="182">
        <v>0</v>
      </c>
      <c r="AE155" s="182">
        <v>1</v>
      </c>
      <c r="AF155" s="182">
        <v>0</v>
      </c>
      <c r="AG155" s="190">
        <v>5</v>
      </c>
      <c r="AH155" s="182">
        <v>0</v>
      </c>
      <c r="AI155" s="182">
        <v>0</v>
      </c>
      <c r="AJ155" s="182">
        <v>0</v>
      </c>
      <c r="AK155" s="182">
        <v>1</v>
      </c>
      <c r="AL155" s="182">
        <v>8</v>
      </c>
      <c r="AM155" s="182">
        <v>0</v>
      </c>
      <c r="AN155" s="182">
        <v>0</v>
      </c>
      <c r="AO155" s="182">
        <v>0</v>
      </c>
      <c r="AP155" s="182">
        <v>0</v>
      </c>
      <c r="AQ155" s="190">
        <v>9</v>
      </c>
      <c r="AR155" s="182">
        <v>0</v>
      </c>
      <c r="AS155" s="182">
        <v>0</v>
      </c>
      <c r="AT155" s="182">
        <v>0</v>
      </c>
      <c r="AU155" s="182">
        <v>0</v>
      </c>
      <c r="AV155" s="182">
        <v>2</v>
      </c>
      <c r="AW155" s="182">
        <v>0</v>
      </c>
      <c r="AX155" s="182">
        <v>0</v>
      </c>
      <c r="AY155" s="182">
        <v>0</v>
      </c>
      <c r="AZ155" s="182">
        <v>0</v>
      </c>
      <c r="BA155" s="190">
        <v>2</v>
      </c>
    </row>
    <row r="156" spans="1:53" ht="15" customHeight="1">
      <c r="A156" s="35"/>
      <c r="B156" s="334" t="s">
        <v>143</v>
      </c>
      <c r="C156" s="260" t="s">
        <v>144</v>
      </c>
      <c r="D156" s="188">
        <v>2</v>
      </c>
      <c r="E156" s="189">
        <v>0</v>
      </c>
      <c r="F156" s="189">
        <v>0</v>
      </c>
      <c r="G156" s="189">
        <v>1</v>
      </c>
      <c r="H156" s="189">
        <v>8</v>
      </c>
      <c r="I156" s="189">
        <v>0</v>
      </c>
      <c r="J156" s="189">
        <v>0</v>
      </c>
      <c r="K156" s="189">
        <v>0</v>
      </c>
      <c r="L156" s="189">
        <v>0</v>
      </c>
      <c r="M156" s="312">
        <v>11</v>
      </c>
      <c r="N156" s="189">
        <v>0</v>
      </c>
      <c r="O156" s="189">
        <v>0</v>
      </c>
      <c r="P156" s="189">
        <v>0</v>
      </c>
      <c r="Q156" s="189">
        <v>1</v>
      </c>
      <c r="R156" s="189">
        <v>3</v>
      </c>
      <c r="S156" s="189">
        <v>0</v>
      </c>
      <c r="T156" s="189">
        <v>0</v>
      </c>
      <c r="U156" s="189">
        <v>0</v>
      </c>
      <c r="V156" s="189">
        <v>0</v>
      </c>
      <c r="W156" s="312">
        <v>4</v>
      </c>
      <c r="X156" s="189">
        <v>0</v>
      </c>
      <c r="Y156" s="189">
        <v>0</v>
      </c>
      <c r="Z156" s="189">
        <v>0</v>
      </c>
      <c r="AA156" s="189">
        <v>2</v>
      </c>
      <c r="AB156" s="189">
        <v>3</v>
      </c>
      <c r="AC156" s="189">
        <v>0</v>
      </c>
      <c r="AD156" s="189">
        <v>1</v>
      </c>
      <c r="AE156" s="189">
        <v>0</v>
      </c>
      <c r="AF156" s="189">
        <v>0</v>
      </c>
      <c r="AG156" s="312">
        <v>6</v>
      </c>
      <c r="AH156" s="189">
        <v>1</v>
      </c>
      <c r="AI156" s="189">
        <v>0</v>
      </c>
      <c r="AJ156" s="189">
        <v>0</v>
      </c>
      <c r="AK156" s="189">
        <v>0</v>
      </c>
      <c r="AL156" s="189">
        <v>3</v>
      </c>
      <c r="AM156" s="189">
        <v>0</v>
      </c>
      <c r="AN156" s="189">
        <v>1</v>
      </c>
      <c r="AO156" s="189">
        <v>0</v>
      </c>
      <c r="AP156" s="189">
        <v>0</v>
      </c>
      <c r="AQ156" s="312">
        <v>5</v>
      </c>
      <c r="AR156" s="189">
        <v>0</v>
      </c>
      <c r="AS156" s="189">
        <v>0</v>
      </c>
      <c r="AT156" s="189">
        <v>2</v>
      </c>
      <c r="AU156" s="189">
        <v>2</v>
      </c>
      <c r="AV156" s="189">
        <v>6</v>
      </c>
      <c r="AW156" s="189">
        <v>0</v>
      </c>
      <c r="AX156" s="189">
        <v>0</v>
      </c>
      <c r="AY156" s="189">
        <v>0</v>
      </c>
      <c r="AZ156" s="189">
        <v>0</v>
      </c>
      <c r="BA156" s="312">
        <v>10</v>
      </c>
    </row>
    <row r="157" spans="1:53" ht="15" customHeight="1">
      <c r="A157" s="35"/>
      <c r="B157" s="11"/>
      <c r="C157" s="181" t="s">
        <v>327</v>
      </c>
      <c r="D157" s="183">
        <v>6</v>
      </c>
      <c r="E157" s="182">
        <v>0</v>
      </c>
      <c r="F157" s="182">
        <v>0</v>
      </c>
      <c r="G157" s="182">
        <v>2</v>
      </c>
      <c r="H157" s="182">
        <v>20</v>
      </c>
      <c r="I157" s="182">
        <v>5</v>
      </c>
      <c r="J157" s="182">
        <v>1</v>
      </c>
      <c r="K157" s="182">
        <v>0</v>
      </c>
      <c r="L157" s="182">
        <v>1</v>
      </c>
      <c r="M157" s="190">
        <v>35</v>
      </c>
      <c r="N157" s="182">
        <v>2</v>
      </c>
      <c r="O157" s="182">
        <v>0</v>
      </c>
      <c r="P157" s="182">
        <v>0</v>
      </c>
      <c r="Q157" s="182">
        <v>3</v>
      </c>
      <c r="R157" s="182">
        <v>10</v>
      </c>
      <c r="S157" s="182">
        <v>2</v>
      </c>
      <c r="T157" s="182">
        <v>1</v>
      </c>
      <c r="U157" s="182">
        <v>1</v>
      </c>
      <c r="V157" s="182">
        <v>0</v>
      </c>
      <c r="W157" s="190">
        <v>19</v>
      </c>
      <c r="X157" s="182">
        <v>0</v>
      </c>
      <c r="Y157" s="182">
        <v>0</v>
      </c>
      <c r="Z157" s="182">
        <v>0</v>
      </c>
      <c r="AA157" s="182">
        <v>1</v>
      </c>
      <c r="AB157" s="182">
        <v>19</v>
      </c>
      <c r="AC157" s="182">
        <v>1</v>
      </c>
      <c r="AD157" s="182">
        <v>1</v>
      </c>
      <c r="AE157" s="182">
        <v>0</v>
      </c>
      <c r="AF157" s="182">
        <v>1</v>
      </c>
      <c r="AG157" s="190">
        <v>23</v>
      </c>
      <c r="AH157" s="182">
        <v>0</v>
      </c>
      <c r="AI157" s="182">
        <v>0</v>
      </c>
      <c r="AJ157" s="182">
        <v>0</v>
      </c>
      <c r="AK157" s="182">
        <v>8</v>
      </c>
      <c r="AL157" s="182">
        <v>14</v>
      </c>
      <c r="AM157" s="182">
        <v>0</v>
      </c>
      <c r="AN157" s="182">
        <v>0</v>
      </c>
      <c r="AO157" s="182">
        <v>1</v>
      </c>
      <c r="AP157" s="182">
        <v>1</v>
      </c>
      <c r="AQ157" s="190">
        <v>24</v>
      </c>
      <c r="AR157" s="182">
        <v>1</v>
      </c>
      <c r="AS157" s="182">
        <v>0</v>
      </c>
      <c r="AT157" s="182">
        <v>1</v>
      </c>
      <c r="AU157" s="182">
        <v>6</v>
      </c>
      <c r="AV157" s="182">
        <v>14</v>
      </c>
      <c r="AW157" s="182">
        <v>1</v>
      </c>
      <c r="AX157" s="182">
        <v>3</v>
      </c>
      <c r="AY157" s="182">
        <v>2</v>
      </c>
      <c r="AZ157" s="182">
        <v>0</v>
      </c>
      <c r="BA157" s="190">
        <v>28</v>
      </c>
    </row>
    <row r="158" spans="1:53" ht="15" customHeight="1">
      <c r="A158" s="35"/>
      <c r="B158" s="304"/>
      <c r="C158" s="34" t="s">
        <v>39</v>
      </c>
      <c r="D158" s="184">
        <v>8</v>
      </c>
      <c r="E158" s="185">
        <v>0</v>
      </c>
      <c r="F158" s="185">
        <v>0</v>
      </c>
      <c r="G158" s="185">
        <v>3</v>
      </c>
      <c r="H158" s="185">
        <v>28</v>
      </c>
      <c r="I158" s="185">
        <v>5</v>
      </c>
      <c r="J158" s="185">
        <v>1</v>
      </c>
      <c r="K158" s="185">
        <v>0</v>
      </c>
      <c r="L158" s="185">
        <v>1</v>
      </c>
      <c r="M158" s="191">
        <v>46</v>
      </c>
      <c r="N158" s="185">
        <v>2</v>
      </c>
      <c r="O158" s="185">
        <v>0</v>
      </c>
      <c r="P158" s="185">
        <v>0</v>
      </c>
      <c r="Q158" s="185">
        <v>4</v>
      </c>
      <c r="R158" s="185">
        <v>13</v>
      </c>
      <c r="S158" s="185">
        <v>2</v>
      </c>
      <c r="T158" s="185">
        <v>1</v>
      </c>
      <c r="U158" s="185">
        <v>1</v>
      </c>
      <c r="V158" s="185">
        <v>0</v>
      </c>
      <c r="W158" s="191">
        <v>23</v>
      </c>
      <c r="X158" s="185">
        <v>0</v>
      </c>
      <c r="Y158" s="185">
        <v>0</v>
      </c>
      <c r="Z158" s="185">
        <v>0</v>
      </c>
      <c r="AA158" s="185">
        <v>3</v>
      </c>
      <c r="AB158" s="185">
        <v>22</v>
      </c>
      <c r="AC158" s="185">
        <v>1</v>
      </c>
      <c r="AD158" s="185">
        <v>2</v>
      </c>
      <c r="AE158" s="185">
        <v>0</v>
      </c>
      <c r="AF158" s="185">
        <v>1</v>
      </c>
      <c r="AG158" s="191">
        <v>29</v>
      </c>
      <c r="AH158" s="185">
        <v>1</v>
      </c>
      <c r="AI158" s="185">
        <v>0</v>
      </c>
      <c r="AJ158" s="185">
        <v>0</v>
      </c>
      <c r="AK158" s="185">
        <v>8</v>
      </c>
      <c r="AL158" s="185">
        <v>17</v>
      </c>
      <c r="AM158" s="185">
        <v>0</v>
      </c>
      <c r="AN158" s="185">
        <v>1</v>
      </c>
      <c r="AO158" s="185">
        <v>1</v>
      </c>
      <c r="AP158" s="185">
        <v>1</v>
      </c>
      <c r="AQ158" s="191">
        <v>29</v>
      </c>
      <c r="AR158" s="185">
        <v>1</v>
      </c>
      <c r="AS158" s="185">
        <v>0</v>
      </c>
      <c r="AT158" s="185">
        <v>3</v>
      </c>
      <c r="AU158" s="185">
        <v>8</v>
      </c>
      <c r="AV158" s="185">
        <v>20</v>
      </c>
      <c r="AW158" s="185">
        <v>1</v>
      </c>
      <c r="AX158" s="185">
        <v>3</v>
      </c>
      <c r="AY158" s="185">
        <v>2</v>
      </c>
      <c r="AZ158" s="185">
        <v>0</v>
      </c>
      <c r="BA158" s="191">
        <v>38</v>
      </c>
    </row>
    <row r="159" spans="1:53" ht="15" customHeight="1">
      <c r="A159" s="36"/>
      <c r="B159" s="34" t="s">
        <v>39</v>
      </c>
      <c r="C159" s="34"/>
      <c r="D159" s="184">
        <v>20</v>
      </c>
      <c r="E159" s="185">
        <v>0</v>
      </c>
      <c r="F159" s="185">
        <v>3</v>
      </c>
      <c r="G159" s="185">
        <v>18</v>
      </c>
      <c r="H159" s="185">
        <v>119</v>
      </c>
      <c r="I159" s="185">
        <v>13</v>
      </c>
      <c r="J159" s="185">
        <v>5</v>
      </c>
      <c r="K159" s="185">
        <v>3</v>
      </c>
      <c r="L159" s="185">
        <v>5</v>
      </c>
      <c r="M159" s="191">
        <v>186</v>
      </c>
      <c r="N159" s="185">
        <v>8</v>
      </c>
      <c r="O159" s="185">
        <v>0</v>
      </c>
      <c r="P159" s="185">
        <v>0</v>
      </c>
      <c r="Q159" s="185">
        <v>28</v>
      </c>
      <c r="R159" s="185">
        <v>109</v>
      </c>
      <c r="S159" s="185">
        <v>17</v>
      </c>
      <c r="T159" s="185">
        <v>6</v>
      </c>
      <c r="U159" s="185">
        <v>5</v>
      </c>
      <c r="V159" s="185">
        <v>4</v>
      </c>
      <c r="W159" s="191">
        <v>177</v>
      </c>
      <c r="X159" s="185">
        <v>7</v>
      </c>
      <c r="Y159" s="185">
        <v>0</v>
      </c>
      <c r="Z159" s="185">
        <v>4</v>
      </c>
      <c r="AA159" s="185">
        <v>20</v>
      </c>
      <c r="AB159" s="185">
        <v>101</v>
      </c>
      <c r="AC159" s="185">
        <v>11</v>
      </c>
      <c r="AD159" s="185">
        <v>6</v>
      </c>
      <c r="AE159" s="185">
        <v>5</v>
      </c>
      <c r="AF159" s="185">
        <v>1</v>
      </c>
      <c r="AG159" s="191">
        <v>155</v>
      </c>
      <c r="AH159" s="185">
        <v>10</v>
      </c>
      <c r="AI159" s="185">
        <v>0</v>
      </c>
      <c r="AJ159" s="185">
        <v>1</v>
      </c>
      <c r="AK159" s="185">
        <v>19</v>
      </c>
      <c r="AL159" s="185">
        <v>98</v>
      </c>
      <c r="AM159" s="185">
        <v>14</v>
      </c>
      <c r="AN159" s="185">
        <v>5</v>
      </c>
      <c r="AO159" s="185">
        <v>6</v>
      </c>
      <c r="AP159" s="185">
        <v>1</v>
      </c>
      <c r="AQ159" s="191">
        <v>154</v>
      </c>
      <c r="AR159" s="185">
        <v>3</v>
      </c>
      <c r="AS159" s="185">
        <v>0</v>
      </c>
      <c r="AT159" s="185">
        <v>4</v>
      </c>
      <c r="AU159" s="185">
        <v>27</v>
      </c>
      <c r="AV159" s="185">
        <v>98</v>
      </c>
      <c r="AW159" s="185">
        <v>13</v>
      </c>
      <c r="AX159" s="185">
        <v>9</v>
      </c>
      <c r="AY159" s="185">
        <v>5</v>
      </c>
      <c r="AZ159" s="185">
        <v>0</v>
      </c>
      <c r="BA159" s="191">
        <v>159</v>
      </c>
    </row>
    <row r="160" spans="1:53" ht="15" customHeight="1">
      <c r="A160" s="38" t="s">
        <v>39</v>
      </c>
      <c r="B160" s="39"/>
      <c r="C160" s="39"/>
      <c r="D160" s="184">
        <v>4010</v>
      </c>
      <c r="E160" s="185">
        <v>389</v>
      </c>
      <c r="F160" s="185">
        <v>1782</v>
      </c>
      <c r="G160" s="185">
        <v>6696</v>
      </c>
      <c r="H160" s="185">
        <v>6291</v>
      </c>
      <c r="I160" s="185">
        <v>602</v>
      </c>
      <c r="J160" s="185">
        <v>1138</v>
      </c>
      <c r="K160" s="185">
        <v>309</v>
      </c>
      <c r="L160" s="185">
        <v>1508</v>
      </c>
      <c r="M160" s="191">
        <v>22725</v>
      </c>
      <c r="N160" s="185">
        <v>4814</v>
      </c>
      <c r="O160" s="185">
        <v>385</v>
      </c>
      <c r="P160" s="185">
        <v>1981</v>
      </c>
      <c r="Q160" s="185">
        <v>6993</v>
      </c>
      <c r="R160" s="185">
        <v>7341</v>
      </c>
      <c r="S160" s="185">
        <v>766</v>
      </c>
      <c r="T160" s="185">
        <v>1400</v>
      </c>
      <c r="U160" s="185">
        <v>307</v>
      </c>
      <c r="V160" s="185">
        <v>1430</v>
      </c>
      <c r="W160" s="191">
        <v>25417</v>
      </c>
      <c r="X160" s="185">
        <v>4998</v>
      </c>
      <c r="Y160" s="185">
        <v>348</v>
      </c>
      <c r="Z160" s="185">
        <v>2273</v>
      </c>
      <c r="AA160" s="185">
        <v>7124</v>
      </c>
      <c r="AB160" s="185">
        <v>7079</v>
      </c>
      <c r="AC160" s="185">
        <v>849</v>
      </c>
      <c r="AD160" s="185">
        <v>1398</v>
      </c>
      <c r="AE160" s="185">
        <v>337</v>
      </c>
      <c r="AF160" s="185">
        <v>1519</v>
      </c>
      <c r="AG160" s="191">
        <v>25925</v>
      </c>
      <c r="AH160" s="185">
        <v>5062</v>
      </c>
      <c r="AI160" s="185">
        <v>330</v>
      </c>
      <c r="AJ160" s="185">
        <v>2033</v>
      </c>
      <c r="AK160" s="185">
        <v>7375</v>
      </c>
      <c r="AL160" s="185">
        <v>6838</v>
      </c>
      <c r="AM160" s="185">
        <v>909</v>
      </c>
      <c r="AN160" s="185">
        <v>1355</v>
      </c>
      <c r="AO160" s="185">
        <v>322</v>
      </c>
      <c r="AP160" s="185">
        <v>1498</v>
      </c>
      <c r="AQ160" s="191">
        <v>25722</v>
      </c>
      <c r="AR160" s="185">
        <v>4695</v>
      </c>
      <c r="AS160" s="185">
        <v>266</v>
      </c>
      <c r="AT160" s="185">
        <v>2221</v>
      </c>
      <c r="AU160" s="185">
        <v>8409</v>
      </c>
      <c r="AV160" s="185">
        <v>6323</v>
      </c>
      <c r="AW160" s="185">
        <v>993</v>
      </c>
      <c r="AX160" s="185">
        <v>1323</v>
      </c>
      <c r="AY160" s="185">
        <v>309</v>
      </c>
      <c r="AZ160" s="185">
        <v>1327</v>
      </c>
      <c r="BA160" s="191">
        <v>25866</v>
      </c>
    </row>
    <row r="161" spans="1:53" ht="15" customHeight="1"/>
    <row r="162" spans="1:53" ht="15" customHeight="1">
      <c r="A162" s="46" t="s">
        <v>619</v>
      </c>
    </row>
    <row r="163" spans="1:53" ht="15" customHeight="1">
      <c r="A163" s="204" t="s">
        <v>680</v>
      </c>
      <c r="B163" s="177"/>
      <c r="C163" s="177"/>
      <c r="D163" s="177"/>
      <c r="E163" s="177"/>
      <c r="F163" s="177"/>
      <c r="G163" s="177"/>
      <c r="H163" s="177"/>
      <c r="I163" s="177"/>
      <c r="J163" s="177"/>
      <c r="K163" s="177"/>
      <c r="L163" s="177"/>
      <c r="M163" s="177"/>
      <c r="N163" s="177"/>
      <c r="O163" s="177"/>
      <c r="P163" s="177"/>
      <c r="Q163" s="177"/>
      <c r="R163" s="177"/>
      <c r="S163" s="177"/>
      <c r="T163" s="177"/>
      <c r="U163" s="177"/>
      <c r="V163" s="177"/>
      <c r="W163" s="177"/>
      <c r="X163" s="177"/>
      <c r="Y163" s="177"/>
      <c r="Z163" s="177"/>
      <c r="AA163" s="177"/>
      <c r="AB163" s="177"/>
      <c r="AC163" s="177"/>
      <c r="AD163" s="177"/>
      <c r="AE163" s="177"/>
      <c r="AF163" s="177"/>
      <c r="AG163" s="177"/>
      <c r="AH163" s="177"/>
      <c r="AI163" s="177"/>
      <c r="AJ163" s="177"/>
      <c r="AK163" s="177"/>
      <c r="AL163" s="177"/>
      <c r="AM163" s="177"/>
      <c r="AN163" s="177"/>
      <c r="AO163" s="177"/>
      <c r="AP163" s="177"/>
      <c r="AQ163" s="177"/>
      <c r="AR163" s="177"/>
      <c r="AS163" s="177"/>
      <c r="AT163" s="177"/>
      <c r="AU163" s="177"/>
      <c r="AV163" s="177"/>
      <c r="AW163" s="177"/>
      <c r="AX163" s="177"/>
      <c r="AY163" s="177"/>
      <c r="AZ163" s="177"/>
      <c r="BA163" s="177"/>
    </row>
    <row r="164" spans="1:53" ht="15" customHeight="1">
      <c r="A164" s="148" t="s">
        <v>681</v>
      </c>
      <c r="B164" s="177"/>
      <c r="C164" s="177"/>
      <c r="D164" s="177"/>
      <c r="E164" s="177"/>
      <c r="F164" s="177"/>
      <c r="G164" s="177"/>
      <c r="H164" s="177"/>
      <c r="I164" s="177"/>
      <c r="J164" s="177"/>
      <c r="K164" s="177"/>
      <c r="L164" s="177"/>
      <c r="M164" s="177"/>
      <c r="N164" s="177"/>
      <c r="O164" s="177"/>
      <c r="P164" s="177"/>
      <c r="Q164" s="177"/>
      <c r="R164" s="177"/>
      <c r="S164" s="177"/>
      <c r="T164" s="177"/>
      <c r="U164" s="177"/>
      <c r="V164" s="177"/>
      <c r="W164" s="177"/>
      <c r="X164" s="177"/>
      <c r="Y164" s="177"/>
      <c r="Z164" s="177"/>
      <c r="AA164" s="177"/>
      <c r="AB164" s="177"/>
      <c r="AC164" s="177"/>
      <c r="AD164" s="177"/>
      <c r="AE164" s="177"/>
      <c r="AF164" s="177"/>
      <c r="AG164" s="177"/>
      <c r="AH164" s="177"/>
      <c r="AI164" s="177"/>
      <c r="AJ164" s="177"/>
      <c r="AK164" s="177"/>
      <c r="AL164" s="177"/>
      <c r="AM164" s="177"/>
      <c r="AN164" s="177"/>
      <c r="AO164" s="177"/>
      <c r="AP164" s="177"/>
      <c r="AQ164" s="177"/>
      <c r="AR164" s="177"/>
      <c r="AS164" s="177"/>
      <c r="AT164" s="177"/>
      <c r="AU164" s="177"/>
      <c r="AV164" s="177"/>
      <c r="AW164" s="177"/>
      <c r="AX164" s="177"/>
      <c r="AY164" s="177"/>
      <c r="AZ164" s="177"/>
      <c r="BA164" s="177"/>
    </row>
    <row r="165" spans="1:53" ht="15" customHeight="1">
      <c r="A165" s="148" t="s">
        <v>682</v>
      </c>
      <c r="B165" s="177"/>
      <c r="C165" s="177"/>
      <c r="D165" s="177"/>
      <c r="E165" s="177"/>
      <c r="F165" s="177"/>
      <c r="G165" s="177"/>
      <c r="H165" s="177"/>
      <c r="I165" s="177"/>
      <c r="J165" s="177"/>
      <c r="K165" s="177"/>
      <c r="L165" s="177"/>
      <c r="M165" s="177"/>
      <c r="N165" s="177"/>
      <c r="O165" s="177"/>
      <c r="P165" s="177"/>
      <c r="Q165" s="177"/>
      <c r="R165" s="177"/>
      <c r="S165" s="177"/>
      <c r="T165" s="177"/>
      <c r="U165" s="177"/>
      <c r="V165" s="177"/>
      <c r="W165" s="177"/>
      <c r="X165" s="177"/>
      <c r="Y165" s="177"/>
      <c r="Z165" s="177"/>
      <c r="AA165" s="177"/>
      <c r="AB165" s="177"/>
      <c r="AC165" s="177"/>
      <c r="AD165" s="177"/>
      <c r="AE165" s="177"/>
      <c r="AF165" s="177"/>
      <c r="AG165" s="177"/>
      <c r="AH165" s="177"/>
      <c r="AI165" s="177"/>
      <c r="AJ165" s="177"/>
      <c r="AK165" s="177"/>
      <c r="AL165" s="177"/>
      <c r="AM165" s="177"/>
      <c r="AN165" s="177"/>
      <c r="AO165" s="177"/>
      <c r="AP165" s="177"/>
      <c r="AQ165" s="177"/>
      <c r="AR165" s="177"/>
      <c r="AS165" s="177"/>
      <c r="AT165" s="177"/>
      <c r="AU165" s="177"/>
      <c r="AV165" s="177"/>
      <c r="AW165" s="177"/>
      <c r="AX165" s="177"/>
      <c r="AY165" s="177"/>
      <c r="AZ165" s="177"/>
      <c r="BA165" s="177"/>
    </row>
    <row r="166" spans="1:53" ht="15" customHeight="1">
      <c r="A166" s="148" t="s">
        <v>750</v>
      </c>
      <c r="B166" s="177"/>
      <c r="C166" s="177"/>
      <c r="D166" s="177"/>
      <c r="E166" s="177"/>
      <c r="F166" s="177"/>
      <c r="G166" s="177"/>
      <c r="H166" s="177"/>
      <c r="I166" s="177"/>
      <c r="J166" s="177"/>
      <c r="K166" s="177"/>
      <c r="L166" s="177"/>
      <c r="M166" s="177"/>
      <c r="N166" s="177"/>
      <c r="O166" s="177"/>
      <c r="P166" s="177"/>
      <c r="Q166" s="177"/>
      <c r="R166" s="177"/>
      <c r="S166" s="177"/>
      <c r="T166" s="177"/>
      <c r="U166" s="177"/>
      <c r="V166" s="177"/>
      <c r="W166" s="177"/>
      <c r="X166" s="177"/>
      <c r="Y166" s="177"/>
      <c r="Z166" s="177"/>
      <c r="AA166" s="177"/>
      <c r="AB166" s="177"/>
      <c r="AC166" s="177"/>
      <c r="AD166" s="177"/>
      <c r="AE166" s="177"/>
      <c r="AF166" s="177"/>
      <c r="AG166" s="177"/>
      <c r="AH166" s="177"/>
      <c r="AI166" s="177"/>
      <c r="AJ166" s="177"/>
      <c r="AK166" s="177"/>
      <c r="AL166" s="177"/>
      <c r="AM166" s="177"/>
      <c r="AN166" s="177"/>
      <c r="AO166" s="177"/>
      <c r="AP166" s="177"/>
      <c r="AQ166" s="177"/>
      <c r="AR166" s="177"/>
      <c r="AS166" s="177"/>
      <c r="AT166" s="177"/>
      <c r="AU166" s="177"/>
      <c r="AV166" s="177"/>
      <c r="AW166" s="177"/>
      <c r="AX166" s="177"/>
      <c r="AY166" s="177"/>
      <c r="AZ166" s="177"/>
      <c r="BA166" s="177"/>
    </row>
    <row r="167" spans="1:53" ht="15" customHeight="1">
      <c r="A167" s="148" t="s">
        <v>751</v>
      </c>
      <c r="B167" s="177"/>
      <c r="C167" s="177"/>
      <c r="D167" s="177"/>
      <c r="E167" s="177"/>
      <c r="F167" s="177"/>
      <c r="G167" s="177"/>
      <c r="H167" s="177"/>
      <c r="I167" s="177"/>
      <c r="J167" s="177"/>
      <c r="K167" s="177"/>
      <c r="L167" s="177"/>
      <c r="M167" s="177"/>
      <c r="N167" s="177"/>
      <c r="O167" s="177"/>
      <c r="P167" s="177"/>
      <c r="Q167" s="177"/>
      <c r="R167" s="177"/>
      <c r="S167" s="177"/>
      <c r="T167" s="177"/>
      <c r="U167" s="177"/>
      <c r="V167" s="177"/>
      <c r="W167" s="177"/>
      <c r="X167" s="177"/>
      <c r="Y167" s="177"/>
      <c r="Z167" s="177"/>
      <c r="AA167" s="177"/>
      <c r="AB167" s="177"/>
      <c r="AC167" s="177"/>
      <c r="AD167" s="177"/>
      <c r="AE167" s="177"/>
      <c r="AF167" s="177"/>
      <c r="AG167" s="177"/>
      <c r="AH167" s="177"/>
      <c r="AI167" s="177"/>
      <c r="AJ167" s="177"/>
      <c r="AK167" s="177"/>
      <c r="AL167" s="177"/>
      <c r="AM167" s="177"/>
      <c r="AN167" s="177"/>
      <c r="AO167" s="177"/>
      <c r="AP167" s="177"/>
      <c r="AQ167" s="177"/>
      <c r="AR167" s="177"/>
      <c r="AS167" s="177"/>
      <c r="AT167" s="177"/>
      <c r="AU167" s="177"/>
      <c r="AV167" s="177"/>
      <c r="AW167" s="177"/>
      <c r="AX167" s="177"/>
      <c r="AY167" s="177"/>
      <c r="AZ167" s="177"/>
      <c r="BA167" s="177"/>
    </row>
    <row r="168" spans="1:53" ht="15" customHeight="1">
      <c r="A168" s="13" t="s">
        <v>533</v>
      </c>
    </row>
    <row r="169" spans="1:53" ht="15" customHeight="1">
      <c r="A169" s="46" t="s">
        <v>539</v>
      </c>
    </row>
    <row r="170" spans="1:53" ht="15" customHeight="1">
      <c r="A170" s="460" t="s">
        <v>614</v>
      </c>
    </row>
    <row r="171" spans="1:53" ht="15" customHeight="1">
      <c r="A171" s="461" t="s">
        <v>785</v>
      </c>
    </row>
    <row r="172" spans="1:53" ht="15" customHeight="1">
      <c r="A172" s="46"/>
    </row>
    <row r="173" spans="1:53" ht="15" customHeight="1">
      <c r="A173" s="341" t="s">
        <v>389</v>
      </c>
    </row>
    <row r="174" spans="1:53" ht="15" customHeight="1">
      <c r="A174" s="341" t="s">
        <v>625</v>
      </c>
    </row>
    <row r="175" spans="1:53" ht="15" customHeight="1">
      <c r="A175" s="345" t="s">
        <v>0</v>
      </c>
    </row>
    <row r="176" spans="1:53" ht="15" customHeight="1">
      <c r="A176" s="345" t="s">
        <v>414</v>
      </c>
    </row>
    <row r="177" spans="1:1" ht="15" customHeight="1">
      <c r="A177" s="345" t="s">
        <v>30</v>
      </c>
    </row>
    <row r="178" spans="1:1" ht="15" customHeight="1">
      <c r="A178" s="345" t="s">
        <v>415</v>
      </c>
    </row>
  </sheetData>
  <mergeCells count="6">
    <mergeCell ref="D6:BA6"/>
    <mergeCell ref="D7:M7"/>
    <mergeCell ref="N7:W7"/>
    <mergeCell ref="X7:AG7"/>
    <mergeCell ref="AH7:AQ7"/>
    <mergeCell ref="AR7:BA7"/>
  </mergeCells>
  <conditionalFormatting sqref="A9:C158">
    <cfRule type="cellIs" dxfId="37" priority="3" operator="equal">
      <formula>"Total"</formula>
    </cfRule>
  </conditionalFormatting>
  <conditionalFormatting sqref="A159:C160">
    <cfRule type="cellIs" dxfId="36" priority="1" operator="equal">
      <formula>"Total"</formula>
    </cfRule>
  </conditionalFormatting>
  <hyperlinks>
    <hyperlink ref="A1" location="'Table Of Contents'!C6" display="return to table of contents"/>
  </hyperlinks>
  <pageMargins left="0.39370078740157483" right="0.39370078740157483" top="0.59055118110236227" bottom="0.59055118110236227" header="0.39370078740157483" footer="0.39370078740157483"/>
  <pageSetup paperSize="9" scale="50" orientation="landscape" horizontalDpi="300" verticalDpi="300" r:id="rId1"/>
  <headerFooter>
    <oddHeader>&amp;C&amp;F     &amp;A</oddHeader>
    <oddFooter>Page &amp;P of &amp;N</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dimension ref="A1:AB156"/>
  <sheetViews>
    <sheetView zoomScale="85" zoomScaleNormal="85" workbookViewId="0">
      <pane xSplit="3" ySplit="8" topLeftCell="D9" activePane="bottomRight" state="frozen"/>
      <selection pane="topRight"/>
      <selection pane="bottomLeft"/>
      <selection pane="bottomRight"/>
    </sheetView>
  </sheetViews>
  <sheetFormatPr defaultColWidth="11.42578125" defaultRowHeight="9.9499999999999993" customHeight="1"/>
  <cols>
    <col min="1" max="1" width="55.28515625" style="178" customWidth="1"/>
    <col min="2" max="2" width="48.85546875" style="178" bestFit="1" customWidth="1"/>
    <col min="3" max="3" width="91" style="178" customWidth="1"/>
    <col min="4" max="21" width="8.5703125" style="178" customWidth="1"/>
    <col min="22" max="16384" width="11.42578125" style="178"/>
  </cols>
  <sheetData>
    <row r="1" spans="1:28" ht="13.5">
      <c r="A1" s="203" t="s">
        <v>231</v>
      </c>
    </row>
    <row r="2" spans="1:28" ht="15" customHeight="1">
      <c r="A2" s="256" t="s">
        <v>515</v>
      </c>
    </row>
    <row r="3" spans="1:28" ht="14.1" customHeight="1">
      <c r="A3" s="256" t="str">
        <f>"NSW Higher, Local and Children's Criminal Courts " &amp;'Table Of Contents'!G4</f>
        <v>NSW Higher, Local and Children's Criminal Courts July 2018 - June 2019</v>
      </c>
      <c r="B3" s="202"/>
      <c r="D3" s="7"/>
      <c r="E3" s="7"/>
      <c r="F3" s="7"/>
      <c r="G3" s="7"/>
      <c r="H3" s="7"/>
      <c r="I3" s="7"/>
      <c r="J3" s="7"/>
      <c r="K3" s="7"/>
      <c r="L3" s="7"/>
      <c r="M3" s="7"/>
      <c r="N3" s="7"/>
      <c r="O3" s="7"/>
      <c r="P3" s="7"/>
      <c r="Q3" s="7"/>
      <c r="R3" s="7"/>
      <c r="S3" s="7"/>
      <c r="T3" s="7"/>
      <c r="U3" s="7"/>
    </row>
    <row r="4" spans="1:28" ht="14.1" customHeight="1">
      <c r="A4" s="5" t="s">
        <v>617</v>
      </c>
      <c r="B4" s="7"/>
      <c r="C4" s="7"/>
      <c r="D4" s="7"/>
      <c r="E4" s="7"/>
      <c r="F4" s="7"/>
      <c r="G4" s="7"/>
      <c r="H4" s="7"/>
      <c r="I4" s="7"/>
      <c r="J4" s="7"/>
      <c r="K4" s="7"/>
      <c r="L4" s="7"/>
      <c r="M4" s="7"/>
      <c r="N4" s="7"/>
      <c r="O4" s="7"/>
      <c r="P4" s="7"/>
      <c r="Q4" s="7"/>
      <c r="R4" s="7"/>
      <c r="S4" s="7"/>
      <c r="T4" s="7"/>
      <c r="U4" s="7"/>
    </row>
    <row r="5" spans="1:28" ht="13.5">
      <c r="A5" s="49"/>
      <c r="B5" s="49"/>
      <c r="C5" s="49"/>
      <c r="D5" s="49"/>
      <c r="E5" s="49"/>
      <c r="F5" s="49"/>
      <c r="G5" s="49"/>
      <c r="H5" s="49"/>
      <c r="I5" s="49"/>
      <c r="J5" s="49"/>
      <c r="K5" s="49"/>
      <c r="L5" s="49"/>
      <c r="M5" s="49"/>
      <c r="N5" s="49"/>
      <c r="O5" s="49"/>
      <c r="P5" s="49"/>
      <c r="Q5" s="49"/>
      <c r="R5" s="49"/>
      <c r="S5" s="49"/>
      <c r="T5" s="49"/>
      <c r="U5" s="49"/>
    </row>
    <row r="6" spans="1:28" ht="14.1" customHeight="1">
      <c r="A6" s="51"/>
      <c r="B6" s="52"/>
      <c r="C6" s="53"/>
      <c r="D6" s="504" t="s">
        <v>150</v>
      </c>
      <c r="E6" s="505"/>
      <c r="F6" s="505"/>
      <c r="G6" s="505"/>
      <c r="H6" s="505"/>
      <c r="I6" s="505"/>
      <c r="J6" s="505"/>
      <c r="K6" s="505"/>
      <c r="L6" s="505"/>
      <c r="M6" s="505"/>
      <c r="N6" s="505"/>
      <c r="O6" s="505"/>
      <c r="P6" s="505"/>
      <c r="Q6" s="505"/>
      <c r="R6" s="505"/>
      <c r="S6" s="505"/>
      <c r="T6" s="505"/>
      <c r="U6" s="505"/>
      <c r="V6" s="505"/>
      <c r="W6" s="505"/>
      <c r="X6" s="505"/>
      <c r="Y6" s="505"/>
      <c r="Z6" s="505"/>
      <c r="AA6" s="505"/>
      <c r="AB6" s="506"/>
    </row>
    <row r="7" spans="1:28" ht="14.1" customHeight="1">
      <c r="A7" s="54"/>
      <c r="B7" s="45"/>
      <c r="C7" s="55"/>
      <c r="D7" s="507" t="str">
        <f>'Table Of Contents'!$G$4</f>
        <v>July 2018 - June 2019</v>
      </c>
      <c r="E7" s="508"/>
      <c r="F7" s="508"/>
      <c r="G7" s="508"/>
      <c r="H7" s="508"/>
      <c r="I7" s="508"/>
      <c r="J7" s="508"/>
      <c r="K7" s="508"/>
      <c r="L7" s="508"/>
      <c r="M7" s="508"/>
      <c r="N7" s="508"/>
      <c r="O7" s="508"/>
      <c r="P7" s="508"/>
      <c r="Q7" s="508"/>
      <c r="R7" s="508"/>
      <c r="S7" s="508"/>
      <c r="T7" s="508"/>
      <c r="U7" s="508"/>
      <c r="V7" s="508"/>
      <c r="W7" s="508"/>
      <c r="X7" s="508"/>
      <c r="Y7" s="508"/>
      <c r="Z7" s="508"/>
      <c r="AA7" s="508"/>
      <c r="AB7" s="509"/>
    </row>
    <row r="8" spans="1:28" ht="186" customHeight="1">
      <c r="A8" s="56" t="s">
        <v>754</v>
      </c>
      <c r="B8" s="50"/>
      <c r="C8" s="50"/>
      <c r="D8" s="58" t="s">
        <v>151</v>
      </c>
      <c r="E8" s="59" t="s">
        <v>260</v>
      </c>
      <c r="F8" s="59" t="s">
        <v>199</v>
      </c>
      <c r="G8" s="59" t="s">
        <v>521</v>
      </c>
      <c r="H8" s="59" t="s">
        <v>454</v>
      </c>
      <c r="I8" s="59" t="s">
        <v>200</v>
      </c>
      <c r="J8" s="59" t="s">
        <v>201</v>
      </c>
      <c r="K8" s="59" t="s">
        <v>522</v>
      </c>
      <c r="L8" s="59" t="s">
        <v>455</v>
      </c>
      <c r="M8" s="59" t="s">
        <v>523</v>
      </c>
      <c r="N8" s="60" t="s">
        <v>261</v>
      </c>
      <c r="O8" s="59" t="s">
        <v>202</v>
      </c>
      <c r="P8" s="59" t="s">
        <v>203</v>
      </c>
      <c r="Q8" s="59" t="s">
        <v>524</v>
      </c>
      <c r="R8" s="59" t="s">
        <v>525</v>
      </c>
      <c r="S8" s="59" t="s">
        <v>26</v>
      </c>
      <c r="T8" s="59" t="s">
        <v>456</v>
      </c>
      <c r="U8" s="59" t="s">
        <v>526</v>
      </c>
      <c r="V8" s="59" t="s">
        <v>457</v>
      </c>
      <c r="W8" s="59" t="s">
        <v>527</v>
      </c>
      <c r="X8" s="59" t="s">
        <v>458</v>
      </c>
      <c r="Y8" s="59" t="s">
        <v>204</v>
      </c>
      <c r="Z8" s="59" t="s">
        <v>528</v>
      </c>
      <c r="AA8" s="59" t="s">
        <v>557</v>
      </c>
      <c r="AB8" s="61" t="s">
        <v>39</v>
      </c>
    </row>
    <row r="9" spans="1:28" ht="15" customHeight="1">
      <c r="A9" s="35" t="s">
        <v>9</v>
      </c>
      <c r="B9" s="181" t="s">
        <v>35</v>
      </c>
      <c r="C9" s="181" t="s">
        <v>35</v>
      </c>
      <c r="D9" s="183">
        <v>7</v>
      </c>
      <c r="E9" s="182">
        <v>0</v>
      </c>
      <c r="F9" s="182">
        <v>0</v>
      </c>
      <c r="G9" s="182">
        <v>0</v>
      </c>
      <c r="H9" s="182">
        <v>0</v>
      </c>
      <c r="I9" s="182">
        <v>0</v>
      </c>
      <c r="J9" s="182">
        <v>0</v>
      </c>
      <c r="K9" s="182">
        <v>0</v>
      </c>
      <c r="L9" s="182">
        <v>0</v>
      </c>
      <c r="M9" s="182">
        <v>0</v>
      </c>
      <c r="N9" s="182">
        <v>0</v>
      </c>
      <c r="O9" s="182">
        <v>0</v>
      </c>
      <c r="P9" s="182">
        <v>0</v>
      </c>
      <c r="Q9" s="182">
        <v>0</v>
      </c>
      <c r="R9" s="182">
        <v>0</v>
      </c>
      <c r="S9" s="182">
        <v>0</v>
      </c>
      <c r="T9" s="182">
        <v>0</v>
      </c>
      <c r="U9" s="182">
        <v>0</v>
      </c>
      <c r="V9" s="182">
        <v>0</v>
      </c>
      <c r="W9" s="182">
        <v>0</v>
      </c>
      <c r="X9" s="182">
        <v>0</v>
      </c>
      <c r="Y9" s="182">
        <v>0</v>
      </c>
      <c r="Z9" s="182">
        <v>0</v>
      </c>
      <c r="AA9" s="182">
        <v>0</v>
      </c>
      <c r="AB9" s="190">
        <v>7</v>
      </c>
    </row>
    <row r="10" spans="1:28" ht="15" customHeight="1">
      <c r="A10" s="35"/>
      <c r="B10" s="334" t="s">
        <v>184</v>
      </c>
      <c r="C10" s="260" t="s">
        <v>37</v>
      </c>
      <c r="D10" s="188">
        <v>5</v>
      </c>
      <c r="E10" s="189">
        <v>0</v>
      </c>
      <c r="F10" s="189">
        <v>0</v>
      </c>
      <c r="G10" s="189">
        <v>0</v>
      </c>
      <c r="H10" s="189">
        <v>0</v>
      </c>
      <c r="I10" s="189">
        <v>0</v>
      </c>
      <c r="J10" s="189">
        <v>0</v>
      </c>
      <c r="K10" s="189">
        <v>0</v>
      </c>
      <c r="L10" s="189">
        <v>0</v>
      </c>
      <c r="M10" s="189">
        <v>0</v>
      </c>
      <c r="N10" s="189">
        <v>0</v>
      </c>
      <c r="O10" s="189">
        <v>0</v>
      </c>
      <c r="P10" s="189">
        <v>0</v>
      </c>
      <c r="Q10" s="189">
        <v>0</v>
      </c>
      <c r="R10" s="189">
        <v>0</v>
      </c>
      <c r="S10" s="189">
        <v>0</v>
      </c>
      <c r="T10" s="189">
        <v>0</v>
      </c>
      <c r="U10" s="189">
        <v>0</v>
      </c>
      <c r="V10" s="189">
        <v>0</v>
      </c>
      <c r="W10" s="189">
        <v>0</v>
      </c>
      <c r="X10" s="189">
        <v>0</v>
      </c>
      <c r="Y10" s="189">
        <v>0</v>
      </c>
      <c r="Z10" s="189">
        <v>0</v>
      </c>
      <c r="AA10" s="189">
        <v>0</v>
      </c>
      <c r="AB10" s="312">
        <v>5</v>
      </c>
    </row>
    <row r="11" spans="1:28" ht="15" customHeight="1">
      <c r="A11" s="35"/>
      <c r="B11" s="11"/>
      <c r="C11" s="181" t="s">
        <v>38</v>
      </c>
      <c r="D11" s="183">
        <v>2</v>
      </c>
      <c r="E11" s="182">
        <v>0</v>
      </c>
      <c r="F11" s="182">
        <v>0</v>
      </c>
      <c r="G11" s="182">
        <v>0</v>
      </c>
      <c r="H11" s="182">
        <v>0</v>
      </c>
      <c r="I11" s="182">
        <v>0</v>
      </c>
      <c r="J11" s="182">
        <v>0</v>
      </c>
      <c r="K11" s="182">
        <v>0</v>
      </c>
      <c r="L11" s="182">
        <v>0</v>
      </c>
      <c r="M11" s="182">
        <v>0</v>
      </c>
      <c r="N11" s="182">
        <v>0</v>
      </c>
      <c r="O11" s="182">
        <v>0</v>
      </c>
      <c r="P11" s="182">
        <v>0</v>
      </c>
      <c r="Q11" s="182">
        <v>0</v>
      </c>
      <c r="R11" s="182">
        <v>0</v>
      </c>
      <c r="S11" s="182">
        <v>0</v>
      </c>
      <c r="T11" s="182">
        <v>0</v>
      </c>
      <c r="U11" s="182">
        <v>0</v>
      </c>
      <c r="V11" s="182">
        <v>0</v>
      </c>
      <c r="W11" s="182">
        <v>0</v>
      </c>
      <c r="X11" s="182">
        <v>0</v>
      </c>
      <c r="Y11" s="182">
        <v>0</v>
      </c>
      <c r="Z11" s="182">
        <v>0</v>
      </c>
      <c r="AA11" s="182">
        <v>0</v>
      </c>
      <c r="AB11" s="190">
        <v>2</v>
      </c>
    </row>
    <row r="12" spans="1:28" ht="15" customHeight="1">
      <c r="A12" s="35"/>
      <c r="B12" s="304"/>
      <c r="C12" s="34" t="s">
        <v>39</v>
      </c>
      <c r="D12" s="184">
        <v>7</v>
      </c>
      <c r="E12" s="185">
        <v>0</v>
      </c>
      <c r="F12" s="185">
        <v>0</v>
      </c>
      <c r="G12" s="185">
        <v>0</v>
      </c>
      <c r="H12" s="185">
        <v>0</v>
      </c>
      <c r="I12" s="185">
        <v>0</v>
      </c>
      <c r="J12" s="185">
        <v>0</v>
      </c>
      <c r="K12" s="185">
        <v>0</v>
      </c>
      <c r="L12" s="185">
        <v>0</v>
      </c>
      <c r="M12" s="185">
        <v>0</v>
      </c>
      <c r="N12" s="185">
        <v>0</v>
      </c>
      <c r="O12" s="185">
        <v>0</v>
      </c>
      <c r="P12" s="185">
        <v>0</v>
      </c>
      <c r="Q12" s="185">
        <v>0</v>
      </c>
      <c r="R12" s="185">
        <v>0</v>
      </c>
      <c r="S12" s="185">
        <v>0</v>
      </c>
      <c r="T12" s="185">
        <v>0</v>
      </c>
      <c r="U12" s="185">
        <v>0</v>
      </c>
      <c r="V12" s="185">
        <v>0</v>
      </c>
      <c r="W12" s="185">
        <v>0</v>
      </c>
      <c r="X12" s="185">
        <v>0</v>
      </c>
      <c r="Y12" s="185">
        <v>0</v>
      </c>
      <c r="Z12" s="185">
        <v>0</v>
      </c>
      <c r="AA12" s="185">
        <v>0</v>
      </c>
      <c r="AB12" s="191">
        <v>7</v>
      </c>
    </row>
    <row r="13" spans="1:28" ht="15" customHeight="1">
      <c r="A13" s="36"/>
      <c r="B13" s="34" t="s">
        <v>39</v>
      </c>
      <c r="C13" s="34"/>
      <c r="D13" s="184">
        <v>14</v>
      </c>
      <c r="E13" s="185">
        <v>0</v>
      </c>
      <c r="F13" s="185">
        <v>0</v>
      </c>
      <c r="G13" s="185">
        <v>0</v>
      </c>
      <c r="H13" s="185">
        <v>0</v>
      </c>
      <c r="I13" s="185">
        <v>0</v>
      </c>
      <c r="J13" s="185">
        <v>0</v>
      </c>
      <c r="K13" s="185">
        <v>0</v>
      </c>
      <c r="L13" s="185">
        <v>0</v>
      </c>
      <c r="M13" s="185">
        <v>0</v>
      </c>
      <c r="N13" s="185">
        <v>0</v>
      </c>
      <c r="O13" s="185">
        <v>0</v>
      </c>
      <c r="P13" s="185">
        <v>0</v>
      </c>
      <c r="Q13" s="185">
        <v>0</v>
      </c>
      <c r="R13" s="185">
        <v>0</v>
      </c>
      <c r="S13" s="185">
        <v>0</v>
      </c>
      <c r="T13" s="185">
        <v>0</v>
      </c>
      <c r="U13" s="185">
        <v>0</v>
      </c>
      <c r="V13" s="185">
        <v>0</v>
      </c>
      <c r="W13" s="185">
        <v>0</v>
      </c>
      <c r="X13" s="185">
        <v>0</v>
      </c>
      <c r="Y13" s="185">
        <v>0</v>
      </c>
      <c r="Z13" s="185">
        <v>0</v>
      </c>
      <c r="AA13" s="185">
        <v>0</v>
      </c>
      <c r="AB13" s="191">
        <v>14</v>
      </c>
    </row>
    <row r="14" spans="1:28" ht="15" customHeight="1">
      <c r="A14" s="35" t="s">
        <v>10</v>
      </c>
      <c r="B14" s="11" t="s">
        <v>40</v>
      </c>
      <c r="C14" s="181" t="s">
        <v>41</v>
      </c>
      <c r="D14" s="183">
        <v>705</v>
      </c>
      <c r="E14" s="182">
        <v>22</v>
      </c>
      <c r="F14" s="182">
        <v>0</v>
      </c>
      <c r="G14" s="182">
        <v>189</v>
      </c>
      <c r="H14" s="182">
        <v>22</v>
      </c>
      <c r="I14" s="182">
        <v>44</v>
      </c>
      <c r="J14" s="182">
        <v>16</v>
      </c>
      <c r="K14" s="182">
        <v>246</v>
      </c>
      <c r="L14" s="182">
        <v>35</v>
      </c>
      <c r="M14" s="182">
        <v>91</v>
      </c>
      <c r="N14" s="182">
        <v>57</v>
      </c>
      <c r="O14" s="182">
        <v>69</v>
      </c>
      <c r="P14" s="182">
        <v>63</v>
      </c>
      <c r="Q14" s="182">
        <v>8</v>
      </c>
      <c r="R14" s="182">
        <v>28</v>
      </c>
      <c r="S14" s="182">
        <v>26</v>
      </c>
      <c r="T14" s="182">
        <v>3</v>
      </c>
      <c r="U14" s="182">
        <v>7</v>
      </c>
      <c r="V14" s="182">
        <v>6</v>
      </c>
      <c r="W14" s="182">
        <v>21</v>
      </c>
      <c r="X14" s="182">
        <v>13</v>
      </c>
      <c r="Y14" s="182">
        <v>2</v>
      </c>
      <c r="Z14" s="182">
        <v>19</v>
      </c>
      <c r="AA14" s="182">
        <v>0</v>
      </c>
      <c r="AB14" s="190">
        <v>1692</v>
      </c>
    </row>
    <row r="15" spans="1:28" ht="15" customHeight="1">
      <c r="A15" s="35"/>
      <c r="B15" s="11"/>
      <c r="C15" s="181" t="s">
        <v>42</v>
      </c>
      <c r="D15" s="183">
        <v>103</v>
      </c>
      <c r="E15" s="182">
        <v>5</v>
      </c>
      <c r="F15" s="182">
        <v>0</v>
      </c>
      <c r="G15" s="182">
        <v>32</v>
      </c>
      <c r="H15" s="182">
        <v>1</v>
      </c>
      <c r="I15" s="182">
        <v>6</v>
      </c>
      <c r="J15" s="182">
        <v>1</v>
      </c>
      <c r="K15" s="182">
        <v>76</v>
      </c>
      <c r="L15" s="182">
        <v>8</v>
      </c>
      <c r="M15" s="182">
        <v>35</v>
      </c>
      <c r="N15" s="182">
        <v>8</v>
      </c>
      <c r="O15" s="182">
        <v>19</v>
      </c>
      <c r="P15" s="182">
        <v>27</v>
      </c>
      <c r="Q15" s="182">
        <v>2</v>
      </c>
      <c r="R15" s="182">
        <v>14</v>
      </c>
      <c r="S15" s="182">
        <v>22</v>
      </c>
      <c r="T15" s="182">
        <v>4</v>
      </c>
      <c r="U15" s="182">
        <v>1</v>
      </c>
      <c r="V15" s="182">
        <v>1</v>
      </c>
      <c r="W15" s="182">
        <v>12</v>
      </c>
      <c r="X15" s="182">
        <v>4</v>
      </c>
      <c r="Y15" s="182">
        <v>0</v>
      </c>
      <c r="Z15" s="182">
        <v>10</v>
      </c>
      <c r="AA15" s="182">
        <v>0</v>
      </c>
      <c r="AB15" s="190">
        <v>391</v>
      </c>
    </row>
    <row r="16" spans="1:28" ht="15" customHeight="1">
      <c r="A16" s="35"/>
      <c r="B16" s="11"/>
      <c r="C16" s="181" t="s">
        <v>43</v>
      </c>
      <c r="D16" s="183">
        <v>188</v>
      </c>
      <c r="E16" s="182">
        <v>9</v>
      </c>
      <c r="F16" s="182">
        <v>0</v>
      </c>
      <c r="G16" s="182">
        <v>59</v>
      </c>
      <c r="H16" s="182">
        <v>1</v>
      </c>
      <c r="I16" s="182">
        <v>17</v>
      </c>
      <c r="J16" s="182">
        <v>11</v>
      </c>
      <c r="K16" s="182">
        <v>304</v>
      </c>
      <c r="L16" s="182">
        <v>20</v>
      </c>
      <c r="M16" s="182">
        <v>133</v>
      </c>
      <c r="N16" s="182">
        <v>23</v>
      </c>
      <c r="O16" s="182">
        <v>82</v>
      </c>
      <c r="P16" s="182">
        <v>98</v>
      </c>
      <c r="Q16" s="182">
        <v>29</v>
      </c>
      <c r="R16" s="182">
        <v>105</v>
      </c>
      <c r="S16" s="182">
        <v>142</v>
      </c>
      <c r="T16" s="182">
        <v>17</v>
      </c>
      <c r="U16" s="182">
        <v>16</v>
      </c>
      <c r="V16" s="182">
        <v>8</v>
      </c>
      <c r="W16" s="182">
        <v>96</v>
      </c>
      <c r="X16" s="182">
        <v>47</v>
      </c>
      <c r="Y16" s="182">
        <v>18</v>
      </c>
      <c r="Z16" s="182">
        <v>48</v>
      </c>
      <c r="AA16" s="182">
        <v>0</v>
      </c>
      <c r="AB16" s="190">
        <v>1471</v>
      </c>
    </row>
    <row r="17" spans="1:28" ht="15" customHeight="1">
      <c r="A17" s="35"/>
      <c r="B17" s="304"/>
      <c r="C17" s="34" t="s">
        <v>39</v>
      </c>
      <c r="D17" s="184">
        <v>996</v>
      </c>
      <c r="E17" s="185">
        <v>36</v>
      </c>
      <c r="F17" s="185">
        <v>0</v>
      </c>
      <c r="G17" s="185">
        <v>280</v>
      </c>
      <c r="H17" s="185">
        <v>24</v>
      </c>
      <c r="I17" s="185">
        <v>67</v>
      </c>
      <c r="J17" s="185">
        <v>28</v>
      </c>
      <c r="K17" s="185">
        <v>626</v>
      </c>
      <c r="L17" s="185">
        <v>63</v>
      </c>
      <c r="M17" s="185">
        <v>259</v>
      </c>
      <c r="N17" s="185">
        <v>88</v>
      </c>
      <c r="O17" s="185">
        <v>170</v>
      </c>
      <c r="P17" s="185">
        <v>188</v>
      </c>
      <c r="Q17" s="185">
        <v>39</v>
      </c>
      <c r="R17" s="185">
        <v>147</v>
      </c>
      <c r="S17" s="185">
        <v>190</v>
      </c>
      <c r="T17" s="185">
        <v>24</v>
      </c>
      <c r="U17" s="185">
        <v>24</v>
      </c>
      <c r="V17" s="185">
        <v>15</v>
      </c>
      <c r="W17" s="185">
        <v>129</v>
      </c>
      <c r="X17" s="185">
        <v>64</v>
      </c>
      <c r="Y17" s="185">
        <v>20</v>
      </c>
      <c r="Z17" s="185">
        <v>77</v>
      </c>
      <c r="AA17" s="185">
        <v>0</v>
      </c>
      <c r="AB17" s="191">
        <v>3554</v>
      </c>
    </row>
    <row r="18" spans="1:28" ht="15" customHeight="1">
      <c r="A18" s="35"/>
      <c r="B18" s="11" t="s">
        <v>241</v>
      </c>
      <c r="C18" s="181" t="s">
        <v>532</v>
      </c>
      <c r="D18" s="183">
        <v>303</v>
      </c>
      <c r="E18" s="182">
        <v>8</v>
      </c>
      <c r="F18" s="182">
        <v>0</v>
      </c>
      <c r="G18" s="182">
        <v>102</v>
      </c>
      <c r="H18" s="182">
        <v>5</v>
      </c>
      <c r="I18" s="182">
        <v>20</v>
      </c>
      <c r="J18" s="182">
        <v>4</v>
      </c>
      <c r="K18" s="182">
        <v>340</v>
      </c>
      <c r="L18" s="182">
        <v>14</v>
      </c>
      <c r="M18" s="182">
        <v>133</v>
      </c>
      <c r="N18" s="182">
        <v>21</v>
      </c>
      <c r="O18" s="182">
        <v>101</v>
      </c>
      <c r="P18" s="182">
        <v>91</v>
      </c>
      <c r="Q18" s="182">
        <v>33</v>
      </c>
      <c r="R18" s="182">
        <v>74</v>
      </c>
      <c r="S18" s="182">
        <v>66</v>
      </c>
      <c r="T18" s="182">
        <v>8</v>
      </c>
      <c r="U18" s="182">
        <v>5</v>
      </c>
      <c r="V18" s="182">
        <v>11</v>
      </c>
      <c r="W18" s="182">
        <v>50</v>
      </c>
      <c r="X18" s="182">
        <v>24</v>
      </c>
      <c r="Y18" s="182">
        <v>2</v>
      </c>
      <c r="Z18" s="182">
        <v>27</v>
      </c>
      <c r="AA18" s="182">
        <v>0</v>
      </c>
      <c r="AB18" s="190">
        <v>1442</v>
      </c>
    </row>
    <row r="19" spans="1:28" ht="15" customHeight="1">
      <c r="A19" s="35"/>
      <c r="B19" s="11"/>
      <c r="C19" s="181" t="s">
        <v>308</v>
      </c>
      <c r="D19" s="183">
        <v>2</v>
      </c>
      <c r="E19" s="182">
        <v>0</v>
      </c>
      <c r="F19" s="182">
        <v>0</v>
      </c>
      <c r="G19" s="182">
        <v>1</v>
      </c>
      <c r="H19" s="182">
        <v>0</v>
      </c>
      <c r="I19" s="182">
        <v>0</v>
      </c>
      <c r="J19" s="182">
        <v>0</v>
      </c>
      <c r="K19" s="182">
        <v>0</v>
      </c>
      <c r="L19" s="182">
        <v>0</v>
      </c>
      <c r="M19" s="182">
        <v>0</v>
      </c>
      <c r="N19" s="182">
        <v>1</v>
      </c>
      <c r="O19" s="182">
        <v>2</v>
      </c>
      <c r="P19" s="182">
        <v>3</v>
      </c>
      <c r="Q19" s="182">
        <v>0</v>
      </c>
      <c r="R19" s="182">
        <v>1</v>
      </c>
      <c r="S19" s="182">
        <v>0</v>
      </c>
      <c r="T19" s="182">
        <v>1</v>
      </c>
      <c r="U19" s="182">
        <v>0</v>
      </c>
      <c r="V19" s="182">
        <v>1</v>
      </c>
      <c r="W19" s="182">
        <v>0</v>
      </c>
      <c r="X19" s="182">
        <v>0</v>
      </c>
      <c r="Y19" s="182">
        <v>0</v>
      </c>
      <c r="Z19" s="182">
        <v>0</v>
      </c>
      <c r="AA19" s="182">
        <v>0</v>
      </c>
      <c r="AB19" s="190">
        <v>12</v>
      </c>
    </row>
    <row r="20" spans="1:28" ht="15" customHeight="1">
      <c r="A20" s="35"/>
      <c r="B20" s="304"/>
      <c r="C20" s="34" t="s">
        <v>39</v>
      </c>
      <c r="D20" s="184">
        <v>305</v>
      </c>
      <c r="E20" s="185">
        <v>8</v>
      </c>
      <c r="F20" s="185">
        <v>0</v>
      </c>
      <c r="G20" s="185">
        <v>103</v>
      </c>
      <c r="H20" s="185">
        <v>5</v>
      </c>
      <c r="I20" s="185">
        <v>20</v>
      </c>
      <c r="J20" s="185">
        <v>4</v>
      </c>
      <c r="K20" s="185">
        <v>340</v>
      </c>
      <c r="L20" s="185">
        <v>14</v>
      </c>
      <c r="M20" s="185">
        <v>133</v>
      </c>
      <c r="N20" s="185">
        <v>22</v>
      </c>
      <c r="O20" s="185">
        <v>103</v>
      </c>
      <c r="P20" s="185">
        <v>94</v>
      </c>
      <c r="Q20" s="185">
        <v>33</v>
      </c>
      <c r="R20" s="185">
        <v>75</v>
      </c>
      <c r="S20" s="185">
        <v>66</v>
      </c>
      <c r="T20" s="185">
        <v>9</v>
      </c>
      <c r="U20" s="185">
        <v>5</v>
      </c>
      <c r="V20" s="185">
        <v>12</v>
      </c>
      <c r="W20" s="185">
        <v>50</v>
      </c>
      <c r="X20" s="185">
        <v>24</v>
      </c>
      <c r="Y20" s="185">
        <v>2</v>
      </c>
      <c r="Z20" s="185">
        <v>27</v>
      </c>
      <c r="AA20" s="185">
        <v>0</v>
      </c>
      <c r="AB20" s="191">
        <v>1454</v>
      </c>
    </row>
    <row r="21" spans="1:28" ht="15" customHeight="1">
      <c r="A21" s="36"/>
      <c r="B21" s="34" t="s">
        <v>39</v>
      </c>
      <c r="C21" s="34"/>
      <c r="D21" s="184">
        <v>1301</v>
      </c>
      <c r="E21" s="185">
        <v>44</v>
      </c>
      <c r="F21" s="185">
        <v>0</v>
      </c>
      <c r="G21" s="185">
        <v>383</v>
      </c>
      <c r="H21" s="185">
        <v>29</v>
      </c>
      <c r="I21" s="185">
        <v>87</v>
      </c>
      <c r="J21" s="185">
        <v>32</v>
      </c>
      <c r="K21" s="185">
        <v>966</v>
      </c>
      <c r="L21" s="185">
        <v>77</v>
      </c>
      <c r="M21" s="185">
        <v>392</v>
      </c>
      <c r="N21" s="185">
        <v>110</v>
      </c>
      <c r="O21" s="185">
        <v>273</v>
      </c>
      <c r="P21" s="185">
        <v>282</v>
      </c>
      <c r="Q21" s="185">
        <v>72</v>
      </c>
      <c r="R21" s="185">
        <v>222</v>
      </c>
      <c r="S21" s="185">
        <v>256</v>
      </c>
      <c r="T21" s="185">
        <v>33</v>
      </c>
      <c r="U21" s="185">
        <v>29</v>
      </c>
      <c r="V21" s="185">
        <v>27</v>
      </c>
      <c r="W21" s="185">
        <v>179</v>
      </c>
      <c r="X21" s="185">
        <v>88</v>
      </c>
      <c r="Y21" s="185">
        <v>22</v>
      </c>
      <c r="Z21" s="185">
        <v>104</v>
      </c>
      <c r="AA21" s="185">
        <v>0</v>
      </c>
      <c r="AB21" s="191">
        <v>5008</v>
      </c>
    </row>
    <row r="22" spans="1:28" ht="15" customHeight="1">
      <c r="A22" s="35" t="s">
        <v>11</v>
      </c>
      <c r="B22" s="11" t="s">
        <v>44</v>
      </c>
      <c r="C22" s="181" t="s">
        <v>45</v>
      </c>
      <c r="D22" s="183">
        <v>91</v>
      </c>
      <c r="E22" s="182">
        <v>4</v>
      </c>
      <c r="F22" s="182">
        <v>0</v>
      </c>
      <c r="G22" s="182">
        <v>9</v>
      </c>
      <c r="H22" s="182">
        <v>0</v>
      </c>
      <c r="I22" s="182">
        <v>7</v>
      </c>
      <c r="J22" s="182">
        <v>0</v>
      </c>
      <c r="K22" s="182">
        <v>10</v>
      </c>
      <c r="L22" s="182">
        <v>0</v>
      </c>
      <c r="M22" s="182">
        <v>2</v>
      </c>
      <c r="N22" s="182">
        <v>8</v>
      </c>
      <c r="O22" s="182">
        <v>4</v>
      </c>
      <c r="P22" s="182">
        <v>1</v>
      </c>
      <c r="Q22" s="182">
        <v>0</v>
      </c>
      <c r="R22" s="182">
        <v>0</v>
      </c>
      <c r="S22" s="182">
        <v>0</v>
      </c>
      <c r="T22" s="182">
        <v>0</v>
      </c>
      <c r="U22" s="182">
        <v>1</v>
      </c>
      <c r="V22" s="182">
        <v>0</v>
      </c>
      <c r="W22" s="182">
        <v>0</v>
      </c>
      <c r="X22" s="182">
        <v>1</v>
      </c>
      <c r="Y22" s="182">
        <v>0</v>
      </c>
      <c r="Z22" s="182">
        <v>0</v>
      </c>
      <c r="AA22" s="182">
        <v>0</v>
      </c>
      <c r="AB22" s="190">
        <v>138</v>
      </c>
    </row>
    <row r="23" spans="1:28" ht="15" customHeight="1">
      <c r="A23" s="35"/>
      <c r="B23" s="11"/>
      <c r="C23" s="181" t="s">
        <v>46</v>
      </c>
      <c r="D23" s="183">
        <v>12</v>
      </c>
      <c r="E23" s="182">
        <v>1</v>
      </c>
      <c r="F23" s="182">
        <v>0</v>
      </c>
      <c r="G23" s="182">
        <v>2</v>
      </c>
      <c r="H23" s="182">
        <v>0</v>
      </c>
      <c r="I23" s="182">
        <v>0</v>
      </c>
      <c r="J23" s="182">
        <v>0</v>
      </c>
      <c r="K23" s="182">
        <v>1</v>
      </c>
      <c r="L23" s="182">
        <v>0</v>
      </c>
      <c r="M23" s="182">
        <v>1</v>
      </c>
      <c r="N23" s="182">
        <v>0</v>
      </c>
      <c r="O23" s="182">
        <v>1</v>
      </c>
      <c r="P23" s="182">
        <v>1</v>
      </c>
      <c r="Q23" s="182">
        <v>0</v>
      </c>
      <c r="R23" s="182">
        <v>0</v>
      </c>
      <c r="S23" s="182">
        <v>0</v>
      </c>
      <c r="T23" s="182">
        <v>0</v>
      </c>
      <c r="U23" s="182">
        <v>0</v>
      </c>
      <c r="V23" s="182">
        <v>0</v>
      </c>
      <c r="W23" s="182">
        <v>0</v>
      </c>
      <c r="X23" s="182">
        <v>0</v>
      </c>
      <c r="Y23" s="182">
        <v>0</v>
      </c>
      <c r="Z23" s="182">
        <v>0</v>
      </c>
      <c r="AA23" s="182">
        <v>0</v>
      </c>
      <c r="AB23" s="190">
        <v>19</v>
      </c>
    </row>
    <row r="24" spans="1:28" ht="15" customHeight="1">
      <c r="A24" s="35"/>
      <c r="B24" s="304"/>
      <c r="C24" s="34" t="s">
        <v>39</v>
      </c>
      <c r="D24" s="184">
        <v>103</v>
      </c>
      <c r="E24" s="185">
        <v>5</v>
      </c>
      <c r="F24" s="185">
        <v>0</v>
      </c>
      <c r="G24" s="185">
        <v>11</v>
      </c>
      <c r="H24" s="185">
        <v>0</v>
      </c>
      <c r="I24" s="185">
        <v>7</v>
      </c>
      <c r="J24" s="185">
        <v>0</v>
      </c>
      <c r="K24" s="185">
        <v>11</v>
      </c>
      <c r="L24" s="185">
        <v>0</v>
      </c>
      <c r="M24" s="185">
        <v>3</v>
      </c>
      <c r="N24" s="185">
        <v>8</v>
      </c>
      <c r="O24" s="185">
        <v>5</v>
      </c>
      <c r="P24" s="185">
        <v>2</v>
      </c>
      <c r="Q24" s="185">
        <v>0</v>
      </c>
      <c r="R24" s="185">
        <v>0</v>
      </c>
      <c r="S24" s="185">
        <v>0</v>
      </c>
      <c r="T24" s="185">
        <v>0</v>
      </c>
      <c r="U24" s="185">
        <v>1</v>
      </c>
      <c r="V24" s="185">
        <v>0</v>
      </c>
      <c r="W24" s="185">
        <v>0</v>
      </c>
      <c r="X24" s="185">
        <v>1</v>
      </c>
      <c r="Y24" s="185">
        <v>0</v>
      </c>
      <c r="Z24" s="185">
        <v>0</v>
      </c>
      <c r="AA24" s="185">
        <v>0</v>
      </c>
      <c r="AB24" s="191">
        <v>157</v>
      </c>
    </row>
    <row r="25" spans="1:28" ht="15" customHeight="1">
      <c r="A25" s="35"/>
      <c r="B25" s="11" t="s">
        <v>47</v>
      </c>
      <c r="C25" s="181" t="s">
        <v>48</v>
      </c>
      <c r="D25" s="183">
        <v>4</v>
      </c>
      <c r="E25" s="182">
        <v>0</v>
      </c>
      <c r="F25" s="182">
        <v>0</v>
      </c>
      <c r="G25" s="182">
        <v>0</v>
      </c>
      <c r="H25" s="182">
        <v>0</v>
      </c>
      <c r="I25" s="182">
        <v>2</v>
      </c>
      <c r="J25" s="182">
        <v>0</v>
      </c>
      <c r="K25" s="182">
        <v>0</v>
      </c>
      <c r="L25" s="182">
        <v>0</v>
      </c>
      <c r="M25" s="182">
        <v>0</v>
      </c>
      <c r="N25" s="182">
        <v>0</v>
      </c>
      <c r="O25" s="182">
        <v>0</v>
      </c>
      <c r="P25" s="182">
        <v>0</v>
      </c>
      <c r="Q25" s="182">
        <v>0</v>
      </c>
      <c r="R25" s="182">
        <v>0</v>
      </c>
      <c r="S25" s="182">
        <v>0</v>
      </c>
      <c r="T25" s="182">
        <v>0</v>
      </c>
      <c r="U25" s="182">
        <v>0</v>
      </c>
      <c r="V25" s="182">
        <v>0</v>
      </c>
      <c r="W25" s="182">
        <v>0</v>
      </c>
      <c r="X25" s="182">
        <v>0</v>
      </c>
      <c r="Y25" s="182">
        <v>0</v>
      </c>
      <c r="Z25" s="182">
        <v>0</v>
      </c>
      <c r="AA25" s="182">
        <v>0</v>
      </c>
      <c r="AB25" s="190">
        <v>6</v>
      </c>
    </row>
    <row r="26" spans="1:28" ht="15" customHeight="1">
      <c r="A26" s="35"/>
      <c r="B26" s="11"/>
      <c r="C26" s="181" t="s">
        <v>49</v>
      </c>
      <c r="D26" s="183">
        <v>6</v>
      </c>
      <c r="E26" s="182">
        <v>0</v>
      </c>
      <c r="F26" s="182">
        <v>0</v>
      </c>
      <c r="G26" s="182">
        <v>2</v>
      </c>
      <c r="H26" s="182">
        <v>0</v>
      </c>
      <c r="I26" s="182">
        <v>0</v>
      </c>
      <c r="J26" s="182">
        <v>0</v>
      </c>
      <c r="K26" s="182">
        <v>2</v>
      </c>
      <c r="L26" s="182">
        <v>0</v>
      </c>
      <c r="M26" s="182">
        <v>0</v>
      </c>
      <c r="N26" s="182">
        <v>0</v>
      </c>
      <c r="O26" s="182">
        <v>0</v>
      </c>
      <c r="P26" s="182">
        <v>1</v>
      </c>
      <c r="Q26" s="182">
        <v>0</v>
      </c>
      <c r="R26" s="182">
        <v>0</v>
      </c>
      <c r="S26" s="182">
        <v>0</v>
      </c>
      <c r="T26" s="182">
        <v>0</v>
      </c>
      <c r="U26" s="182">
        <v>0</v>
      </c>
      <c r="V26" s="182">
        <v>0</v>
      </c>
      <c r="W26" s="182">
        <v>0</v>
      </c>
      <c r="X26" s="182">
        <v>0</v>
      </c>
      <c r="Y26" s="182">
        <v>0</v>
      </c>
      <c r="Z26" s="182">
        <v>0</v>
      </c>
      <c r="AA26" s="182">
        <v>0</v>
      </c>
      <c r="AB26" s="190">
        <v>11</v>
      </c>
    </row>
    <row r="27" spans="1:28" ht="15" customHeight="1">
      <c r="A27" s="35"/>
      <c r="B27" s="11"/>
      <c r="C27" s="181" t="s">
        <v>309</v>
      </c>
      <c r="D27" s="183">
        <v>4</v>
      </c>
      <c r="E27" s="182">
        <v>0</v>
      </c>
      <c r="F27" s="182">
        <v>0</v>
      </c>
      <c r="G27" s="182">
        <v>3</v>
      </c>
      <c r="H27" s="182">
        <v>0</v>
      </c>
      <c r="I27" s="182">
        <v>2</v>
      </c>
      <c r="J27" s="182">
        <v>0</v>
      </c>
      <c r="K27" s="182">
        <v>4</v>
      </c>
      <c r="L27" s="182">
        <v>0</v>
      </c>
      <c r="M27" s="182">
        <v>1</v>
      </c>
      <c r="N27" s="182">
        <v>1</v>
      </c>
      <c r="O27" s="182">
        <v>0</v>
      </c>
      <c r="P27" s="182">
        <v>3</v>
      </c>
      <c r="Q27" s="182">
        <v>0</v>
      </c>
      <c r="R27" s="182">
        <v>0</v>
      </c>
      <c r="S27" s="182">
        <v>0</v>
      </c>
      <c r="T27" s="182">
        <v>0</v>
      </c>
      <c r="U27" s="182">
        <v>0</v>
      </c>
      <c r="V27" s="182">
        <v>0</v>
      </c>
      <c r="W27" s="182">
        <v>0</v>
      </c>
      <c r="X27" s="182">
        <v>1</v>
      </c>
      <c r="Y27" s="182">
        <v>0</v>
      </c>
      <c r="Z27" s="182">
        <v>0</v>
      </c>
      <c r="AA27" s="182">
        <v>0</v>
      </c>
      <c r="AB27" s="190">
        <v>19</v>
      </c>
    </row>
    <row r="28" spans="1:28" ht="15" customHeight="1">
      <c r="A28" s="35"/>
      <c r="B28" s="304"/>
      <c r="C28" s="34" t="s">
        <v>39</v>
      </c>
      <c r="D28" s="184">
        <v>14</v>
      </c>
      <c r="E28" s="185">
        <v>0</v>
      </c>
      <c r="F28" s="185">
        <v>0</v>
      </c>
      <c r="G28" s="185">
        <v>5</v>
      </c>
      <c r="H28" s="185">
        <v>0</v>
      </c>
      <c r="I28" s="185">
        <v>4</v>
      </c>
      <c r="J28" s="185">
        <v>0</v>
      </c>
      <c r="K28" s="185">
        <v>6</v>
      </c>
      <c r="L28" s="185">
        <v>0</v>
      </c>
      <c r="M28" s="185">
        <v>1</v>
      </c>
      <c r="N28" s="185">
        <v>1</v>
      </c>
      <c r="O28" s="185">
        <v>0</v>
      </c>
      <c r="P28" s="185">
        <v>4</v>
      </c>
      <c r="Q28" s="185">
        <v>0</v>
      </c>
      <c r="R28" s="185">
        <v>0</v>
      </c>
      <c r="S28" s="185">
        <v>0</v>
      </c>
      <c r="T28" s="185">
        <v>0</v>
      </c>
      <c r="U28" s="185">
        <v>0</v>
      </c>
      <c r="V28" s="185">
        <v>0</v>
      </c>
      <c r="W28" s="185">
        <v>0</v>
      </c>
      <c r="X28" s="185">
        <v>1</v>
      </c>
      <c r="Y28" s="185">
        <v>0</v>
      </c>
      <c r="Z28" s="185">
        <v>0</v>
      </c>
      <c r="AA28" s="185">
        <v>0</v>
      </c>
      <c r="AB28" s="191">
        <v>36</v>
      </c>
    </row>
    <row r="29" spans="1:28" ht="15" customHeight="1">
      <c r="A29" s="36"/>
      <c r="B29" s="34" t="s">
        <v>39</v>
      </c>
      <c r="C29" s="34"/>
      <c r="D29" s="184">
        <v>117</v>
      </c>
      <c r="E29" s="185">
        <v>5</v>
      </c>
      <c r="F29" s="185">
        <v>0</v>
      </c>
      <c r="G29" s="185">
        <v>16</v>
      </c>
      <c r="H29" s="185">
        <v>0</v>
      </c>
      <c r="I29" s="185">
        <v>11</v>
      </c>
      <c r="J29" s="185">
        <v>0</v>
      </c>
      <c r="K29" s="185">
        <v>17</v>
      </c>
      <c r="L29" s="185">
        <v>0</v>
      </c>
      <c r="M29" s="185">
        <v>4</v>
      </c>
      <c r="N29" s="185">
        <v>9</v>
      </c>
      <c r="O29" s="185">
        <v>5</v>
      </c>
      <c r="P29" s="185">
        <v>6</v>
      </c>
      <c r="Q29" s="185">
        <v>0</v>
      </c>
      <c r="R29" s="185">
        <v>0</v>
      </c>
      <c r="S29" s="185">
        <v>0</v>
      </c>
      <c r="T29" s="185">
        <v>0</v>
      </c>
      <c r="U29" s="185">
        <v>1</v>
      </c>
      <c r="V29" s="185">
        <v>0</v>
      </c>
      <c r="W29" s="185">
        <v>0</v>
      </c>
      <c r="X29" s="185">
        <v>2</v>
      </c>
      <c r="Y29" s="185">
        <v>0</v>
      </c>
      <c r="Z29" s="185">
        <v>0</v>
      </c>
      <c r="AA29" s="185">
        <v>0</v>
      </c>
      <c r="AB29" s="191">
        <v>193</v>
      </c>
    </row>
    <row r="30" spans="1:28" ht="15" customHeight="1">
      <c r="A30" s="35" t="s">
        <v>12</v>
      </c>
      <c r="B30" s="11" t="s">
        <v>185</v>
      </c>
      <c r="C30" s="181" t="s">
        <v>51</v>
      </c>
      <c r="D30" s="183">
        <v>7</v>
      </c>
      <c r="E30" s="182">
        <v>1</v>
      </c>
      <c r="F30" s="182">
        <v>0</v>
      </c>
      <c r="G30" s="182">
        <v>9</v>
      </c>
      <c r="H30" s="182">
        <v>1</v>
      </c>
      <c r="I30" s="182">
        <v>0</v>
      </c>
      <c r="J30" s="182">
        <v>3</v>
      </c>
      <c r="K30" s="182">
        <v>13</v>
      </c>
      <c r="L30" s="182">
        <v>2</v>
      </c>
      <c r="M30" s="182">
        <v>12</v>
      </c>
      <c r="N30" s="182">
        <v>1</v>
      </c>
      <c r="O30" s="182">
        <v>4</v>
      </c>
      <c r="P30" s="182">
        <v>2</v>
      </c>
      <c r="Q30" s="182">
        <v>2</v>
      </c>
      <c r="R30" s="182">
        <v>5</v>
      </c>
      <c r="S30" s="182">
        <v>28</v>
      </c>
      <c r="T30" s="182">
        <v>2</v>
      </c>
      <c r="U30" s="182">
        <v>0</v>
      </c>
      <c r="V30" s="182">
        <v>0</v>
      </c>
      <c r="W30" s="182">
        <v>0</v>
      </c>
      <c r="X30" s="182">
        <v>2</v>
      </c>
      <c r="Y30" s="182">
        <v>0</v>
      </c>
      <c r="Z30" s="182">
        <v>0</v>
      </c>
      <c r="AA30" s="182">
        <v>0</v>
      </c>
      <c r="AB30" s="190">
        <v>94</v>
      </c>
    </row>
    <row r="31" spans="1:28" ht="15" customHeight="1">
      <c r="A31" s="35"/>
      <c r="B31" s="11"/>
      <c r="C31" s="181" t="s">
        <v>52</v>
      </c>
      <c r="D31" s="183">
        <v>153</v>
      </c>
      <c r="E31" s="182">
        <v>9</v>
      </c>
      <c r="F31" s="182">
        <v>1</v>
      </c>
      <c r="G31" s="182">
        <v>46</v>
      </c>
      <c r="H31" s="182">
        <v>4</v>
      </c>
      <c r="I31" s="182">
        <v>7</v>
      </c>
      <c r="J31" s="182">
        <v>2</v>
      </c>
      <c r="K31" s="182">
        <v>23</v>
      </c>
      <c r="L31" s="182">
        <v>2</v>
      </c>
      <c r="M31" s="182">
        <v>17</v>
      </c>
      <c r="N31" s="182">
        <v>7</v>
      </c>
      <c r="O31" s="182">
        <v>7</v>
      </c>
      <c r="P31" s="182">
        <v>8</v>
      </c>
      <c r="Q31" s="182">
        <v>1</v>
      </c>
      <c r="R31" s="182">
        <v>3</v>
      </c>
      <c r="S31" s="182">
        <v>46</v>
      </c>
      <c r="T31" s="182">
        <v>2</v>
      </c>
      <c r="U31" s="182">
        <v>0</v>
      </c>
      <c r="V31" s="182">
        <v>0</v>
      </c>
      <c r="W31" s="182">
        <v>5</v>
      </c>
      <c r="X31" s="182">
        <v>3</v>
      </c>
      <c r="Y31" s="182">
        <v>0</v>
      </c>
      <c r="Z31" s="182">
        <v>2</v>
      </c>
      <c r="AA31" s="182">
        <v>0</v>
      </c>
      <c r="AB31" s="190">
        <v>348</v>
      </c>
    </row>
    <row r="32" spans="1:28" ht="15" customHeight="1">
      <c r="A32" s="35"/>
      <c r="B32" s="304"/>
      <c r="C32" s="34" t="s">
        <v>39</v>
      </c>
      <c r="D32" s="184">
        <v>160</v>
      </c>
      <c r="E32" s="185">
        <v>10</v>
      </c>
      <c r="F32" s="185">
        <v>1</v>
      </c>
      <c r="G32" s="185">
        <v>55</v>
      </c>
      <c r="H32" s="185">
        <v>5</v>
      </c>
      <c r="I32" s="185">
        <v>7</v>
      </c>
      <c r="J32" s="185">
        <v>5</v>
      </c>
      <c r="K32" s="185">
        <v>36</v>
      </c>
      <c r="L32" s="185">
        <v>4</v>
      </c>
      <c r="M32" s="185">
        <v>29</v>
      </c>
      <c r="N32" s="185">
        <v>8</v>
      </c>
      <c r="O32" s="185">
        <v>11</v>
      </c>
      <c r="P32" s="185">
        <v>10</v>
      </c>
      <c r="Q32" s="185">
        <v>3</v>
      </c>
      <c r="R32" s="185">
        <v>8</v>
      </c>
      <c r="S32" s="185">
        <v>74</v>
      </c>
      <c r="T32" s="185">
        <v>4</v>
      </c>
      <c r="U32" s="185">
        <v>0</v>
      </c>
      <c r="V32" s="185">
        <v>0</v>
      </c>
      <c r="W32" s="185">
        <v>5</v>
      </c>
      <c r="X32" s="185">
        <v>5</v>
      </c>
      <c r="Y32" s="185">
        <v>0</v>
      </c>
      <c r="Z32" s="185">
        <v>2</v>
      </c>
      <c r="AA32" s="185">
        <v>0</v>
      </c>
      <c r="AB32" s="191">
        <v>442</v>
      </c>
    </row>
    <row r="33" spans="1:28" ht="15" customHeight="1">
      <c r="A33" s="35"/>
      <c r="B33" s="11" t="s">
        <v>186</v>
      </c>
      <c r="C33" s="181" t="s">
        <v>53</v>
      </c>
      <c r="D33" s="183">
        <v>1</v>
      </c>
      <c r="E33" s="182">
        <v>0</v>
      </c>
      <c r="F33" s="182">
        <v>0</v>
      </c>
      <c r="G33" s="182">
        <v>0</v>
      </c>
      <c r="H33" s="182">
        <v>0</v>
      </c>
      <c r="I33" s="182">
        <v>0</v>
      </c>
      <c r="J33" s="182">
        <v>0</v>
      </c>
      <c r="K33" s="182">
        <v>0</v>
      </c>
      <c r="L33" s="182">
        <v>0</v>
      </c>
      <c r="M33" s="182">
        <v>1</v>
      </c>
      <c r="N33" s="182">
        <v>0</v>
      </c>
      <c r="O33" s="182">
        <v>0</v>
      </c>
      <c r="P33" s="182">
        <v>0</v>
      </c>
      <c r="Q33" s="182">
        <v>0</v>
      </c>
      <c r="R33" s="182">
        <v>0</v>
      </c>
      <c r="S33" s="182">
        <v>3</v>
      </c>
      <c r="T33" s="182">
        <v>1</v>
      </c>
      <c r="U33" s="182">
        <v>0</v>
      </c>
      <c r="V33" s="182">
        <v>0</v>
      </c>
      <c r="W33" s="182">
        <v>0</v>
      </c>
      <c r="X33" s="182">
        <v>1</v>
      </c>
      <c r="Y33" s="182">
        <v>0</v>
      </c>
      <c r="Z33" s="182">
        <v>0</v>
      </c>
      <c r="AA33" s="182">
        <v>0</v>
      </c>
      <c r="AB33" s="190">
        <v>7</v>
      </c>
    </row>
    <row r="34" spans="1:28" ht="15" customHeight="1">
      <c r="A34" s="35"/>
      <c r="B34" s="11"/>
      <c r="C34" s="181" t="s">
        <v>310</v>
      </c>
      <c r="D34" s="183">
        <v>0</v>
      </c>
      <c r="E34" s="182">
        <v>0</v>
      </c>
      <c r="F34" s="182">
        <v>0</v>
      </c>
      <c r="G34" s="182">
        <v>0</v>
      </c>
      <c r="H34" s="182">
        <v>0</v>
      </c>
      <c r="I34" s="182">
        <v>1</v>
      </c>
      <c r="J34" s="182">
        <v>0</v>
      </c>
      <c r="K34" s="182">
        <v>0</v>
      </c>
      <c r="L34" s="182">
        <v>0</v>
      </c>
      <c r="M34" s="182">
        <v>0</v>
      </c>
      <c r="N34" s="182">
        <v>0</v>
      </c>
      <c r="O34" s="182">
        <v>0</v>
      </c>
      <c r="P34" s="182">
        <v>0</v>
      </c>
      <c r="Q34" s="182">
        <v>0</v>
      </c>
      <c r="R34" s="182">
        <v>0</v>
      </c>
      <c r="S34" s="182">
        <v>1</v>
      </c>
      <c r="T34" s="182">
        <v>0</v>
      </c>
      <c r="U34" s="182">
        <v>0</v>
      </c>
      <c r="V34" s="182">
        <v>0</v>
      </c>
      <c r="W34" s="182">
        <v>0</v>
      </c>
      <c r="X34" s="182">
        <v>0</v>
      </c>
      <c r="Y34" s="182">
        <v>0</v>
      </c>
      <c r="Z34" s="182">
        <v>0</v>
      </c>
      <c r="AA34" s="182">
        <v>0</v>
      </c>
      <c r="AB34" s="190">
        <v>2</v>
      </c>
    </row>
    <row r="35" spans="1:28" ht="15" customHeight="1">
      <c r="A35" s="35"/>
      <c r="B35" s="304"/>
      <c r="C35" s="34" t="s">
        <v>39</v>
      </c>
      <c r="D35" s="184">
        <v>1</v>
      </c>
      <c r="E35" s="185">
        <v>0</v>
      </c>
      <c r="F35" s="185">
        <v>0</v>
      </c>
      <c r="G35" s="185">
        <v>0</v>
      </c>
      <c r="H35" s="185">
        <v>0</v>
      </c>
      <c r="I35" s="185">
        <v>1</v>
      </c>
      <c r="J35" s="185">
        <v>0</v>
      </c>
      <c r="K35" s="185">
        <v>0</v>
      </c>
      <c r="L35" s="185">
        <v>0</v>
      </c>
      <c r="M35" s="185">
        <v>1</v>
      </c>
      <c r="N35" s="185">
        <v>0</v>
      </c>
      <c r="O35" s="185">
        <v>0</v>
      </c>
      <c r="P35" s="185">
        <v>0</v>
      </c>
      <c r="Q35" s="185">
        <v>0</v>
      </c>
      <c r="R35" s="185">
        <v>0</v>
      </c>
      <c r="S35" s="185">
        <v>4</v>
      </c>
      <c r="T35" s="185">
        <v>1</v>
      </c>
      <c r="U35" s="185">
        <v>0</v>
      </c>
      <c r="V35" s="185">
        <v>0</v>
      </c>
      <c r="W35" s="185">
        <v>0</v>
      </c>
      <c r="X35" s="185">
        <v>1</v>
      </c>
      <c r="Y35" s="185">
        <v>0</v>
      </c>
      <c r="Z35" s="185">
        <v>0</v>
      </c>
      <c r="AA35" s="185">
        <v>0</v>
      </c>
      <c r="AB35" s="191">
        <v>9</v>
      </c>
    </row>
    <row r="36" spans="1:28" ht="15" customHeight="1">
      <c r="A36" s="36"/>
      <c r="B36" s="34" t="s">
        <v>39</v>
      </c>
      <c r="C36" s="34"/>
      <c r="D36" s="184">
        <v>161</v>
      </c>
      <c r="E36" s="185">
        <v>10</v>
      </c>
      <c r="F36" s="185">
        <v>1</v>
      </c>
      <c r="G36" s="185">
        <v>55</v>
      </c>
      <c r="H36" s="185">
        <v>5</v>
      </c>
      <c r="I36" s="185">
        <v>8</v>
      </c>
      <c r="J36" s="185">
        <v>5</v>
      </c>
      <c r="K36" s="185">
        <v>36</v>
      </c>
      <c r="L36" s="185">
        <v>4</v>
      </c>
      <c r="M36" s="185">
        <v>30</v>
      </c>
      <c r="N36" s="185">
        <v>8</v>
      </c>
      <c r="O36" s="185">
        <v>11</v>
      </c>
      <c r="P36" s="185">
        <v>10</v>
      </c>
      <c r="Q36" s="185">
        <v>3</v>
      </c>
      <c r="R36" s="185">
        <v>8</v>
      </c>
      <c r="S36" s="185">
        <v>78</v>
      </c>
      <c r="T36" s="185">
        <v>5</v>
      </c>
      <c r="U36" s="185">
        <v>0</v>
      </c>
      <c r="V36" s="185">
        <v>0</v>
      </c>
      <c r="W36" s="185">
        <v>5</v>
      </c>
      <c r="X36" s="185">
        <v>6</v>
      </c>
      <c r="Y36" s="185">
        <v>0</v>
      </c>
      <c r="Z36" s="185">
        <v>2</v>
      </c>
      <c r="AA36" s="185">
        <v>0</v>
      </c>
      <c r="AB36" s="191">
        <v>451</v>
      </c>
    </row>
    <row r="37" spans="1:28" ht="15" customHeight="1">
      <c r="A37" s="35" t="s">
        <v>13</v>
      </c>
      <c r="B37" s="304" t="s">
        <v>54</v>
      </c>
      <c r="C37" s="34" t="s">
        <v>54</v>
      </c>
      <c r="D37" s="184">
        <v>20</v>
      </c>
      <c r="E37" s="185">
        <v>2</v>
      </c>
      <c r="F37" s="185">
        <v>0</v>
      </c>
      <c r="G37" s="185">
        <v>1</v>
      </c>
      <c r="H37" s="185">
        <v>0</v>
      </c>
      <c r="I37" s="185">
        <v>0</v>
      </c>
      <c r="J37" s="185">
        <v>0</v>
      </c>
      <c r="K37" s="185">
        <v>1</v>
      </c>
      <c r="L37" s="185">
        <v>0</v>
      </c>
      <c r="M37" s="185">
        <v>0</v>
      </c>
      <c r="N37" s="185">
        <v>0</v>
      </c>
      <c r="O37" s="185">
        <v>0</v>
      </c>
      <c r="P37" s="185">
        <v>0</v>
      </c>
      <c r="Q37" s="185">
        <v>0</v>
      </c>
      <c r="R37" s="185">
        <v>0</v>
      </c>
      <c r="S37" s="185">
        <v>0</v>
      </c>
      <c r="T37" s="185">
        <v>0</v>
      </c>
      <c r="U37" s="185">
        <v>0</v>
      </c>
      <c r="V37" s="185">
        <v>0</v>
      </c>
      <c r="W37" s="185">
        <v>0</v>
      </c>
      <c r="X37" s="185">
        <v>0</v>
      </c>
      <c r="Y37" s="185">
        <v>0</v>
      </c>
      <c r="Z37" s="185">
        <v>0</v>
      </c>
      <c r="AA37" s="185">
        <v>0</v>
      </c>
      <c r="AB37" s="191">
        <v>24</v>
      </c>
    </row>
    <row r="38" spans="1:28" ht="15" customHeight="1">
      <c r="A38" s="35"/>
      <c r="B38" s="11" t="s">
        <v>187</v>
      </c>
      <c r="C38" s="181" t="s">
        <v>56</v>
      </c>
      <c r="D38" s="183">
        <v>2</v>
      </c>
      <c r="E38" s="182">
        <v>0</v>
      </c>
      <c r="F38" s="182">
        <v>0</v>
      </c>
      <c r="G38" s="182">
        <v>0</v>
      </c>
      <c r="H38" s="182">
        <v>0</v>
      </c>
      <c r="I38" s="182">
        <v>0</v>
      </c>
      <c r="J38" s="182">
        <v>0</v>
      </c>
      <c r="K38" s="182">
        <v>2</v>
      </c>
      <c r="L38" s="182">
        <v>1</v>
      </c>
      <c r="M38" s="182">
        <v>1</v>
      </c>
      <c r="N38" s="182">
        <v>0</v>
      </c>
      <c r="O38" s="182">
        <v>0</v>
      </c>
      <c r="P38" s="182">
        <v>0</v>
      </c>
      <c r="Q38" s="182">
        <v>0</v>
      </c>
      <c r="R38" s="182">
        <v>2</v>
      </c>
      <c r="S38" s="182">
        <v>0</v>
      </c>
      <c r="T38" s="182">
        <v>1</v>
      </c>
      <c r="U38" s="182">
        <v>0</v>
      </c>
      <c r="V38" s="182">
        <v>0</v>
      </c>
      <c r="W38" s="182">
        <v>0</v>
      </c>
      <c r="X38" s="182">
        <v>0</v>
      </c>
      <c r="Y38" s="182">
        <v>0</v>
      </c>
      <c r="Z38" s="182">
        <v>0</v>
      </c>
      <c r="AA38" s="182">
        <v>0</v>
      </c>
      <c r="AB38" s="190">
        <v>9</v>
      </c>
    </row>
    <row r="39" spans="1:28" ht="15" customHeight="1">
      <c r="A39" s="35"/>
      <c r="B39" s="11"/>
      <c r="C39" s="181" t="s">
        <v>57</v>
      </c>
      <c r="D39" s="183">
        <v>44</v>
      </c>
      <c r="E39" s="182">
        <v>1</v>
      </c>
      <c r="F39" s="182">
        <v>0</v>
      </c>
      <c r="G39" s="182">
        <v>11</v>
      </c>
      <c r="H39" s="182">
        <v>1</v>
      </c>
      <c r="I39" s="182">
        <v>6</v>
      </c>
      <c r="J39" s="182">
        <v>4</v>
      </c>
      <c r="K39" s="182">
        <v>20</v>
      </c>
      <c r="L39" s="182">
        <v>4</v>
      </c>
      <c r="M39" s="182">
        <v>13</v>
      </c>
      <c r="N39" s="182">
        <v>1</v>
      </c>
      <c r="O39" s="182">
        <v>18</v>
      </c>
      <c r="P39" s="182">
        <v>27</v>
      </c>
      <c r="Q39" s="182">
        <v>2</v>
      </c>
      <c r="R39" s="182">
        <v>3</v>
      </c>
      <c r="S39" s="182">
        <v>12</v>
      </c>
      <c r="T39" s="182">
        <v>1</v>
      </c>
      <c r="U39" s="182">
        <v>0</v>
      </c>
      <c r="V39" s="182">
        <v>0</v>
      </c>
      <c r="W39" s="182">
        <v>2</v>
      </c>
      <c r="X39" s="182">
        <v>10</v>
      </c>
      <c r="Y39" s="182">
        <v>1</v>
      </c>
      <c r="Z39" s="182">
        <v>6</v>
      </c>
      <c r="AA39" s="182">
        <v>0</v>
      </c>
      <c r="AB39" s="190">
        <v>187</v>
      </c>
    </row>
    <row r="40" spans="1:28" ht="15" customHeight="1">
      <c r="A40" s="35"/>
      <c r="B40" s="304"/>
      <c r="C40" s="34" t="s">
        <v>39</v>
      </c>
      <c r="D40" s="184">
        <v>46</v>
      </c>
      <c r="E40" s="185">
        <v>1</v>
      </c>
      <c r="F40" s="185">
        <v>0</v>
      </c>
      <c r="G40" s="185">
        <v>11</v>
      </c>
      <c r="H40" s="185">
        <v>1</v>
      </c>
      <c r="I40" s="185">
        <v>6</v>
      </c>
      <c r="J40" s="185">
        <v>4</v>
      </c>
      <c r="K40" s="185">
        <v>22</v>
      </c>
      <c r="L40" s="185">
        <v>5</v>
      </c>
      <c r="M40" s="185">
        <v>14</v>
      </c>
      <c r="N40" s="185">
        <v>1</v>
      </c>
      <c r="O40" s="185">
        <v>18</v>
      </c>
      <c r="P40" s="185">
        <v>27</v>
      </c>
      <c r="Q40" s="185">
        <v>2</v>
      </c>
      <c r="R40" s="185">
        <v>5</v>
      </c>
      <c r="S40" s="185">
        <v>12</v>
      </c>
      <c r="T40" s="185">
        <v>2</v>
      </c>
      <c r="U40" s="185">
        <v>0</v>
      </c>
      <c r="V40" s="185">
        <v>0</v>
      </c>
      <c r="W40" s="185">
        <v>2</v>
      </c>
      <c r="X40" s="185">
        <v>10</v>
      </c>
      <c r="Y40" s="185">
        <v>1</v>
      </c>
      <c r="Z40" s="185">
        <v>6</v>
      </c>
      <c r="AA40" s="185">
        <v>0</v>
      </c>
      <c r="AB40" s="191">
        <v>196</v>
      </c>
    </row>
    <row r="41" spans="1:28" ht="15" customHeight="1">
      <c r="A41" s="36"/>
      <c r="B41" s="34" t="s">
        <v>39</v>
      </c>
      <c r="C41" s="34"/>
      <c r="D41" s="184">
        <v>66</v>
      </c>
      <c r="E41" s="185">
        <v>3</v>
      </c>
      <c r="F41" s="185">
        <v>0</v>
      </c>
      <c r="G41" s="185">
        <v>12</v>
      </c>
      <c r="H41" s="185">
        <v>1</v>
      </c>
      <c r="I41" s="185">
        <v>6</v>
      </c>
      <c r="J41" s="185">
        <v>4</v>
      </c>
      <c r="K41" s="185">
        <v>23</v>
      </c>
      <c r="L41" s="185">
        <v>5</v>
      </c>
      <c r="M41" s="185">
        <v>14</v>
      </c>
      <c r="N41" s="185">
        <v>1</v>
      </c>
      <c r="O41" s="185">
        <v>18</v>
      </c>
      <c r="P41" s="185">
        <v>27</v>
      </c>
      <c r="Q41" s="185">
        <v>2</v>
      </c>
      <c r="R41" s="185">
        <v>5</v>
      </c>
      <c r="S41" s="185">
        <v>12</v>
      </c>
      <c r="T41" s="185">
        <v>2</v>
      </c>
      <c r="U41" s="185">
        <v>0</v>
      </c>
      <c r="V41" s="185">
        <v>0</v>
      </c>
      <c r="W41" s="185">
        <v>2</v>
      </c>
      <c r="X41" s="185">
        <v>10</v>
      </c>
      <c r="Y41" s="185">
        <v>1</v>
      </c>
      <c r="Z41" s="185">
        <v>6</v>
      </c>
      <c r="AA41" s="185">
        <v>0</v>
      </c>
      <c r="AB41" s="191">
        <v>220</v>
      </c>
    </row>
    <row r="42" spans="1:28" ht="15" customHeight="1">
      <c r="A42" s="35" t="s">
        <v>14</v>
      </c>
      <c r="B42" s="11" t="s">
        <v>58</v>
      </c>
      <c r="C42" s="181" t="s">
        <v>59</v>
      </c>
      <c r="D42" s="183">
        <v>135</v>
      </c>
      <c r="E42" s="182">
        <v>24</v>
      </c>
      <c r="F42" s="182">
        <v>0</v>
      </c>
      <c r="G42" s="182">
        <v>9</v>
      </c>
      <c r="H42" s="182">
        <v>2</v>
      </c>
      <c r="I42" s="182">
        <v>4</v>
      </c>
      <c r="J42" s="182">
        <v>1</v>
      </c>
      <c r="K42" s="182">
        <v>3</v>
      </c>
      <c r="L42" s="182">
        <v>3</v>
      </c>
      <c r="M42" s="182">
        <v>0</v>
      </c>
      <c r="N42" s="182">
        <v>22</v>
      </c>
      <c r="O42" s="182">
        <v>5</v>
      </c>
      <c r="P42" s="182">
        <v>3</v>
      </c>
      <c r="Q42" s="182">
        <v>0</v>
      </c>
      <c r="R42" s="182">
        <v>0</v>
      </c>
      <c r="S42" s="182">
        <v>0</v>
      </c>
      <c r="T42" s="182">
        <v>0</v>
      </c>
      <c r="U42" s="182">
        <v>0</v>
      </c>
      <c r="V42" s="182">
        <v>0</v>
      </c>
      <c r="W42" s="182">
        <v>0</v>
      </c>
      <c r="X42" s="182">
        <v>1</v>
      </c>
      <c r="Y42" s="182">
        <v>0</v>
      </c>
      <c r="Z42" s="182">
        <v>2</v>
      </c>
      <c r="AA42" s="182">
        <v>0</v>
      </c>
      <c r="AB42" s="190">
        <v>214</v>
      </c>
    </row>
    <row r="43" spans="1:28" ht="15" customHeight="1">
      <c r="A43" s="35"/>
      <c r="B43" s="11"/>
      <c r="C43" s="181" t="s">
        <v>60</v>
      </c>
      <c r="D43" s="183">
        <v>29</v>
      </c>
      <c r="E43" s="182">
        <v>2</v>
      </c>
      <c r="F43" s="182">
        <v>0</v>
      </c>
      <c r="G43" s="182">
        <v>7</v>
      </c>
      <c r="H43" s="182">
        <v>0</v>
      </c>
      <c r="I43" s="182">
        <v>1</v>
      </c>
      <c r="J43" s="182">
        <v>0</v>
      </c>
      <c r="K43" s="182">
        <v>2</v>
      </c>
      <c r="L43" s="182">
        <v>0</v>
      </c>
      <c r="M43" s="182">
        <v>0</v>
      </c>
      <c r="N43" s="182">
        <v>3</v>
      </c>
      <c r="O43" s="182">
        <v>1</v>
      </c>
      <c r="P43" s="182">
        <v>1</v>
      </c>
      <c r="Q43" s="182">
        <v>0</v>
      </c>
      <c r="R43" s="182">
        <v>0</v>
      </c>
      <c r="S43" s="182">
        <v>0</v>
      </c>
      <c r="T43" s="182">
        <v>0</v>
      </c>
      <c r="U43" s="182">
        <v>0</v>
      </c>
      <c r="V43" s="182">
        <v>0</v>
      </c>
      <c r="W43" s="182">
        <v>0</v>
      </c>
      <c r="X43" s="182">
        <v>0</v>
      </c>
      <c r="Y43" s="182">
        <v>0</v>
      </c>
      <c r="Z43" s="182">
        <v>1</v>
      </c>
      <c r="AA43" s="182">
        <v>0</v>
      </c>
      <c r="AB43" s="190">
        <v>47</v>
      </c>
    </row>
    <row r="44" spans="1:28" ht="15" customHeight="1">
      <c r="A44" s="35"/>
      <c r="B44" s="11"/>
      <c r="C44" s="181" t="s">
        <v>39</v>
      </c>
      <c r="D44" s="183">
        <v>164</v>
      </c>
      <c r="E44" s="182">
        <v>26</v>
      </c>
      <c r="F44" s="182">
        <v>0</v>
      </c>
      <c r="G44" s="182">
        <v>16</v>
      </c>
      <c r="H44" s="182">
        <v>2</v>
      </c>
      <c r="I44" s="182">
        <v>5</v>
      </c>
      <c r="J44" s="182">
        <v>1</v>
      </c>
      <c r="K44" s="182">
        <v>5</v>
      </c>
      <c r="L44" s="182">
        <v>3</v>
      </c>
      <c r="M44" s="182">
        <v>0</v>
      </c>
      <c r="N44" s="182">
        <v>25</v>
      </c>
      <c r="O44" s="182">
        <v>6</v>
      </c>
      <c r="P44" s="182">
        <v>4</v>
      </c>
      <c r="Q44" s="182">
        <v>0</v>
      </c>
      <c r="R44" s="182">
        <v>0</v>
      </c>
      <c r="S44" s="182">
        <v>0</v>
      </c>
      <c r="T44" s="182">
        <v>0</v>
      </c>
      <c r="U44" s="182">
        <v>0</v>
      </c>
      <c r="V44" s="182">
        <v>0</v>
      </c>
      <c r="W44" s="182">
        <v>0</v>
      </c>
      <c r="X44" s="182">
        <v>1</v>
      </c>
      <c r="Y44" s="182">
        <v>0</v>
      </c>
      <c r="Z44" s="182">
        <v>3</v>
      </c>
      <c r="AA44" s="182">
        <v>0</v>
      </c>
      <c r="AB44" s="190">
        <v>261</v>
      </c>
    </row>
    <row r="45" spans="1:28" ht="15" customHeight="1">
      <c r="A45" s="38" t="s">
        <v>15</v>
      </c>
      <c r="B45" s="39"/>
      <c r="C45" s="39"/>
      <c r="D45" s="195">
        <v>514</v>
      </c>
      <c r="E45" s="194">
        <v>64</v>
      </c>
      <c r="F45" s="194">
        <v>0</v>
      </c>
      <c r="G45" s="194">
        <v>115</v>
      </c>
      <c r="H45" s="194">
        <v>6</v>
      </c>
      <c r="I45" s="194">
        <v>29</v>
      </c>
      <c r="J45" s="194">
        <v>6</v>
      </c>
      <c r="K45" s="194">
        <v>55</v>
      </c>
      <c r="L45" s="194">
        <v>14</v>
      </c>
      <c r="M45" s="194">
        <v>20</v>
      </c>
      <c r="N45" s="194">
        <v>68</v>
      </c>
      <c r="O45" s="194">
        <v>40</v>
      </c>
      <c r="P45" s="194">
        <v>22</v>
      </c>
      <c r="Q45" s="194">
        <v>5</v>
      </c>
      <c r="R45" s="194">
        <v>0</v>
      </c>
      <c r="S45" s="194">
        <v>3</v>
      </c>
      <c r="T45" s="194">
        <v>1</v>
      </c>
      <c r="U45" s="194">
        <v>0</v>
      </c>
      <c r="V45" s="194">
        <v>1</v>
      </c>
      <c r="W45" s="194">
        <v>1</v>
      </c>
      <c r="X45" s="194">
        <v>6</v>
      </c>
      <c r="Y45" s="194">
        <v>0</v>
      </c>
      <c r="Z45" s="194">
        <v>35</v>
      </c>
      <c r="AA45" s="194">
        <v>1</v>
      </c>
      <c r="AB45" s="196">
        <v>1006</v>
      </c>
    </row>
    <row r="46" spans="1:28" ht="15" customHeight="1">
      <c r="A46" s="35" t="s">
        <v>16</v>
      </c>
      <c r="B46" s="11" t="s">
        <v>188</v>
      </c>
      <c r="C46" s="181" t="s">
        <v>62</v>
      </c>
      <c r="D46" s="183">
        <v>25</v>
      </c>
      <c r="E46" s="182">
        <v>5</v>
      </c>
      <c r="F46" s="182">
        <v>0</v>
      </c>
      <c r="G46" s="182">
        <v>3</v>
      </c>
      <c r="H46" s="182">
        <v>0</v>
      </c>
      <c r="I46" s="182">
        <v>2</v>
      </c>
      <c r="J46" s="182">
        <v>0</v>
      </c>
      <c r="K46" s="182">
        <v>3</v>
      </c>
      <c r="L46" s="182">
        <v>2</v>
      </c>
      <c r="M46" s="182">
        <v>2</v>
      </c>
      <c r="N46" s="182">
        <v>1</v>
      </c>
      <c r="O46" s="182">
        <v>4</v>
      </c>
      <c r="P46" s="182">
        <v>0</v>
      </c>
      <c r="Q46" s="182">
        <v>0</v>
      </c>
      <c r="R46" s="182">
        <v>0</v>
      </c>
      <c r="S46" s="182">
        <v>0</v>
      </c>
      <c r="T46" s="182">
        <v>0</v>
      </c>
      <c r="U46" s="182">
        <v>0</v>
      </c>
      <c r="V46" s="182">
        <v>0</v>
      </c>
      <c r="W46" s="182">
        <v>0</v>
      </c>
      <c r="X46" s="182">
        <v>0</v>
      </c>
      <c r="Y46" s="182">
        <v>0</v>
      </c>
      <c r="Z46" s="182">
        <v>3</v>
      </c>
      <c r="AA46" s="182">
        <v>0</v>
      </c>
      <c r="AB46" s="190">
        <v>50</v>
      </c>
    </row>
    <row r="47" spans="1:28" ht="15" customHeight="1">
      <c r="A47" s="35"/>
      <c r="B47" s="11"/>
      <c r="C47" s="181" t="s">
        <v>63</v>
      </c>
      <c r="D47" s="183">
        <v>128</v>
      </c>
      <c r="E47" s="182">
        <v>13</v>
      </c>
      <c r="F47" s="182">
        <v>0</v>
      </c>
      <c r="G47" s="182">
        <v>21</v>
      </c>
      <c r="H47" s="182">
        <v>0</v>
      </c>
      <c r="I47" s="182">
        <v>5</v>
      </c>
      <c r="J47" s="182">
        <v>4</v>
      </c>
      <c r="K47" s="182">
        <v>36</v>
      </c>
      <c r="L47" s="182">
        <v>6</v>
      </c>
      <c r="M47" s="182">
        <v>14</v>
      </c>
      <c r="N47" s="182">
        <v>22</v>
      </c>
      <c r="O47" s="182">
        <v>22</v>
      </c>
      <c r="P47" s="182">
        <v>13</v>
      </c>
      <c r="Q47" s="182">
        <v>2</v>
      </c>
      <c r="R47" s="182">
        <v>3</v>
      </c>
      <c r="S47" s="182">
        <v>3</v>
      </c>
      <c r="T47" s="182">
        <v>3</v>
      </c>
      <c r="U47" s="182">
        <v>0</v>
      </c>
      <c r="V47" s="182">
        <v>0</v>
      </c>
      <c r="W47" s="182">
        <v>3</v>
      </c>
      <c r="X47" s="182">
        <v>4</v>
      </c>
      <c r="Y47" s="182">
        <v>0</v>
      </c>
      <c r="Z47" s="182">
        <v>21</v>
      </c>
      <c r="AA47" s="182">
        <v>0</v>
      </c>
      <c r="AB47" s="190">
        <v>323</v>
      </c>
    </row>
    <row r="48" spans="1:28" ht="15" customHeight="1">
      <c r="A48" s="35"/>
      <c r="B48" s="304"/>
      <c r="C48" s="34" t="s">
        <v>39</v>
      </c>
      <c r="D48" s="184">
        <v>153</v>
      </c>
      <c r="E48" s="185">
        <v>18</v>
      </c>
      <c r="F48" s="185">
        <v>0</v>
      </c>
      <c r="G48" s="185">
        <v>24</v>
      </c>
      <c r="H48" s="185">
        <v>0</v>
      </c>
      <c r="I48" s="185">
        <v>7</v>
      </c>
      <c r="J48" s="185">
        <v>4</v>
      </c>
      <c r="K48" s="185">
        <v>39</v>
      </c>
      <c r="L48" s="185">
        <v>8</v>
      </c>
      <c r="M48" s="185">
        <v>16</v>
      </c>
      <c r="N48" s="185">
        <v>23</v>
      </c>
      <c r="O48" s="185">
        <v>26</v>
      </c>
      <c r="P48" s="185">
        <v>13</v>
      </c>
      <c r="Q48" s="185">
        <v>2</v>
      </c>
      <c r="R48" s="185">
        <v>3</v>
      </c>
      <c r="S48" s="185">
        <v>3</v>
      </c>
      <c r="T48" s="185">
        <v>3</v>
      </c>
      <c r="U48" s="185">
        <v>0</v>
      </c>
      <c r="V48" s="185">
        <v>0</v>
      </c>
      <c r="W48" s="185">
        <v>3</v>
      </c>
      <c r="X48" s="185">
        <v>4</v>
      </c>
      <c r="Y48" s="185">
        <v>0</v>
      </c>
      <c r="Z48" s="185">
        <v>24</v>
      </c>
      <c r="AA48" s="185">
        <v>0</v>
      </c>
      <c r="AB48" s="191">
        <v>373</v>
      </c>
    </row>
    <row r="49" spans="1:28" ht="15" customHeight="1">
      <c r="A49" s="35"/>
      <c r="B49" s="11" t="s">
        <v>64</v>
      </c>
      <c r="C49" s="181" t="s">
        <v>65</v>
      </c>
      <c r="D49" s="183">
        <v>29</v>
      </c>
      <c r="E49" s="182">
        <v>2</v>
      </c>
      <c r="F49" s="182">
        <v>0</v>
      </c>
      <c r="G49" s="182">
        <v>8</v>
      </c>
      <c r="H49" s="182">
        <v>0</v>
      </c>
      <c r="I49" s="182">
        <v>1</v>
      </c>
      <c r="J49" s="182">
        <v>0</v>
      </c>
      <c r="K49" s="182">
        <v>6</v>
      </c>
      <c r="L49" s="182">
        <v>0</v>
      </c>
      <c r="M49" s="182">
        <v>4</v>
      </c>
      <c r="N49" s="182">
        <v>1</v>
      </c>
      <c r="O49" s="182">
        <v>7</v>
      </c>
      <c r="P49" s="182">
        <v>1</v>
      </c>
      <c r="Q49" s="182">
        <v>0</v>
      </c>
      <c r="R49" s="182">
        <v>0</v>
      </c>
      <c r="S49" s="182">
        <v>4</v>
      </c>
      <c r="T49" s="182">
        <v>0</v>
      </c>
      <c r="U49" s="182">
        <v>0</v>
      </c>
      <c r="V49" s="182">
        <v>0</v>
      </c>
      <c r="W49" s="182">
        <v>0</v>
      </c>
      <c r="X49" s="182">
        <v>0</v>
      </c>
      <c r="Y49" s="182">
        <v>0</v>
      </c>
      <c r="Z49" s="182">
        <v>5</v>
      </c>
      <c r="AA49" s="182">
        <v>0</v>
      </c>
      <c r="AB49" s="190">
        <v>68</v>
      </c>
    </row>
    <row r="50" spans="1:28" ht="15" customHeight="1">
      <c r="A50" s="35"/>
      <c r="B50" s="11"/>
      <c r="C50" s="181" t="s">
        <v>66</v>
      </c>
      <c r="D50" s="183">
        <v>0</v>
      </c>
      <c r="E50" s="182">
        <v>0</v>
      </c>
      <c r="F50" s="182">
        <v>0</v>
      </c>
      <c r="G50" s="182">
        <v>0</v>
      </c>
      <c r="H50" s="182">
        <v>0</v>
      </c>
      <c r="I50" s="182">
        <v>0</v>
      </c>
      <c r="J50" s="182">
        <v>0</v>
      </c>
      <c r="K50" s="182">
        <v>0</v>
      </c>
      <c r="L50" s="182">
        <v>0</v>
      </c>
      <c r="M50" s="182">
        <v>0</v>
      </c>
      <c r="N50" s="182">
        <v>0</v>
      </c>
      <c r="O50" s="182">
        <v>0</v>
      </c>
      <c r="P50" s="182">
        <v>0</v>
      </c>
      <c r="Q50" s="182">
        <v>0</v>
      </c>
      <c r="R50" s="182">
        <v>0</v>
      </c>
      <c r="S50" s="182">
        <v>1</v>
      </c>
      <c r="T50" s="182">
        <v>0</v>
      </c>
      <c r="U50" s="182">
        <v>0</v>
      </c>
      <c r="V50" s="182">
        <v>0</v>
      </c>
      <c r="W50" s="182">
        <v>0</v>
      </c>
      <c r="X50" s="182">
        <v>0</v>
      </c>
      <c r="Y50" s="182">
        <v>0</v>
      </c>
      <c r="Z50" s="182">
        <v>0</v>
      </c>
      <c r="AA50" s="182">
        <v>0</v>
      </c>
      <c r="AB50" s="190">
        <v>1</v>
      </c>
    </row>
    <row r="51" spans="1:28" ht="15" customHeight="1">
      <c r="A51" s="35"/>
      <c r="B51" s="11"/>
      <c r="C51" s="181" t="s">
        <v>67</v>
      </c>
      <c r="D51" s="183">
        <v>115</v>
      </c>
      <c r="E51" s="182">
        <v>1</v>
      </c>
      <c r="F51" s="182">
        <v>0</v>
      </c>
      <c r="G51" s="182">
        <v>33</v>
      </c>
      <c r="H51" s="182">
        <v>0</v>
      </c>
      <c r="I51" s="182">
        <v>9</v>
      </c>
      <c r="J51" s="182">
        <v>3</v>
      </c>
      <c r="K51" s="182">
        <v>91</v>
      </c>
      <c r="L51" s="182">
        <v>3</v>
      </c>
      <c r="M51" s="182">
        <v>36</v>
      </c>
      <c r="N51" s="182">
        <v>8</v>
      </c>
      <c r="O51" s="182">
        <v>36</v>
      </c>
      <c r="P51" s="182">
        <v>24</v>
      </c>
      <c r="Q51" s="182">
        <v>20</v>
      </c>
      <c r="R51" s="182">
        <v>19</v>
      </c>
      <c r="S51" s="182">
        <v>268</v>
      </c>
      <c r="T51" s="182">
        <v>55</v>
      </c>
      <c r="U51" s="182">
        <v>0</v>
      </c>
      <c r="V51" s="182">
        <v>3</v>
      </c>
      <c r="W51" s="182">
        <v>4</v>
      </c>
      <c r="X51" s="182">
        <v>10</v>
      </c>
      <c r="Y51" s="182">
        <v>8</v>
      </c>
      <c r="Z51" s="182">
        <v>32</v>
      </c>
      <c r="AA51" s="182">
        <v>0</v>
      </c>
      <c r="AB51" s="190">
        <v>778</v>
      </c>
    </row>
    <row r="52" spans="1:28" ht="15" customHeight="1">
      <c r="A52" s="35"/>
      <c r="B52" s="11"/>
      <c r="C52" s="181" t="s">
        <v>311</v>
      </c>
      <c r="D52" s="183">
        <v>194</v>
      </c>
      <c r="E52" s="182">
        <v>7</v>
      </c>
      <c r="F52" s="182">
        <v>0</v>
      </c>
      <c r="G52" s="182">
        <v>26</v>
      </c>
      <c r="H52" s="182">
        <v>1</v>
      </c>
      <c r="I52" s="182">
        <v>7</v>
      </c>
      <c r="J52" s="182">
        <v>2</v>
      </c>
      <c r="K52" s="182">
        <v>89</v>
      </c>
      <c r="L52" s="182">
        <v>6</v>
      </c>
      <c r="M52" s="182">
        <v>35</v>
      </c>
      <c r="N52" s="182">
        <v>15</v>
      </c>
      <c r="O52" s="182">
        <v>42</v>
      </c>
      <c r="P52" s="182">
        <v>32</v>
      </c>
      <c r="Q52" s="182">
        <v>9</v>
      </c>
      <c r="R52" s="182">
        <v>23</v>
      </c>
      <c r="S52" s="182">
        <v>135</v>
      </c>
      <c r="T52" s="182">
        <v>21</v>
      </c>
      <c r="U52" s="182">
        <v>1</v>
      </c>
      <c r="V52" s="182">
        <v>3</v>
      </c>
      <c r="W52" s="182">
        <v>10</v>
      </c>
      <c r="X52" s="182">
        <v>11</v>
      </c>
      <c r="Y52" s="182">
        <v>2</v>
      </c>
      <c r="Z52" s="182">
        <v>39</v>
      </c>
      <c r="AA52" s="182">
        <v>0</v>
      </c>
      <c r="AB52" s="190">
        <v>710</v>
      </c>
    </row>
    <row r="53" spans="1:28" ht="15" customHeight="1">
      <c r="A53" s="35"/>
      <c r="B53" s="304"/>
      <c r="C53" s="34" t="s">
        <v>39</v>
      </c>
      <c r="D53" s="184">
        <v>338</v>
      </c>
      <c r="E53" s="185">
        <v>10</v>
      </c>
      <c r="F53" s="185">
        <v>0</v>
      </c>
      <c r="G53" s="185">
        <v>67</v>
      </c>
      <c r="H53" s="185">
        <v>1</v>
      </c>
      <c r="I53" s="185">
        <v>17</v>
      </c>
      <c r="J53" s="185">
        <v>5</v>
      </c>
      <c r="K53" s="185">
        <v>186</v>
      </c>
      <c r="L53" s="185">
        <v>9</v>
      </c>
      <c r="M53" s="185">
        <v>75</v>
      </c>
      <c r="N53" s="185">
        <v>24</v>
      </c>
      <c r="O53" s="185">
        <v>85</v>
      </c>
      <c r="P53" s="185">
        <v>57</v>
      </c>
      <c r="Q53" s="185">
        <v>29</v>
      </c>
      <c r="R53" s="185">
        <v>42</v>
      </c>
      <c r="S53" s="185">
        <v>408</v>
      </c>
      <c r="T53" s="185">
        <v>76</v>
      </c>
      <c r="U53" s="185">
        <v>1</v>
      </c>
      <c r="V53" s="185">
        <v>6</v>
      </c>
      <c r="W53" s="185">
        <v>14</v>
      </c>
      <c r="X53" s="185">
        <v>21</v>
      </c>
      <c r="Y53" s="185">
        <v>10</v>
      </c>
      <c r="Z53" s="185">
        <v>76</v>
      </c>
      <c r="AA53" s="185">
        <v>0</v>
      </c>
      <c r="AB53" s="191">
        <v>1557</v>
      </c>
    </row>
    <row r="54" spans="1:28" ht="15" customHeight="1">
      <c r="A54" s="35"/>
      <c r="B54" s="39" t="s">
        <v>68</v>
      </c>
      <c r="C54" s="39" t="s">
        <v>68</v>
      </c>
      <c r="D54" s="195">
        <v>156</v>
      </c>
      <c r="E54" s="194">
        <v>1</v>
      </c>
      <c r="F54" s="194">
        <v>0</v>
      </c>
      <c r="G54" s="194">
        <v>35</v>
      </c>
      <c r="H54" s="194">
        <v>1</v>
      </c>
      <c r="I54" s="194">
        <v>5</v>
      </c>
      <c r="J54" s="194">
        <v>4</v>
      </c>
      <c r="K54" s="194">
        <v>111</v>
      </c>
      <c r="L54" s="194">
        <v>5</v>
      </c>
      <c r="M54" s="194">
        <v>53</v>
      </c>
      <c r="N54" s="194">
        <v>10</v>
      </c>
      <c r="O54" s="194">
        <v>42</v>
      </c>
      <c r="P54" s="194">
        <v>43</v>
      </c>
      <c r="Q54" s="194">
        <v>13</v>
      </c>
      <c r="R54" s="194">
        <v>18</v>
      </c>
      <c r="S54" s="194">
        <v>229</v>
      </c>
      <c r="T54" s="194">
        <v>24</v>
      </c>
      <c r="U54" s="194">
        <v>1</v>
      </c>
      <c r="V54" s="194">
        <v>1</v>
      </c>
      <c r="W54" s="194">
        <v>5</v>
      </c>
      <c r="X54" s="194">
        <v>6</v>
      </c>
      <c r="Y54" s="194">
        <v>5</v>
      </c>
      <c r="Z54" s="194">
        <v>30</v>
      </c>
      <c r="AA54" s="194">
        <v>0</v>
      </c>
      <c r="AB54" s="196">
        <v>798</v>
      </c>
    </row>
    <row r="55" spans="1:28" ht="15" customHeight="1">
      <c r="A55" s="36"/>
      <c r="B55" s="34" t="s">
        <v>39</v>
      </c>
      <c r="C55" s="34"/>
      <c r="D55" s="184">
        <v>647</v>
      </c>
      <c r="E55" s="185">
        <v>29</v>
      </c>
      <c r="F55" s="185">
        <v>0</v>
      </c>
      <c r="G55" s="185">
        <v>126</v>
      </c>
      <c r="H55" s="185">
        <v>2</v>
      </c>
      <c r="I55" s="185">
        <v>29</v>
      </c>
      <c r="J55" s="185">
        <v>13</v>
      </c>
      <c r="K55" s="185">
        <v>336</v>
      </c>
      <c r="L55" s="185">
        <v>22</v>
      </c>
      <c r="M55" s="185">
        <v>144</v>
      </c>
      <c r="N55" s="185">
        <v>57</v>
      </c>
      <c r="O55" s="185">
        <v>153</v>
      </c>
      <c r="P55" s="185">
        <v>113</v>
      </c>
      <c r="Q55" s="185">
        <v>44</v>
      </c>
      <c r="R55" s="185">
        <v>63</v>
      </c>
      <c r="S55" s="185">
        <v>640</v>
      </c>
      <c r="T55" s="185">
        <v>103</v>
      </c>
      <c r="U55" s="185">
        <v>2</v>
      </c>
      <c r="V55" s="185">
        <v>7</v>
      </c>
      <c r="W55" s="185">
        <v>22</v>
      </c>
      <c r="X55" s="185">
        <v>31</v>
      </c>
      <c r="Y55" s="185">
        <v>15</v>
      </c>
      <c r="Z55" s="185">
        <v>130</v>
      </c>
      <c r="AA55" s="185">
        <v>0</v>
      </c>
      <c r="AB55" s="191">
        <v>2728</v>
      </c>
    </row>
    <row r="56" spans="1:28" ht="15" customHeight="1">
      <c r="A56" s="35" t="s">
        <v>17</v>
      </c>
      <c r="B56" s="181" t="s">
        <v>70</v>
      </c>
      <c r="C56" s="181" t="s">
        <v>70</v>
      </c>
      <c r="D56" s="183">
        <v>107</v>
      </c>
      <c r="E56" s="182">
        <v>4</v>
      </c>
      <c r="F56" s="182">
        <v>0</v>
      </c>
      <c r="G56" s="182">
        <v>53</v>
      </c>
      <c r="H56" s="182">
        <v>1</v>
      </c>
      <c r="I56" s="182">
        <v>8</v>
      </c>
      <c r="J56" s="182">
        <v>3</v>
      </c>
      <c r="K56" s="182">
        <v>96</v>
      </c>
      <c r="L56" s="182">
        <v>9</v>
      </c>
      <c r="M56" s="182">
        <v>37</v>
      </c>
      <c r="N56" s="182">
        <v>7</v>
      </c>
      <c r="O56" s="182">
        <v>26</v>
      </c>
      <c r="P56" s="182">
        <v>30</v>
      </c>
      <c r="Q56" s="182">
        <v>11</v>
      </c>
      <c r="R56" s="182">
        <v>12</v>
      </c>
      <c r="S56" s="182">
        <v>75</v>
      </c>
      <c r="T56" s="182">
        <v>5</v>
      </c>
      <c r="U56" s="182">
        <v>0</v>
      </c>
      <c r="V56" s="182">
        <v>1</v>
      </c>
      <c r="W56" s="182">
        <v>10</v>
      </c>
      <c r="X56" s="182">
        <v>1</v>
      </c>
      <c r="Y56" s="182">
        <v>3</v>
      </c>
      <c r="Z56" s="182">
        <v>12</v>
      </c>
      <c r="AA56" s="182">
        <v>0</v>
      </c>
      <c r="AB56" s="190">
        <v>511</v>
      </c>
    </row>
    <row r="57" spans="1:28" ht="15" customHeight="1">
      <c r="A57" s="35"/>
      <c r="B57" s="334" t="s">
        <v>71</v>
      </c>
      <c r="C57" s="260" t="s">
        <v>72</v>
      </c>
      <c r="D57" s="188">
        <v>4</v>
      </c>
      <c r="E57" s="189">
        <v>0</v>
      </c>
      <c r="F57" s="189">
        <v>0</v>
      </c>
      <c r="G57" s="189">
        <v>0</v>
      </c>
      <c r="H57" s="189">
        <v>1</v>
      </c>
      <c r="I57" s="189">
        <v>0</v>
      </c>
      <c r="J57" s="189">
        <v>0</v>
      </c>
      <c r="K57" s="189">
        <v>0</v>
      </c>
      <c r="L57" s="189">
        <v>0</v>
      </c>
      <c r="M57" s="189">
        <v>1</v>
      </c>
      <c r="N57" s="189">
        <v>0</v>
      </c>
      <c r="O57" s="189">
        <v>0</v>
      </c>
      <c r="P57" s="189">
        <v>1</v>
      </c>
      <c r="Q57" s="189">
        <v>0</v>
      </c>
      <c r="R57" s="189">
        <v>0</v>
      </c>
      <c r="S57" s="189">
        <v>0</v>
      </c>
      <c r="T57" s="189">
        <v>0</v>
      </c>
      <c r="U57" s="189">
        <v>0</v>
      </c>
      <c r="V57" s="189">
        <v>0</v>
      </c>
      <c r="W57" s="189">
        <v>0</v>
      </c>
      <c r="X57" s="189">
        <v>0</v>
      </c>
      <c r="Y57" s="189">
        <v>0</v>
      </c>
      <c r="Z57" s="189">
        <v>0</v>
      </c>
      <c r="AA57" s="189">
        <v>0</v>
      </c>
      <c r="AB57" s="312">
        <v>7</v>
      </c>
    </row>
    <row r="58" spans="1:28" ht="15" customHeight="1">
      <c r="A58" s="35"/>
      <c r="B58" s="11"/>
      <c r="C58" s="181" t="s">
        <v>73</v>
      </c>
      <c r="D58" s="183">
        <v>6</v>
      </c>
      <c r="E58" s="182">
        <v>0</v>
      </c>
      <c r="F58" s="182">
        <v>0</v>
      </c>
      <c r="G58" s="182">
        <v>1</v>
      </c>
      <c r="H58" s="182">
        <v>0</v>
      </c>
      <c r="I58" s="182">
        <v>0</v>
      </c>
      <c r="J58" s="182">
        <v>1</v>
      </c>
      <c r="K58" s="182">
        <v>0</v>
      </c>
      <c r="L58" s="182">
        <v>0</v>
      </c>
      <c r="M58" s="182">
        <v>2</v>
      </c>
      <c r="N58" s="182">
        <v>0</v>
      </c>
      <c r="O58" s="182">
        <v>1</v>
      </c>
      <c r="P58" s="182">
        <v>1</v>
      </c>
      <c r="Q58" s="182">
        <v>0</v>
      </c>
      <c r="R58" s="182">
        <v>0</v>
      </c>
      <c r="S58" s="182">
        <v>0</v>
      </c>
      <c r="T58" s="182">
        <v>0</v>
      </c>
      <c r="U58" s="182">
        <v>0</v>
      </c>
      <c r="V58" s="182">
        <v>0</v>
      </c>
      <c r="W58" s="182">
        <v>1</v>
      </c>
      <c r="X58" s="182">
        <v>0</v>
      </c>
      <c r="Y58" s="182">
        <v>0</v>
      </c>
      <c r="Z58" s="182">
        <v>0</v>
      </c>
      <c r="AA58" s="182">
        <v>0</v>
      </c>
      <c r="AB58" s="190">
        <v>13</v>
      </c>
    </row>
    <row r="59" spans="1:28" ht="15" customHeight="1">
      <c r="A59" s="35"/>
      <c r="B59" s="304"/>
      <c r="C59" s="34" t="s">
        <v>39</v>
      </c>
      <c r="D59" s="184">
        <v>10</v>
      </c>
      <c r="E59" s="185">
        <v>0</v>
      </c>
      <c r="F59" s="185">
        <v>0</v>
      </c>
      <c r="G59" s="185">
        <v>1</v>
      </c>
      <c r="H59" s="185">
        <v>1</v>
      </c>
      <c r="I59" s="185">
        <v>0</v>
      </c>
      <c r="J59" s="185">
        <v>1</v>
      </c>
      <c r="K59" s="185">
        <v>0</v>
      </c>
      <c r="L59" s="185">
        <v>0</v>
      </c>
      <c r="M59" s="185">
        <v>3</v>
      </c>
      <c r="N59" s="185">
        <v>0</v>
      </c>
      <c r="O59" s="185">
        <v>1</v>
      </c>
      <c r="P59" s="185">
        <v>2</v>
      </c>
      <c r="Q59" s="185">
        <v>0</v>
      </c>
      <c r="R59" s="185">
        <v>0</v>
      </c>
      <c r="S59" s="185">
        <v>0</v>
      </c>
      <c r="T59" s="185">
        <v>0</v>
      </c>
      <c r="U59" s="185">
        <v>0</v>
      </c>
      <c r="V59" s="185">
        <v>0</v>
      </c>
      <c r="W59" s="185">
        <v>1</v>
      </c>
      <c r="X59" s="185">
        <v>0</v>
      </c>
      <c r="Y59" s="185">
        <v>0</v>
      </c>
      <c r="Z59" s="185">
        <v>0</v>
      </c>
      <c r="AA59" s="185">
        <v>0</v>
      </c>
      <c r="AB59" s="191">
        <v>20</v>
      </c>
    </row>
    <row r="60" spans="1:28" ht="15" customHeight="1">
      <c r="A60" s="35"/>
      <c r="B60" s="11" t="s">
        <v>189</v>
      </c>
      <c r="C60" s="181" t="s">
        <v>76</v>
      </c>
      <c r="D60" s="183">
        <v>0</v>
      </c>
      <c r="E60" s="182">
        <v>0</v>
      </c>
      <c r="F60" s="182">
        <v>0</v>
      </c>
      <c r="G60" s="182">
        <v>0</v>
      </c>
      <c r="H60" s="182">
        <v>0</v>
      </c>
      <c r="I60" s="182">
        <v>0</v>
      </c>
      <c r="J60" s="182">
        <v>0</v>
      </c>
      <c r="K60" s="182">
        <v>1</v>
      </c>
      <c r="L60" s="182">
        <v>0</v>
      </c>
      <c r="M60" s="182">
        <v>0</v>
      </c>
      <c r="N60" s="182">
        <v>0</v>
      </c>
      <c r="O60" s="182">
        <v>1</v>
      </c>
      <c r="P60" s="182">
        <v>0</v>
      </c>
      <c r="Q60" s="182">
        <v>0</v>
      </c>
      <c r="R60" s="182">
        <v>0</v>
      </c>
      <c r="S60" s="182">
        <v>2</v>
      </c>
      <c r="T60" s="182">
        <v>0</v>
      </c>
      <c r="U60" s="182">
        <v>0</v>
      </c>
      <c r="V60" s="182">
        <v>0</v>
      </c>
      <c r="W60" s="182">
        <v>0</v>
      </c>
      <c r="X60" s="182">
        <v>0</v>
      </c>
      <c r="Y60" s="182">
        <v>0</v>
      </c>
      <c r="Z60" s="182">
        <v>0</v>
      </c>
      <c r="AA60" s="182">
        <v>0</v>
      </c>
      <c r="AB60" s="190">
        <v>4</v>
      </c>
    </row>
    <row r="61" spans="1:28" ht="15" customHeight="1">
      <c r="A61" s="35"/>
      <c r="B61" s="334" t="s">
        <v>179</v>
      </c>
      <c r="C61" s="260" t="s">
        <v>78</v>
      </c>
      <c r="D61" s="188">
        <v>3</v>
      </c>
      <c r="E61" s="189">
        <v>0</v>
      </c>
      <c r="F61" s="189">
        <v>0</v>
      </c>
      <c r="G61" s="189">
        <v>4</v>
      </c>
      <c r="H61" s="189">
        <v>0</v>
      </c>
      <c r="I61" s="189">
        <v>0</v>
      </c>
      <c r="J61" s="189">
        <v>0</v>
      </c>
      <c r="K61" s="189">
        <v>0</v>
      </c>
      <c r="L61" s="189">
        <v>0</v>
      </c>
      <c r="M61" s="189">
        <v>0</v>
      </c>
      <c r="N61" s="189">
        <v>0</v>
      </c>
      <c r="O61" s="189">
        <v>0</v>
      </c>
      <c r="P61" s="189">
        <v>3</v>
      </c>
      <c r="Q61" s="189">
        <v>0</v>
      </c>
      <c r="R61" s="189">
        <v>1</v>
      </c>
      <c r="S61" s="189">
        <v>2</v>
      </c>
      <c r="T61" s="189">
        <v>0</v>
      </c>
      <c r="U61" s="189">
        <v>0</v>
      </c>
      <c r="V61" s="189">
        <v>0</v>
      </c>
      <c r="W61" s="189">
        <v>1</v>
      </c>
      <c r="X61" s="189">
        <v>0</v>
      </c>
      <c r="Y61" s="189">
        <v>0</v>
      </c>
      <c r="Z61" s="189">
        <v>0</v>
      </c>
      <c r="AA61" s="189">
        <v>0</v>
      </c>
      <c r="AB61" s="312">
        <v>14</v>
      </c>
    </row>
    <row r="62" spans="1:28" ht="15" customHeight="1">
      <c r="A62" s="35"/>
      <c r="B62" s="11"/>
      <c r="C62" s="181" t="s">
        <v>312</v>
      </c>
      <c r="D62" s="183">
        <v>0</v>
      </c>
      <c r="E62" s="182">
        <v>0</v>
      </c>
      <c r="F62" s="182">
        <v>0</v>
      </c>
      <c r="G62" s="182">
        <v>0</v>
      </c>
      <c r="H62" s="182">
        <v>0</v>
      </c>
      <c r="I62" s="182">
        <v>0</v>
      </c>
      <c r="J62" s="182">
        <v>0</v>
      </c>
      <c r="K62" s="182">
        <v>1</v>
      </c>
      <c r="L62" s="182">
        <v>0</v>
      </c>
      <c r="M62" s="182">
        <v>0</v>
      </c>
      <c r="N62" s="182">
        <v>0</v>
      </c>
      <c r="O62" s="182">
        <v>0</v>
      </c>
      <c r="P62" s="182">
        <v>0</v>
      </c>
      <c r="Q62" s="182">
        <v>0</v>
      </c>
      <c r="R62" s="182">
        <v>1</v>
      </c>
      <c r="S62" s="182">
        <v>22</v>
      </c>
      <c r="T62" s="182">
        <v>2</v>
      </c>
      <c r="U62" s="182">
        <v>0</v>
      </c>
      <c r="V62" s="182">
        <v>0</v>
      </c>
      <c r="W62" s="182">
        <v>0</v>
      </c>
      <c r="X62" s="182">
        <v>0</v>
      </c>
      <c r="Y62" s="182">
        <v>1</v>
      </c>
      <c r="Z62" s="182">
        <v>2</v>
      </c>
      <c r="AA62" s="182">
        <v>0</v>
      </c>
      <c r="AB62" s="190">
        <v>29</v>
      </c>
    </row>
    <row r="63" spans="1:28" ht="15" customHeight="1">
      <c r="A63" s="35"/>
      <c r="B63" s="34"/>
      <c r="C63" s="34" t="s">
        <v>39</v>
      </c>
      <c r="D63" s="184">
        <v>3</v>
      </c>
      <c r="E63" s="185">
        <v>0</v>
      </c>
      <c r="F63" s="185">
        <v>0</v>
      </c>
      <c r="G63" s="185">
        <v>4</v>
      </c>
      <c r="H63" s="185">
        <v>0</v>
      </c>
      <c r="I63" s="185">
        <v>0</v>
      </c>
      <c r="J63" s="185">
        <v>0</v>
      </c>
      <c r="K63" s="185">
        <v>1</v>
      </c>
      <c r="L63" s="185">
        <v>0</v>
      </c>
      <c r="M63" s="185">
        <v>0</v>
      </c>
      <c r="N63" s="185">
        <v>0</v>
      </c>
      <c r="O63" s="185">
        <v>0</v>
      </c>
      <c r="P63" s="185">
        <v>3</v>
      </c>
      <c r="Q63" s="185">
        <v>0</v>
      </c>
      <c r="R63" s="185">
        <v>2</v>
      </c>
      <c r="S63" s="185">
        <v>24</v>
      </c>
      <c r="T63" s="185">
        <v>2</v>
      </c>
      <c r="U63" s="185">
        <v>0</v>
      </c>
      <c r="V63" s="185">
        <v>0</v>
      </c>
      <c r="W63" s="185">
        <v>1</v>
      </c>
      <c r="X63" s="185">
        <v>0</v>
      </c>
      <c r="Y63" s="185">
        <v>1</v>
      </c>
      <c r="Z63" s="185">
        <v>2</v>
      </c>
      <c r="AA63" s="185">
        <v>0</v>
      </c>
      <c r="AB63" s="191">
        <v>43</v>
      </c>
    </row>
    <row r="64" spans="1:28" ht="15" customHeight="1">
      <c r="A64" s="36"/>
      <c r="B64" s="304" t="s">
        <v>39</v>
      </c>
      <c r="C64" s="34"/>
      <c r="D64" s="184">
        <v>120</v>
      </c>
      <c r="E64" s="185">
        <v>4</v>
      </c>
      <c r="F64" s="185">
        <v>0</v>
      </c>
      <c r="G64" s="185">
        <v>58</v>
      </c>
      <c r="H64" s="185">
        <v>2</v>
      </c>
      <c r="I64" s="185">
        <v>8</v>
      </c>
      <c r="J64" s="185">
        <v>4</v>
      </c>
      <c r="K64" s="185">
        <v>98</v>
      </c>
      <c r="L64" s="185">
        <v>9</v>
      </c>
      <c r="M64" s="185">
        <v>40</v>
      </c>
      <c r="N64" s="185">
        <v>7</v>
      </c>
      <c r="O64" s="185">
        <v>28</v>
      </c>
      <c r="P64" s="185">
        <v>35</v>
      </c>
      <c r="Q64" s="185">
        <v>11</v>
      </c>
      <c r="R64" s="185">
        <v>14</v>
      </c>
      <c r="S64" s="185">
        <v>101</v>
      </c>
      <c r="T64" s="185">
        <v>7</v>
      </c>
      <c r="U64" s="185">
        <v>0</v>
      </c>
      <c r="V64" s="185">
        <v>1</v>
      </c>
      <c r="W64" s="185">
        <v>12</v>
      </c>
      <c r="X64" s="185">
        <v>1</v>
      </c>
      <c r="Y64" s="185">
        <v>4</v>
      </c>
      <c r="Z64" s="185">
        <v>14</v>
      </c>
      <c r="AA64" s="185">
        <v>0</v>
      </c>
      <c r="AB64" s="191">
        <v>578</v>
      </c>
    </row>
    <row r="65" spans="1:28" ht="15" customHeight="1">
      <c r="A65" s="35" t="s">
        <v>18</v>
      </c>
      <c r="B65" s="11" t="s">
        <v>79</v>
      </c>
      <c r="C65" s="181" t="s">
        <v>80</v>
      </c>
      <c r="D65" s="183">
        <v>2</v>
      </c>
      <c r="E65" s="182">
        <v>0</v>
      </c>
      <c r="F65" s="182">
        <v>0</v>
      </c>
      <c r="G65" s="182">
        <v>0</v>
      </c>
      <c r="H65" s="182">
        <v>0</v>
      </c>
      <c r="I65" s="182">
        <v>0</v>
      </c>
      <c r="J65" s="182">
        <v>0</v>
      </c>
      <c r="K65" s="182">
        <v>0</v>
      </c>
      <c r="L65" s="182">
        <v>0</v>
      </c>
      <c r="M65" s="182">
        <v>0</v>
      </c>
      <c r="N65" s="182">
        <v>0</v>
      </c>
      <c r="O65" s="182">
        <v>0</v>
      </c>
      <c r="P65" s="182">
        <v>0</v>
      </c>
      <c r="Q65" s="182">
        <v>0</v>
      </c>
      <c r="R65" s="182">
        <v>0</v>
      </c>
      <c r="S65" s="182">
        <v>0</v>
      </c>
      <c r="T65" s="182">
        <v>0</v>
      </c>
      <c r="U65" s="182">
        <v>0</v>
      </c>
      <c r="V65" s="182">
        <v>0</v>
      </c>
      <c r="W65" s="182">
        <v>0</v>
      </c>
      <c r="X65" s="182">
        <v>0</v>
      </c>
      <c r="Y65" s="182">
        <v>0</v>
      </c>
      <c r="Z65" s="182">
        <v>0</v>
      </c>
      <c r="AA65" s="182">
        <v>0</v>
      </c>
      <c r="AB65" s="190">
        <v>2</v>
      </c>
    </row>
    <row r="66" spans="1:28" ht="15" customHeight="1">
      <c r="A66" s="35"/>
      <c r="B66" s="334" t="s">
        <v>81</v>
      </c>
      <c r="C66" s="260" t="s">
        <v>82</v>
      </c>
      <c r="D66" s="188">
        <v>22</v>
      </c>
      <c r="E66" s="189">
        <v>0</v>
      </c>
      <c r="F66" s="189">
        <v>0</v>
      </c>
      <c r="G66" s="189">
        <v>9</v>
      </c>
      <c r="H66" s="189">
        <v>1</v>
      </c>
      <c r="I66" s="189">
        <v>0</v>
      </c>
      <c r="J66" s="189">
        <v>1</v>
      </c>
      <c r="K66" s="189">
        <v>2</v>
      </c>
      <c r="L66" s="189">
        <v>0</v>
      </c>
      <c r="M66" s="189">
        <v>1</v>
      </c>
      <c r="N66" s="189">
        <v>0</v>
      </c>
      <c r="O66" s="189">
        <v>1</v>
      </c>
      <c r="P66" s="189">
        <v>0</v>
      </c>
      <c r="Q66" s="189">
        <v>0</v>
      </c>
      <c r="R66" s="189">
        <v>0</v>
      </c>
      <c r="S66" s="189">
        <v>0</v>
      </c>
      <c r="T66" s="189">
        <v>0</v>
      </c>
      <c r="U66" s="189">
        <v>0</v>
      </c>
      <c r="V66" s="189">
        <v>0</v>
      </c>
      <c r="W66" s="189">
        <v>0</v>
      </c>
      <c r="X66" s="189">
        <v>0</v>
      </c>
      <c r="Y66" s="189">
        <v>0</v>
      </c>
      <c r="Z66" s="189">
        <v>0</v>
      </c>
      <c r="AA66" s="189">
        <v>0</v>
      </c>
      <c r="AB66" s="312">
        <v>37</v>
      </c>
    </row>
    <row r="67" spans="1:28" ht="15" customHeight="1">
      <c r="A67" s="35"/>
      <c r="B67" s="11"/>
      <c r="C67" s="181" t="s">
        <v>83</v>
      </c>
      <c r="D67" s="183">
        <v>88</v>
      </c>
      <c r="E67" s="182">
        <v>1</v>
      </c>
      <c r="F67" s="182">
        <v>1</v>
      </c>
      <c r="G67" s="182">
        <v>76</v>
      </c>
      <c r="H67" s="182">
        <v>3</v>
      </c>
      <c r="I67" s="182">
        <v>9</v>
      </c>
      <c r="J67" s="182">
        <v>4</v>
      </c>
      <c r="K67" s="182">
        <v>53</v>
      </c>
      <c r="L67" s="182">
        <v>4</v>
      </c>
      <c r="M67" s="182">
        <v>21</v>
      </c>
      <c r="N67" s="182">
        <v>3</v>
      </c>
      <c r="O67" s="182">
        <v>7</v>
      </c>
      <c r="P67" s="182">
        <v>9</v>
      </c>
      <c r="Q67" s="182">
        <v>1</v>
      </c>
      <c r="R67" s="182">
        <v>6</v>
      </c>
      <c r="S67" s="182">
        <v>6</v>
      </c>
      <c r="T67" s="182">
        <v>0</v>
      </c>
      <c r="U67" s="182">
        <v>1</v>
      </c>
      <c r="V67" s="182">
        <v>0</v>
      </c>
      <c r="W67" s="182">
        <v>4</v>
      </c>
      <c r="X67" s="182">
        <v>1</v>
      </c>
      <c r="Y67" s="182">
        <v>0</v>
      </c>
      <c r="Z67" s="182">
        <v>0</v>
      </c>
      <c r="AA67" s="182">
        <v>0</v>
      </c>
      <c r="AB67" s="190">
        <v>298</v>
      </c>
    </row>
    <row r="68" spans="1:28" ht="15" customHeight="1">
      <c r="A68" s="35"/>
      <c r="B68" s="304"/>
      <c r="C68" s="34" t="s">
        <v>39</v>
      </c>
      <c r="D68" s="184">
        <v>110</v>
      </c>
      <c r="E68" s="185">
        <v>1</v>
      </c>
      <c r="F68" s="185">
        <v>1</v>
      </c>
      <c r="G68" s="185">
        <v>85</v>
      </c>
      <c r="H68" s="185">
        <v>4</v>
      </c>
      <c r="I68" s="185">
        <v>9</v>
      </c>
      <c r="J68" s="185">
        <v>5</v>
      </c>
      <c r="K68" s="185">
        <v>55</v>
      </c>
      <c r="L68" s="185">
        <v>4</v>
      </c>
      <c r="M68" s="185">
        <v>22</v>
      </c>
      <c r="N68" s="185">
        <v>3</v>
      </c>
      <c r="O68" s="185">
        <v>8</v>
      </c>
      <c r="P68" s="185">
        <v>9</v>
      </c>
      <c r="Q68" s="185">
        <v>1</v>
      </c>
      <c r="R68" s="185">
        <v>6</v>
      </c>
      <c r="S68" s="185">
        <v>6</v>
      </c>
      <c r="T68" s="185">
        <v>0</v>
      </c>
      <c r="U68" s="185">
        <v>1</v>
      </c>
      <c r="V68" s="185">
        <v>0</v>
      </c>
      <c r="W68" s="185">
        <v>4</v>
      </c>
      <c r="X68" s="185">
        <v>1</v>
      </c>
      <c r="Y68" s="185">
        <v>0</v>
      </c>
      <c r="Z68" s="185">
        <v>0</v>
      </c>
      <c r="AA68" s="185">
        <v>0</v>
      </c>
      <c r="AB68" s="191">
        <v>335</v>
      </c>
    </row>
    <row r="69" spans="1:28" ht="15" customHeight="1">
      <c r="A69" s="35"/>
      <c r="B69" s="334" t="s">
        <v>180</v>
      </c>
      <c r="C69" s="260" t="s">
        <v>84</v>
      </c>
      <c r="D69" s="188">
        <v>1</v>
      </c>
      <c r="E69" s="189">
        <v>0</v>
      </c>
      <c r="F69" s="189">
        <v>0</v>
      </c>
      <c r="G69" s="189">
        <v>0</v>
      </c>
      <c r="H69" s="189">
        <v>0</v>
      </c>
      <c r="I69" s="189">
        <v>0</v>
      </c>
      <c r="J69" s="189">
        <v>0</v>
      </c>
      <c r="K69" s="189">
        <v>0</v>
      </c>
      <c r="L69" s="189">
        <v>0</v>
      </c>
      <c r="M69" s="189">
        <v>0</v>
      </c>
      <c r="N69" s="189">
        <v>0</v>
      </c>
      <c r="O69" s="189">
        <v>0</v>
      </c>
      <c r="P69" s="189">
        <v>0</v>
      </c>
      <c r="Q69" s="189">
        <v>0</v>
      </c>
      <c r="R69" s="189">
        <v>0</v>
      </c>
      <c r="S69" s="189">
        <v>0</v>
      </c>
      <c r="T69" s="189">
        <v>0</v>
      </c>
      <c r="U69" s="189">
        <v>0</v>
      </c>
      <c r="V69" s="189">
        <v>0</v>
      </c>
      <c r="W69" s="189">
        <v>0</v>
      </c>
      <c r="X69" s="189">
        <v>0</v>
      </c>
      <c r="Y69" s="189">
        <v>0</v>
      </c>
      <c r="Z69" s="189">
        <v>0</v>
      </c>
      <c r="AA69" s="189">
        <v>0</v>
      </c>
      <c r="AB69" s="312">
        <v>1</v>
      </c>
    </row>
    <row r="70" spans="1:28" ht="15" customHeight="1">
      <c r="A70" s="35"/>
      <c r="B70" s="11"/>
      <c r="C70" s="181" t="s">
        <v>85</v>
      </c>
      <c r="D70" s="183">
        <v>4</v>
      </c>
      <c r="E70" s="182">
        <v>0</v>
      </c>
      <c r="F70" s="182">
        <v>0</v>
      </c>
      <c r="G70" s="182">
        <v>3</v>
      </c>
      <c r="H70" s="182">
        <v>0</v>
      </c>
      <c r="I70" s="182">
        <v>1</v>
      </c>
      <c r="J70" s="182">
        <v>0</v>
      </c>
      <c r="K70" s="182">
        <v>7</v>
      </c>
      <c r="L70" s="182">
        <v>0</v>
      </c>
      <c r="M70" s="182">
        <v>12</v>
      </c>
      <c r="N70" s="182">
        <v>0</v>
      </c>
      <c r="O70" s="182">
        <v>3</v>
      </c>
      <c r="P70" s="182">
        <v>0</v>
      </c>
      <c r="Q70" s="182">
        <v>0</v>
      </c>
      <c r="R70" s="182">
        <v>6</v>
      </c>
      <c r="S70" s="182">
        <v>26</v>
      </c>
      <c r="T70" s="182">
        <v>4</v>
      </c>
      <c r="U70" s="182">
        <v>0</v>
      </c>
      <c r="V70" s="182">
        <v>0</v>
      </c>
      <c r="W70" s="182">
        <v>3</v>
      </c>
      <c r="X70" s="182">
        <v>0</v>
      </c>
      <c r="Y70" s="182">
        <v>2</v>
      </c>
      <c r="Z70" s="182">
        <v>0</v>
      </c>
      <c r="AA70" s="182">
        <v>0</v>
      </c>
      <c r="AB70" s="190">
        <v>71</v>
      </c>
    </row>
    <row r="71" spans="1:28" ht="15" customHeight="1">
      <c r="A71" s="35"/>
      <c r="B71" s="304"/>
      <c r="C71" s="34" t="s">
        <v>39</v>
      </c>
      <c r="D71" s="184">
        <v>5</v>
      </c>
      <c r="E71" s="185">
        <v>0</v>
      </c>
      <c r="F71" s="185">
        <v>0</v>
      </c>
      <c r="G71" s="185">
        <v>3</v>
      </c>
      <c r="H71" s="185">
        <v>0</v>
      </c>
      <c r="I71" s="185">
        <v>1</v>
      </c>
      <c r="J71" s="185">
        <v>0</v>
      </c>
      <c r="K71" s="185">
        <v>7</v>
      </c>
      <c r="L71" s="185">
        <v>0</v>
      </c>
      <c r="M71" s="185">
        <v>12</v>
      </c>
      <c r="N71" s="185">
        <v>0</v>
      </c>
      <c r="O71" s="185">
        <v>3</v>
      </c>
      <c r="P71" s="185">
        <v>0</v>
      </c>
      <c r="Q71" s="185">
        <v>0</v>
      </c>
      <c r="R71" s="185">
        <v>6</v>
      </c>
      <c r="S71" s="185">
        <v>26</v>
      </c>
      <c r="T71" s="185">
        <v>4</v>
      </c>
      <c r="U71" s="185">
        <v>0</v>
      </c>
      <c r="V71" s="185">
        <v>0</v>
      </c>
      <c r="W71" s="185">
        <v>3</v>
      </c>
      <c r="X71" s="185">
        <v>0</v>
      </c>
      <c r="Y71" s="185">
        <v>2</v>
      </c>
      <c r="Z71" s="185">
        <v>0</v>
      </c>
      <c r="AA71" s="185">
        <v>0</v>
      </c>
      <c r="AB71" s="191">
        <v>72</v>
      </c>
    </row>
    <row r="72" spans="1:28" ht="15" customHeight="1">
      <c r="A72" s="35"/>
      <c r="B72" s="11" t="s">
        <v>86</v>
      </c>
      <c r="C72" s="181" t="s">
        <v>87</v>
      </c>
      <c r="D72" s="183">
        <v>35</v>
      </c>
      <c r="E72" s="182">
        <v>0</v>
      </c>
      <c r="F72" s="182">
        <v>0</v>
      </c>
      <c r="G72" s="182">
        <v>2</v>
      </c>
      <c r="H72" s="182">
        <v>0</v>
      </c>
      <c r="I72" s="182">
        <v>3</v>
      </c>
      <c r="J72" s="182">
        <v>1</v>
      </c>
      <c r="K72" s="182">
        <v>66</v>
      </c>
      <c r="L72" s="182">
        <v>0</v>
      </c>
      <c r="M72" s="182">
        <v>37</v>
      </c>
      <c r="N72" s="182">
        <v>1</v>
      </c>
      <c r="O72" s="182">
        <v>15</v>
      </c>
      <c r="P72" s="182">
        <v>24</v>
      </c>
      <c r="Q72" s="182">
        <v>28</v>
      </c>
      <c r="R72" s="182">
        <v>45</v>
      </c>
      <c r="S72" s="182">
        <v>1251</v>
      </c>
      <c r="T72" s="182">
        <v>182</v>
      </c>
      <c r="U72" s="182">
        <v>2</v>
      </c>
      <c r="V72" s="182">
        <v>1</v>
      </c>
      <c r="W72" s="182">
        <v>54</v>
      </c>
      <c r="X72" s="182">
        <v>14</v>
      </c>
      <c r="Y72" s="182">
        <v>36</v>
      </c>
      <c r="Z72" s="182">
        <v>45</v>
      </c>
      <c r="AA72" s="182">
        <v>0</v>
      </c>
      <c r="AB72" s="190">
        <v>1842</v>
      </c>
    </row>
    <row r="73" spans="1:28" ht="15" customHeight="1">
      <c r="A73" s="35"/>
      <c r="B73" s="11"/>
      <c r="C73" s="181" t="s">
        <v>88</v>
      </c>
      <c r="D73" s="183">
        <v>0</v>
      </c>
      <c r="E73" s="182">
        <v>0</v>
      </c>
      <c r="F73" s="182">
        <v>0</v>
      </c>
      <c r="G73" s="182">
        <v>0</v>
      </c>
      <c r="H73" s="182">
        <v>0</v>
      </c>
      <c r="I73" s="182">
        <v>0</v>
      </c>
      <c r="J73" s="182">
        <v>0</v>
      </c>
      <c r="K73" s="182">
        <v>0</v>
      </c>
      <c r="L73" s="182">
        <v>0</v>
      </c>
      <c r="M73" s="182">
        <v>0</v>
      </c>
      <c r="N73" s="182">
        <v>0</v>
      </c>
      <c r="O73" s="182">
        <v>0</v>
      </c>
      <c r="P73" s="182">
        <v>0</v>
      </c>
      <c r="Q73" s="182">
        <v>0</v>
      </c>
      <c r="R73" s="182">
        <v>0</v>
      </c>
      <c r="S73" s="182">
        <v>8</v>
      </c>
      <c r="T73" s="182">
        <v>0</v>
      </c>
      <c r="U73" s="182">
        <v>1</v>
      </c>
      <c r="V73" s="182">
        <v>0</v>
      </c>
      <c r="W73" s="182">
        <v>0</v>
      </c>
      <c r="X73" s="182">
        <v>0</v>
      </c>
      <c r="Y73" s="182">
        <v>0</v>
      </c>
      <c r="Z73" s="182">
        <v>0</v>
      </c>
      <c r="AA73" s="182">
        <v>0</v>
      </c>
      <c r="AB73" s="190">
        <v>9</v>
      </c>
    </row>
    <row r="74" spans="1:28" ht="15" customHeight="1">
      <c r="A74" s="35"/>
      <c r="B74" s="11"/>
      <c r="C74" s="181" t="s">
        <v>39</v>
      </c>
      <c r="D74" s="183">
        <v>35</v>
      </c>
      <c r="E74" s="182">
        <v>0</v>
      </c>
      <c r="F74" s="182">
        <v>0</v>
      </c>
      <c r="G74" s="182">
        <v>2</v>
      </c>
      <c r="H74" s="182">
        <v>0</v>
      </c>
      <c r="I74" s="182">
        <v>3</v>
      </c>
      <c r="J74" s="182">
        <v>1</v>
      </c>
      <c r="K74" s="182">
        <v>66</v>
      </c>
      <c r="L74" s="182">
        <v>0</v>
      </c>
      <c r="M74" s="182">
        <v>37</v>
      </c>
      <c r="N74" s="182">
        <v>1</v>
      </c>
      <c r="O74" s="182">
        <v>15</v>
      </c>
      <c r="P74" s="182">
        <v>24</v>
      </c>
      <c r="Q74" s="182">
        <v>28</v>
      </c>
      <c r="R74" s="182">
        <v>45</v>
      </c>
      <c r="S74" s="182">
        <v>1259</v>
      </c>
      <c r="T74" s="182">
        <v>182</v>
      </c>
      <c r="U74" s="182">
        <v>3</v>
      </c>
      <c r="V74" s="182">
        <v>1</v>
      </c>
      <c r="W74" s="182">
        <v>54</v>
      </c>
      <c r="X74" s="182">
        <v>14</v>
      </c>
      <c r="Y74" s="182">
        <v>36</v>
      </c>
      <c r="Z74" s="182">
        <v>45</v>
      </c>
      <c r="AA74" s="182">
        <v>0</v>
      </c>
      <c r="AB74" s="190">
        <v>1851</v>
      </c>
    </row>
    <row r="75" spans="1:28" ht="15" customHeight="1">
      <c r="A75" s="35"/>
      <c r="B75" s="39" t="s">
        <v>89</v>
      </c>
      <c r="C75" s="39" t="s">
        <v>313</v>
      </c>
      <c r="D75" s="195">
        <v>1</v>
      </c>
      <c r="E75" s="194">
        <v>0</v>
      </c>
      <c r="F75" s="194">
        <v>0</v>
      </c>
      <c r="G75" s="194">
        <v>0</v>
      </c>
      <c r="H75" s="194">
        <v>0</v>
      </c>
      <c r="I75" s="194">
        <v>0</v>
      </c>
      <c r="J75" s="194">
        <v>0</v>
      </c>
      <c r="K75" s="194">
        <v>3</v>
      </c>
      <c r="L75" s="194">
        <v>0</v>
      </c>
      <c r="M75" s="194">
        <v>0</v>
      </c>
      <c r="N75" s="194">
        <v>0</v>
      </c>
      <c r="O75" s="194">
        <v>0</v>
      </c>
      <c r="P75" s="194">
        <v>1</v>
      </c>
      <c r="Q75" s="194">
        <v>2</v>
      </c>
      <c r="R75" s="194">
        <v>2</v>
      </c>
      <c r="S75" s="194">
        <v>25</v>
      </c>
      <c r="T75" s="194">
        <v>5</v>
      </c>
      <c r="U75" s="194">
        <v>0</v>
      </c>
      <c r="V75" s="194">
        <v>0</v>
      </c>
      <c r="W75" s="194">
        <v>1</v>
      </c>
      <c r="X75" s="194">
        <v>0</v>
      </c>
      <c r="Y75" s="194">
        <v>2</v>
      </c>
      <c r="Z75" s="194">
        <v>0</v>
      </c>
      <c r="AA75" s="194">
        <v>0</v>
      </c>
      <c r="AB75" s="196">
        <v>42</v>
      </c>
    </row>
    <row r="76" spans="1:28" ht="15" customHeight="1">
      <c r="A76" s="36"/>
      <c r="B76" s="34" t="s">
        <v>39</v>
      </c>
      <c r="C76" s="34"/>
      <c r="D76" s="184">
        <v>153</v>
      </c>
      <c r="E76" s="185">
        <v>1</v>
      </c>
      <c r="F76" s="185">
        <v>1</v>
      </c>
      <c r="G76" s="185">
        <v>90</v>
      </c>
      <c r="H76" s="185">
        <v>4</v>
      </c>
      <c r="I76" s="185">
        <v>13</v>
      </c>
      <c r="J76" s="185">
        <v>6</v>
      </c>
      <c r="K76" s="185">
        <v>131</v>
      </c>
      <c r="L76" s="185">
        <v>4</v>
      </c>
      <c r="M76" s="185">
        <v>71</v>
      </c>
      <c r="N76" s="185">
        <v>4</v>
      </c>
      <c r="O76" s="185">
        <v>26</v>
      </c>
      <c r="P76" s="185">
        <v>34</v>
      </c>
      <c r="Q76" s="185">
        <v>31</v>
      </c>
      <c r="R76" s="185">
        <v>59</v>
      </c>
      <c r="S76" s="185">
        <v>1316</v>
      </c>
      <c r="T76" s="185">
        <v>191</v>
      </c>
      <c r="U76" s="185">
        <v>4</v>
      </c>
      <c r="V76" s="185">
        <v>1</v>
      </c>
      <c r="W76" s="185">
        <v>62</v>
      </c>
      <c r="X76" s="185">
        <v>15</v>
      </c>
      <c r="Y76" s="185">
        <v>40</v>
      </c>
      <c r="Z76" s="185">
        <v>45</v>
      </c>
      <c r="AA76" s="185">
        <v>0</v>
      </c>
      <c r="AB76" s="191">
        <v>2302</v>
      </c>
    </row>
    <row r="77" spans="1:28" ht="15" customHeight="1">
      <c r="A77" s="35" t="s">
        <v>19</v>
      </c>
      <c r="B77" s="11" t="s">
        <v>190</v>
      </c>
      <c r="C77" s="181" t="s">
        <v>90</v>
      </c>
      <c r="D77" s="183">
        <v>31</v>
      </c>
      <c r="E77" s="182">
        <v>0</v>
      </c>
      <c r="F77" s="182">
        <v>0</v>
      </c>
      <c r="G77" s="182">
        <v>9</v>
      </c>
      <c r="H77" s="182">
        <v>1</v>
      </c>
      <c r="I77" s="182">
        <v>0</v>
      </c>
      <c r="J77" s="182">
        <v>2</v>
      </c>
      <c r="K77" s="182">
        <v>21</v>
      </c>
      <c r="L77" s="182">
        <v>2</v>
      </c>
      <c r="M77" s="182">
        <v>23</v>
      </c>
      <c r="N77" s="182">
        <v>2</v>
      </c>
      <c r="O77" s="182">
        <v>3</v>
      </c>
      <c r="P77" s="182">
        <v>8</v>
      </c>
      <c r="Q77" s="182">
        <v>0</v>
      </c>
      <c r="R77" s="182">
        <v>7</v>
      </c>
      <c r="S77" s="182">
        <v>40</v>
      </c>
      <c r="T77" s="182">
        <v>4</v>
      </c>
      <c r="U77" s="182">
        <v>1</v>
      </c>
      <c r="V77" s="182">
        <v>0</v>
      </c>
      <c r="W77" s="182">
        <v>3</v>
      </c>
      <c r="X77" s="182">
        <v>0</v>
      </c>
      <c r="Y77" s="182">
        <v>1</v>
      </c>
      <c r="Z77" s="182">
        <v>0</v>
      </c>
      <c r="AA77" s="182">
        <v>0</v>
      </c>
      <c r="AB77" s="190">
        <v>158</v>
      </c>
    </row>
    <row r="78" spans="1:28" ht="15" customHeight="1">
      <c r="A78" s="35"/>
      <c r="B78" s="11"/>
      <c r="C78" s="181" t="s">
        <v>314</v>
      </c>
      <c r="D78" s="183">
        <v>3</v>
      </c>
      <c r="E78" s="182">
        <v>0</v>
      </c>
      <c r="F78" s="182">
        <v>0</v>
      </c>
      <c r="G78" s="182">
        <v>0</v>
      </c>
      <c r="H78" s="182">
        <v>0</v>
      </c>
      <c r="I78" s="182">
        <v>0</v>
      </c>
      <c r="J78" s="182">
        <v>0</v>
      </c>
      <c r="K78" s="182">
        <v>1</v>
      </c>
      <c r="L78" s="182">
        <v>0</v>
      </c>
      <c r="M78" s="182">
        <v>1</v>
      </c>
      <c r="N78" s="182">
        <v>0</v>
      </c>
      <c r="O78" s="182">
        <v>0</v>
      </c>
      <c r="P78" s="182">
        <v>0</v>
      </c>
      <c r="Q78" s="182">
        <v>0</v>
      </c>
      <c r="R78" s="182">
        <v>1</v>
      </c>
      <c r="S78" s="182">
        <v>0</v>
      </c>
      <c r="T78" s="182">
        <v>0</v>
      </c>
      <c r="U78" s="182">
        <v>0</v>
      </c>
      <c r="V78" s="182">
        <v>0</v>
      </c>
      <c r="W78" s="182">
        <v>0</v>
      </c>
      <c r="X78" s="182">
        <v>0</v>
      </c>
      <c r="Y78" s="182">
        <v>0</v>
      </c>
      <c r="Z78" s="182">
        <v>0</v>
      </c>
      <c r="AA78" s="182">
        <v>0</v>
      </c>
      <c r="AB78" s="190">
        <v>6</v>
      </c>
    </row>
    <row r="79" spans="1:28" ht="15" customHeight="1">
      <c r="A79" s="35"/>
      <c r="B79" s="11"/>
      <c r="C79" s="181" t="s">
        <v>39</v>
      </c>
      <c r="D79" s="183">
        <v>34</v>
      </c>
      <c r="E79" s="182">
        <v>0</v>
      </c>
      <c r="F79" s="182">
        <v>0</v>
      </c>
      <c r="G79" s="182">
        <v>9</v>
      </c>
      <c r="H79" s="182">
        <v>1</v>
      </c>
      <c r="I79" s="182">
        <v>0</v>
      </c>
      <c r="J79" s="182">
        <v>2</v>
      </c>
      <c r="K79" s="182">
        <v>22</v>
      </c>
      <c r="L79" s="182">
        <v>2</v>
      </c>
      <c r="M79" s="182">
        <v>24</v>
      </c>
      <c r="N79" s="182">
        <v>2</v>
      </c>
      <c r="O79" s="182">
        <v>3</v>
      </c>
      <c r="P79" s="182">
        <v>8</v>
      </c>
      <c r="Q79" s="182">
        <v>0</v>
      </c>
      <c r="R79" s="182">
        <v>8</v>
      </c>
      <c r="S79" s="182">
        <v>40</v>
      </c>
      <c r="T79" s="182">
        <v>4</v>
      </c>
      <c r="U79" s="182">
        <v>1</v>
      </c>
      <c r="V79" s="182">
        <v>0</v>
      </c>
      <c r="W79" s="182">
        <v>3</v>
      </c>
      <c r="X79" s="182">
        <v>0</v>
      </c>
      <c r="Y79" s="182">
        <v>1</v>
      </c>
      <c r="Z79" s="182">
        <v>0</v>
      </c>
      <c r="AA79" s="182">
        <v>0</v>
      </c>
      <c r="AB79" s="190">
        <v>164</v>
      </c>
    </row>
    <row r="80" spans="1:28" ht="15" customHeight="1">
      <c r="A80" s="35"/>
      <c r="B80" s="334" t="s">
        <v>191</v>
      </c>
      <c r="C80" s="260" t="s">
        <v>195</v>
      </c>
      <c r="D80" s="188">
        <v>74</v>
      </c>
      <c r="E80" s="189">
        <v>0</v>
      </c>
      <c r="F80" s="189">
        <v>0</v>
      </c>
      <c r="G80" s="189">
        <v>9</v>
      </c>
      <c r="H80" s="189">
        <v>1</v>
      </c>
      <c r="I80" s="189">
        <v>1</v>
      </c>
      <c r="J80" s="189">
        <v>4</v>
      </c>
      <c r="K80" s="189">
        <v>31</v>
      </c>
      <c r="L80" s="189">
        <v>1</v>
      </c>
      <c r="M80" s="189">
        <v>24</v>
      </c>
      <c r="N80" s="189">
        <v>5</v>
      </c>
      <c r="O80" s="189">
        <v>9</v>
      </c>
      <c r="P80" s="189">
        <v>21</v>
      </c>
      <c r="Q80" s="189">
        <v>8</v>
      </c>
      <c r="R80" s="189">
        <v>20</v>
      </c>
      <c r="S80" s="189">
        <v>210</v>
      </c>
      <c r="T80" s="189">
        <v>32</v>
      </c>
      <c r="U80" s="189">
        <v>1</v>
      </c>
      <c r="V80" s="189">
        <v>1</v>
      </c>
      <c r="W80" s="189">
        <v>7</v>
      </c>
      <c r="X80" s="189">
        <v>3</v>
      </c>
      <c r="Y80" s="189">
        <v>3</v>
      </c>
      <c r="Z80" s="189">
        <v>8</v>
      </c>
      <c r="AA80" s="189">
        <v>0</v>
      </c>
      <c r="AB80" s="312">
        <v>473</v>
      </c>
    </row>
    <row r="81" spans="1:28" ht="15" customHeight="1">
      <c r="A81" s="35"/>
      <c r="B81" s="11"/>
      <c r="C81" s="181" t="s">
        <v>91</v>
      </c>
      <c r="D81" s="183">
        <v>6</v>
      </c>
      <c r="E81" s="182">
        <v>0</v>
      </c>
      <c r="F81" s="182">
        <v>0</v>
      </c>
      <c r="G81" s="182">
        <v>0</v>
      </c>
      <c r="H81" s="182">
        <v>0</v>
      </c>
      <c r="I81" s="182">
        <v>1</v>
      </c>
      <c r="J81" s="182">
        <v>0</v>
      </c>
      <c r="K81" s="182">
        <v>6</v>
      </c>
      <c r="L81" s="182">
        <v>0</v>
      </c>
      <c r="M81" s="182">
        <v>0</v>
      </c>
      <c r="N81" s="182">
        <v>0</v>
      </c>
      <c r="O81" s="182">
        <v>0</v>
      </c>
      <c r="P81" s="182">
        <v>2</v>
      </c>
      <c r="Q81" s="182">
        <v>0</v>
      </c>
      <c r="R81" s="182">
        <v>0</v>
      </c>
      <c r="S81" s="182">
        <v>6</v>
      </c>
      <c r="T81" s="182">
        <v>2</v>
      </c>
      <c r="U81" s="182">
        <v>0</v>
      </c>
      <c r="V81" s="182">
        <v>0</v>
      </c>
      <c r="W81" s="182">
        <v>2</v>
      </c>
      <c r="X81" s="182">
        <v>0</v>
      </c>
      <c r="Y81" s="182">
        <v>0</v>
      </c>
      <c r="Z81" s="182">
        <v>0</v>
      </c>
      <c r="AA81" s="182">
        <v>0</v>
      </c>
      <c r="AB81" s="190">
        <v>25</v>
      </c>
    </row>
    <row r="82" spans="1:28" ht="15" customHeight="1">
      <c r="A82" s="35"/>
      <c r="B82" s="11"/>
      <c r="C82" s="181" t="s">
        <v>92</v>
      </c>
      <c r="D82" s="183">
        <v>2</v>
      </c>
      <c r="E82" s="182">
        <v>0</v>
      </c>
      <c r="F82" s="182">
        <v>0</v>
      </c>
      <c r="G82" s="182">
        <v>0</v>
      </c>
      <c r="H82" s="182">
        <v>0</v>
      </c>
      <c r="I82" s="182">
        <v>0</v>
      </c>
      <c r="J82" s="182">
        <v>0</v>
      </c>
      <c r="K82" s="182">
        <v>0</v>
      </c>
      <c r="L82" s="182">
        <v>0</v>
      </c>
      <c r="M82" s="182">
        <v>0</v>
      </c>
      <c r="N82" s="182">
        <v>0</v>
      </c>
      <c r="O82" s="182">
        <v>0</v>
      </c>
      <c r="P82" s="182">
        <v>0</v>
      </c>
      <c r="Q82" s="182">
        <v>0</v>
      </c>
      <c r="R82" s="182">
        <v>1</v>
      </c>
      <c r="S82" s="182">
        <v>0</v>
      </c>
      <c r="T82" s="182">
        <v>0</v>
      </c>
      <c r="U82" s="182">
        <v>0</v>
      </c>
      <c r="V82" s="182">
        <v>0</v>
      </c>
      <c r="W82" s="182">
        <v>0</v>
      </c>
      <c r="X82" s="182">
        <v>0</v>
      </c>
      <c r="Y82" s="182">
        <v>0</v>
      </c>
      <c r="Z82" s="182">
        <v>0</v>
      </c>
      <c r="AA82" s="182">
        <v>0</v>
      </c>
      <c r="AB82" s="190">
        <v>3</v>
      </c>
    </row>
    <row r="83" spans="1:28" ht="15" customHeight="1">
      <c r="A83" s="35"/>
      <c r="B83" s="11"/>
      <c r="C83" s="181" t="s">
        <v>315</v>
      </c>
      <c r="D83" s="183">
        <v>0</v>
      </c>
      <c r="E83" s="182">
        <v>0</v>
      </c>
      <c r="F83" s="182">
        <v>0</v>
      </c>
      <c r="G83" s="182">
        <v>0</v>
      </c>
      <c r="H83" s="182">
        <v>0</v>
      </c>
      <c r="I83" s="182">
        <v>0</v>
      </c>
      <c r="J83" s="182">
        <v>0</v>
      </c>
      <c r="K83" s="182">
        <v>1</v>
      </c>
      <c r="L83" s="182">
        <v>0</v>
      </c>
      <c r="M83" s="182">
        <v>0</v>
      </c>
      <c r="N83" s="182">
        <v>0</v>
      </c>
      <c r="O83" s="182">
        <v>0</v>
      </c>
      <c r="P83" s="182">
        <v>0</v>
      </c>
      <c r="Q83" s="182">
        <v>0</v>
      </c>
      <c r="R83" s="182">
        <v>0</v>
      </c>
      <c r="S83" s="182">
        <v>0</v>
      </c>
      <c r="T83" s="182">
        <v>0</v>
      </c>
      <c r="U83" s="182">
        <v>0</v>
      </c>
      <c r="V83" s="182">
        <v>0</v>
      </c>
      <c r="W83" s="182">
        <v>0</v>
      </c>
      <c r="X83" s="182">
        <v>0</v>
      </c>
      <c r="Y83" s="182">
        <v>0</v>
      </c>
      <c r="Z83" s="182">
        <v>0</v>
      </c>
      <c r="AA83" s="182">
        <v>0</v>
      </c>
      <c r="AB83" s="190">
        <v>1</v>
      </c>
    </row>
    <row r="84" spans="1:28" ht="15" customHeight="1">
      <c r="A84" s="35"/>
      <c r="B84" s="304"/>
      <c r="C84" s="34" t="s">
        <v>39</v>
      </c>
      <c r="D84" s="184">
        <v>82</v>
      </c>
      <c r="E84" s="185">
        <v>0</v>
      </c>
      <c r="F84" s="185">
        <v>0</v>
      </c>
      <c r="G84" s="185">
        <v>9</v>
      </c>
      <c r="H84" s="185">
        <v>1</v>
      </c>
      <c r="I84" s="185">
        <v>2</v>
      </c>
      <c r="J84" s="185">
        <v>4</v>
      </c>
      <c r="K84" s="185">
        <v>38</v>
      </c>
      <c r="L84" s="185">
        <v>1</v>
      </c>
      <c r="M84" s="185">
        <v>24</v>
      </c>
      <c r="N84" s="185">
        <v>5</v>
      </c>
      <c r="O84" s="185">
        <v>9</v>
      </c>
      <c r="P84" s="185">
        <v>23</v>
      </c>
      <c r="Q84" s="185">
        <v>8</v>
      </c>
      <c r="R84" s="185">
        <v>21</v>
      </c>
      <c r="S84" s="185">
        <v>216</v>
      </c>
      <c r="T84" s="185">
        <v>34</v>
      </c>
      <c r="U84" s="185">
        <v>1</v>
      </c>
      <c r="V84" s="185">
        <v>1</v>
      </c>
      <c r="W84" s="185">
        <v>9</v>
      </c>
      <c r="X84" s="185">
        <v>3</v>
      </c>
      <c r="Y84" s="185">
        <v>3</v>
      </c>
      <c r="Z84" s="185">
        <v>8</v>
      </c>
      <c r="AA84" s="185">
        <v>0</v>
      </c>
      <c r="AB84" s="191">
        <v>502</v>
      </c>
    </row>
    <row r="85" spans="1:28" ht="15" customHeight="1">
      <c r="A85" s="36"/>
      <c r="B85" s="34" t="s">
        <v>39</v>
      </c>
      <c r="C85" s="34"/>
      <c r="D85" s="184">
        <v>116</v>
      </c>
      <c r="E85" s="185">
        <v>0</v>
      </c>
      <c r="F85" s="185">
        <v>0</v>
      </c>
      <c r="G85" s="185">
        <v>18</v>
      </c>
      <c r="H85" s="185">
        <v>2</v>
      </c>
      <c r="I85" s="185">
        <v>2</v>
      </c>
      <c r="J85" s="185">
        <v>6</v>
      </c>
      <c r="K85" s="185">
        <v>60</v>
      </c>
      <c r="L85" s="185">
        <v>3</v>
      </c>
      <c r="M85" s="185">
        <v>48</v>
      </c>
      <c r="N85" s="185">
        <v>7</v>
      </c>
      <c r="O85" s="185">
        <v>12</v>
      </c>
      <c r="P85" s="185">
        <v>31</v>
      </c>
      <c r="Q85" s="185">
        <v>8</v>
      </c>
      <c r="R85" s="185">
        <v>29</v>
      </c>
      <c r="S85" s="185">
        <v>256</v>
      </c>
      <c r="T85" s="185">
        <v>38</v>
      </c>
      <c r="U85" s="185">
        <v>2</v>
      </c>
      <c r="V85" s="185">
        <v>1</v>
      </c>
      <c r="W85" s="185">
        <v>12</v>
      </c>
      <c r="X85" s="185">
        <v>3</v>
      </c>
      <c r="Y85" s="185">
        <v>4</v>
      </c>
      <c r="Z85" s="185">
        <v>8</v>
      </c>
      <c r="AA85" s="185">
        <v>0</v>
      </c>
      <c r="AB85" s="191">
        <v>666</v>
      </c>
    </row>
    <row r="86" spans="1:28" ht="15" customHeight="1">
      <c r="A86" s="35" t="s">
        <v>20</v>
      </c>
      <c r="B86" s="11" t="s">
        <v>93</v>
      </c>
      <c r="C86" s="181" t="s">
        <v>94</v>
      </c>
      <c r="D86" s="183">
        <v>23</v>
      </c>
      <c r="E86" s="182">
        <v>2</v>
      </c>
      <c r="F86" s="182">
        <v>0</v>
      </c>
      <c r="G86" s="182">
        <v>3</v>
      </c>
      <c r="H86" s="182">
        <v>0</v>
      </c>
      <c r="I86" s="182">
        <v>2</v>
      </c>
      <c r="J86" s="182">
        <v>0</v>
      </c>
      <c r="K86" s="182">
        <v>0</v>
      </c>
      <c r="L86" s="182">
        <v>0</v>
      </c>
      <c r="M86" s="182">
        <v>1</v>
      </c>
      <c r="N86" s="182">
        <v>5</v>
      </c>
      <c r="O86" s="182">
        <v>4</v>
      </c>
      <c r="P86" s="182">
        <v>2</v>
      </c>
      <c r="Q86" s="182">
        <v>0</v>
      </c>
      <c r="R86" s="182">
        <v>0</v>
      </c>
      <c r="S86" s="182">
        <v>1</v>
      </c>
      <c r="T86" s="182">
        <v>0</v>
      </c>
      <c r="U86" s="182">
        <v>1</v>
      </c>
      <c r="V86" s="182">
        <v>0</v>
      </c>
      <c r="W86" s="182">
        <v>1</v>
      </c>
      <c r="X86" s="182">
        <v>0</v>
      </c>
      <c r="Y86" s="182">
        <v>0</v>
      </c>
      <c r="Z86" s="182">
        <v>1</v>
      </c>
      <c r="AA86" s="182">
        <v>0</v>
      </c>
      <c r="AB86" s="190">
        <v>46</v>
      </c>
    </row>
    <row r="87" spans="1:28" ht="15" customHeight="1">
      <c r="A87" s="35"/>
      <c r="B87" s="11"/>
      <c r="C87" s="181" t="s">
        <v>95</v>
      </c>
      <c r="D87" s="183">
        <v>0</v>
      </c>
      <c r="E87" s="182">
        <v>0</v>
      </c>
      <c r="F87" s="182">
        <v>0</v>
      </c>
      <c r="G87" s="182">
        <v>1</v>
      </c>
      <c r="H87" s="182">
        <v>0</v>
      </c>
      <c r="I87" s="182">
        <v>1</v>
      </c>
      <c r="J87" s="182">
        <v>1</v>
      </c>
      <c r="K87" s="182">
        <v>1</v>
      </c>
      <c r="L87" s="182">
        <v>1</v>
      </c>
      <c r="M87" s="182">
        <v>2</v>
      </c>
      <c r="N87" s="182">
        <v>2</v>
      </c>
      <c r="O87" s="182">
        <v>4</v>
      </c>
      <c r="P87" s="182">
        <v>1</v>
      </c>
      <c r="Q87" s="182">
        <v>0</v>
      </c>
      <c r="R87" s="182">
        <v>0</v>
      </c>
      <c r="S87" s="182">
        <v>30</v>
      </c>
      <c r="T87" s="182">
        <v>2</v>
      </c>
      <c r="U87" s="182">
        <v>0</v>
      </c>
      <c r="V87" s="182">
        <v>0</v>
      </c>
      <c r="W87" s="182">
        <v>0</v>
      </c>
      <c r="X87" s="182">
        <v>0</v>
      </c>
      <c r="Y87" s="182">
        <v>3</v>
      </c>
      <c r="Z87" s="182">
        <v>23</v>
      </c>
      <c r="AA87" s="182">
        <v>0</v>
      </c>
      <c r="AB87" s="190">
        <v>72</v>
      </c>
    </row>
    <row r="88" spans="1:28" ht="15" customHeight="1">
      <c r="A88" s="35"/>
      <c r="B88" s="11"/>
      <c r="C88" s="181" t="s">
        <v>316</v>
      </c>
      <c r="D88" s="183">
        <v>70</v>
      </c>
      <c r="E88" s="182">
        <v>5</v>
      </c>
      <c r="F88" s="182">
        <v>0</v>
      </c>
      <c r="G88" s="182">
        <v>14</v>
      </c>
      <c r="H88" s="182">
        <v>0</v>
      </c>
      <c r="I88" s="182">
        <v>6</v>
      </c>
      <c r="J88" s="182">
        <v>0</v>
      </c>
      <c r="K88" s="182">
        <v>137</v>
      </c>
      <c r="L88" s="182">
        <v>9</v>
      </c>
      <c r="M88" s="182">
        <v>56</v>
      </c>
      <c r="N88" s="182">
        <v>17</v>
      </c>
      <c r="O88" s="182">
        <v>55</v>
      </c>
      <c r="P88" s="182">
        <v>52</v>
      </c>
      <c r="Q88" s="182">
        <v>34</v>
      </c>
      <c r="R88" s="182">
        <v>68</v>
      </c>
      <c r="S88" s="182">
        <v>239</v>
      </c>
      <c r="T88" s="182">
        <v>25</v>
      </c>
      <c r="U88" s="182">
        <v>7</v>
      </c>
      <c r="V88" s="182">
        <v>2</v>
      </c>
      <c r="W88" s="182">
        <v>68</v>
      </c>
      <c r="X88" s="182">
        <v>17</v>
      </c>
      <c r="Y88" s="182">
        <v>20</v>
      </c>
      <c r="Z88" s="182">
        <v>47</v>
      </c>
      <c r="AA88" s="182">
        <v>0</v>
      </c>
      <c r="AB88" s="190">
        <v>948</v>
      </c>
    </row>
    <row r="89" spans="1:28" ht="15" customHeight="1">
      <c r="A89" s="35"/>
      <c r="B89" s="11"/>
      <c r="C89" s="181" t="s">
        <v>39</v>
      </c>
      <c r="D89" s="183">
        <v>93</v>
      </c>
      <c r="E89" s="182">
        <v>7</v>
      </c>
      <c r="F89" s="182">
        <v>0</v>
      </c>
      <c r="G89" s="182">
        <v>18</v>
      </c>
      <c r="H89" s="182">
        <v>0</v>
      </c>
      <c r="I89" s="182">
        <v>9</v>
      </c>
      <c r="J89" s="182">
        <v>1</v>
      </c>
      <c r="K89" s="182">
        <v>138</v>
      </c>
      <c r="L89" s="182">
        <v>10</v>
      </c>
      <c r="M89" s="182">
        <v>59</v>
      </c>
      <c r="N89" s="182">
        <v>24</v>
      </c>
      <c r="O89" s="182">
        <v>63</v>
      </c>
      <c r="P89" s="182">
        <v>55</v>
      </c>
      <c r="Q89" s="182">
        <v>34</v>
      </c>
      <c r="R89" s="182">
        <v>68</v>
      </c>
      <c r="S89" s="182">
        <v>270</v>
      </c>
      <c r="T89" s="182">
        <v>27</v>
      </c>
      <c r="U89" s="182">
        <v>8</v>
      </c>
      <c r="V89" s="182">
        <v>2</v>
      </c>
      <c r="W89" s="182">
        <v>69</v>
      </c>
      <c r="X89" s="182">
        <v>17</v>
      </c>
      <c r="Y89" s="182">
        <v>23</v>
      </c>
      <c r="Z89" s="182">
        <v>71</v>
      </c>
      <c r="AA89" s="182">
        <v>0</v>
      </c>
      <c r="AB89" s="190">
        <v>1066</v>
      </c>
    </row>
    <row r="90" spans="1:28" ht="15" customHeight="1">
      <c r="A90" s="35"/>
      <c r="B90" s="334" t="s">
        <v>96</v>
      </c>
      <c r="C90" s="260" t="s">
        <v>99</v>
      </c>
      <c r="D90" s="188">
        <v>0</v>
      </c>
      <c r="E90" s="189">
        <v>0</v>
      </c>
      <c r="F90" s="189">
        <v>0</v>
      </c>
      <c r="G90" s="189">
        <v>0</v>
      </c>
      <c r="H90" s="189">
        <v>0</v>
      </c>
      <c r="I90" s="189">
        <v>0</v>
      </c>
      <c r="J90" s="189">
        <v>0</v>
      </c>
      <c r="K90" s="189">
        <v>0</v>
      </c>
      <c r="L90" s="189">
        <v>0</v>
      </c>
      <c r="M90" s="189">
        <v>0</v>
      </c>
      <c r="N90" s="189">
        <v>0</v>
      </c>
      <c r="O90" s="189">
        <v>0</v>
      </c>
      <c r="P90" s="189">
        <v>0</v>
      </c>
      <c r="Q90" s="189">
        <v>0</v>
      </c>
      <c r="R90" s="189">
        <v>0</v>
      </c>
      <c r="S90" s="189">
        <v>1</v>
      </c>
      <c r="T90" s="189">
        <v>0</v>
      </c>
      <c r="U90" s="189">
        <v>0</v>
      </c>
      <c r="V90" s="189">
        <v>0</v>
      </c>
      <c r="W90" s="189">
        <v>0</v>
      </c>
      <c r="X90" s="189">
        <v>0</v>
      </c>
      <c r="Y90" s="189">
        <v>0</v>
      </c>
      <c r="Z90" s="189">
        <v>0</v>
      </c>
      <c r="AA90" s="189">
        <v>0</v>
      </c>
      <c r="AB90" s="312">
        <v>1</v>
      </c>
    </row>
    <row r="91" spans="1:28" ht="15" customHeight="1">
      <c r="A91" s="35"/>
      <c r="B91" s="11"/>
      <c r="C91" s="181" t="s">
        <v>317</v>
      </c>
      <c r="D91" s="183">
        <v>0</v>
      </c>
      <c r="E91" s="182">
        <v>0</v>
      </c>
      <c r="F91" s="182">
        <v>0</v>
      </c>
      <c r="G91" s="182">
        <v>0</v>
      </c>
      <c r="H91" s="182">
        <v>0</v>
      </c>
      <c r="I91" s="182">
        <v>0</v>
      </c>
      <c r="J91" s="182">
        <v>0</v>
      </c>
      <c r="K91" s="182">
        <v>0</v>
      </c>
      <c r="L91" s="182">
        <v>0</v>
      </c>
      <c r="M91" s="182">
        <v>0</v>
      </c>
      <c r="N91" s="182">
        <v>0</v>
      </c>
      <c r="O91" s="182">
        <v>0</v>
      </c>
      <c r="P91" s="182">
        <v>0</v>
      </c>
      <c r="Q91" s="182">
        <v>0</v>
      </c>
      <c r="R91" s="182">
        <v>0</v>
      </c>
      <c r="S91" s="182">
        <v>1</v>
      </c>
      <c r="T91" s="182">
        <v>0</v>
      </c>
      <c r="U91" s="182">
        <v>0</v>
      </c>
      <c r="V91" s="182">
        <v>0</v>
      </c>
      <c r="W91" s="182">
        <v>0</v>
      </c>
      <c r="X91" s="182">
        <v>0</v>
      </c>
      <c r="Y91" s="182">
        <v>1</v>
      </c>
      <c r="Z91" s="182">
        <v>0</v>
      </c>
      <c r="AA91" s="182">
        <v>0</v>
      </c>
      <c r="AB91" s="190">
        <v>2</v>
      </c>
    </row>
    <row r="92" spans="1:28" ht="15" customHeight="1">
      <c r="A92" s="35"/>
      <c r="B92" s="304"/>
      <c r="C92" s="34" t="s">
        <v>39</v>
      </c>
      <c r="D92" s="184">
        <v>0</v>
      </c>
      <c r="E92" s="185">
        <v>0</v>
      </c>
      <c r="F92" s="185">
        <v>0</v>
      </c>
      <c r="G92" s="185">
        <v>0</v>
      </c>
      <c r="H92" s="185">
        <v>0</v>
      </c>
      <c r="I92" s="185">
        <v>0</v>
      </c>
      <c r="J92" s="185">
        <v>0</v>
      </c>
      <c r="K92" s="185">
        <v>0</v>
      </c>
      <c r="L92" s="185">
        <v>0</v>
      </c>
      <c r="M92" s="185">
        <v>0</v>
      </c>
      <c r="N92" s="185">
        <v>0</v>
      </c>
      <c r="O92" s="185">
        <v>0</v>
      </c>
      <c r="P92" s="185">
        <v>0</v>
      </c>
      <c r="Q92" s="185">
        <v>0</v>
      </c>
      <c r="R92" s="185">
        <v>0</v>
      </c>
      <c r="S92" s="185">
        <v>2</v>
      </c>
      <c r="T92" s="185">
        <v>0</v>
      </c>
      <c r="U92" s="185">
        <v>0</v>
      </c>
      <c r="V92" s="185">
        <v>0</v>
      </c>
      <c r="W92" s="185">
        <v>0</v>
      </c>
      <c r="X92" s="185">
        <v>0</v>
      </c>
      <c r="Y92" s="185">
        <v>1</v>
      </c>
      <c r="Z92" s="185">
        <v>0</v>
      </c>
      <c r="AA92" s="185">
        <v>0</v>
      </c>
      <c r="AB92" s="191">
        <v>3</v>
      </c>
    </row>
    <row r="93" spans="1:28" ht="15" customHeight="1">
      <c r="A93" s="36"/>
      <c r="B93" s="34" t="s">
        <v>39</v>
      </c>
      <c r="C93" s="34"/>
      <c r="D93" s="184">
        <v>93</v>
      </c>
      <c r="E93" s="185">
        <v>7</v>
      </c>
      <c r="F93" s="185">
        <v>0</v>
      </c>
      <c r="G93" s="185">
        <v>18</v>
      </c>
      <c r="H93" s="185">
        <v>0</v>
      </c>
      <c r="I93" s="185">
        <v>9</v>
      </c>
      <c r="J93" s="185">
        <v>1</v>
      </c>
      <c r="K93" s="185">
        <v>138</v>
      </c>
      <c r="L93" s="185">
        <v>10</v>
      </c>
      <c r="M93" s="185">
        <v>59</v>
      </c>
      <c r="N93" s="185">
        <v>24</v>
      </c>
      <c r="O93" s="185">
        <v>63</v>
      </c>
      <c r="P93" s="185">
        <v>55</v>
      </c>
      <c r="Q93" s="185">
        <v>34</v>
      </c>
      <c r="R93" s="185">
        <v>68</v>
      </c>
      <c r="S93" s="185">
        <v>272</v>
      </c>
      <c r="T93" s="185">
        <v>27</v>
      </c>
      <c r="U93" s="185">
        <v>8</v>
      </c>
      <c r="V93" s="185">
        <v>2</v>
      </c>
      <c r="W93" s="185">
        <v>69</v>
      </c>
      <c r="X93" s="185">
        <v>17</v>
      </c>
      <c r="Y93" s="185">
        <v>24</v>
      </c>
      <c r="Z93" s="185">
        <v>71</v>
      </c>
      <c r="AA93" s="185">
        <v>0</v>
      </c>
      <c r="AB93" s="191">
        <v>1069</v>
      </c>
    </row>
    <row r="94" spans="1:28" ht="15" customHeight="1">
      <c r="A94" s="35" t="s">
        <v>21</v>
      </c>
      <c r="B94" s="11" t="s">
        <v>101</v>
      </c>
      <c r="C94" s="181" t="s">
        <v>102</v>
      </c>
      <c r="D94" s="183">
        <v>0</v>
      </c>
      <c r="E94" s="182">
        <v>0</v>
      </c>
      <c r="F94" s="182">
        <v>0</v>
      </c>
      <c r="G94" s="182">
        <v>0</v>
      </c>
      <c r="H94" s="182">
        <v>0</v>
      </c>
      <c r="I94" s="182">
        <v>0</v>
      </c>
      <c r="J94" s="182">
        <v>0</v>
      </c>
      <c r="K94" s="182">
        <v>0</v>
      </c>
      <c r="L94" s="182">
        <v>0</v>
      </c>
      <c r="M94" s="182">
        <v>1</v>
      </c>
      <c r="N94" s="182">
        <v>0</v>
      </c>
      <c r="O94" s="182">
        <v>1</v>
      </c>
      <c r="P94" s="182">
        <v>2</v>
      </c>
      <c r="Q94" s="182">
        <v>0</v>
      </c>
      <c r="R94" s="182">
        <v>2</v>
      </c>
      <c r="S94" s="182">
        <v>201</v>
      </c>
      <c r="T94" s="182">
        <v>76</v>
      </c>
      <c r="U94" s="182">
        <v>0</v>
      </c>
      <c r="V94" s="182">
        <v>0</v>
      </c>
      <c r="W94" s="182">
        <v>3</v>
      </c>
      <c r="X94" s="182">
        <v>3</v>
      </c>
      <c r="Y94" s="182">
        <v>7</v>
      </c>
      <c r="Z94" s="182">
        <v>65</v>
      </c>
      <c r="AA94" s="182">
        <v>0</v>
      </c>
      <c r="AB94" s="190">
        <v>361</v>
      </c>
    </row>
    <row r="95" spans="1:28" ht="15" customHeight="1">
      <c r="A95" s="35"/>
      <c r="B95" s="11"/>
      <c r="C95" s="181" t="s">
        <v>103</v>
      </c>
      <c r="D95" s="183">
        <v>139</v>
      </c>
      <c r="E95" s="182">
        <v>5</v>
      </c>
      <c r="F95" s="182">
        <v>0</v>
      </c>
      <c r="G95" s="182">
        <v>36</v>
      </c>
      <c r="H95" s="182">
        <v>2</v>
      </c>
      <c r="I95" s="182">
        <v>10</v>
      </c>
      <c r="J95" s="182">
        <v>5</v>
      </c>
      <c r="K95" s="182">
        <v>54</v>
      </c>
      <c r="L95" s="182">
        <v>4</v>
      </c>
      <c r="M95" s="182">
        <v>30</v>
      </c>
      <c r="N95" s="182">
        <v>11</v>
      </c>
      <c r="O95" s="182">
        <v>18</v>
      </c>
      <c r="P95" s="182">
        <v>14</v>
      </c>
      <c r="Q95" s="182">
        <v>5</v>
      </c>
      <c r="R95" s="182">
        <v>5</v>
      </c>
      <c r="S95" s="182">
        <v>9</v>
      </c>
      <c r="T95" s="182">
        <v>1</v>
      </c>
      <c r="U95" s="182">
        <v>1</v>
      </c>
      <c r="V95" s="182">
        <v>0</v>
      </c>
      <c r="W95" s="182">
        <v>0</v>
      </c>
      <c r="X95" s="182">
        <v>1</v>
      </c>
      <c r="Y95" s="182">
        <v>0</v>
      </c>
      <c r="Z95" s="182">
        <v>8</v>
      </c>
      <c r="AA95" s="182">
        <v>0</v>
      </c>
      <c r="AB95" s="190">
        <v>358</v>
      </c>
    </row>
    <row r="96" spans="1:28" ht="15" customHeight="1">
      <c r="A96" s="35"/>
      <c r="B96" s="11"/>
      <c r="C96" s="181" t="s">
        <v>104</v>
      </c>
      <c r="D96" s="183">
        <v>68</v>
      </c>
      <c r="E96" s="182">
        <v>8</v>
      </c>
      <c r="F96" s="182">
        <v>0</v>
      </c>
      <c r="G96" s="182">
        <v>38</v>
      </c>
      <c r="H96" s="182">
        <v>1</v>
      </c>
      <c r="I96" s="182">
        <v>5</v>
      </c>
      <c r="J96" s="182">
        <v>4</v>
      </c>
      <c r="K96" s="182">
        <v>52</v>
      </c>
      <c r="L96" s="182">
        <v>8</v>
      </c>
      <c r="M96" s="182">
        <v>31</v>
      </c>
      <c r="N96" s="182">
        <v>19</v>
      </c>
      <c r="O96" s="182">
        <v>20</v>
      </c>
      <c r="P96" s="182">
        <v>27</v>
      </c>
      <c r="Q96" s="182">
        <v>6</v>
      </c>
      <c r="R96" s="182">
        <v>12</v>
      </c>
      <c r="S96" s="182">
        <v>23</v>
      </c>
      <c r="T96" s="182">
        <v>6</v>
      </c>
      <c r="U96" s="182">
        <v>2</v>
      </c>
      <c r="V96" s="182">
        <v>2</v>
      </c>
      <c r="W96" s="182">
        <v>13</v>
      </c>
      <c r="X96" s="182">
        <v>7</v>
      </c>
      <c r="Y96" s="182">
        <v>1</v>
      </c>
      <c r="Z96" s="182">
        <v>15</v>
      </c>
      <c r="AA96" s="182">
        <v>0</v>
      </c>
      <c r="AB96" s="190">
        <v>368</v>
      </c>
    </row>
    <row r="97" spans="1:28" ht="15" customHeight="1">
      <c r="A97" s="35"/>
      <c r="B97" s="11"/>
      <c r="C97" s="181" t="s">
        <v>318</v>
      </c>
      <c r="D97" s="183">
        <v>0</v>
      </c>
      <c r="E97" s="182">
        <v>0</v>
      </c>
      <c r="F97" s="182">
        <v>0</v>
      </c>
      <c r="G97" s="182">
        <v>0</v>
      </c>
      <c r="H97" s="182">
        <v>0</v>
      </c>
      <c r="I97" s="182">
        <v>0</v>
      </c>
      <c r="J97" s="182">
        <v>0</v>
      </c>
      <c r="K97" s="182">
        <v>0</v>
      </c>
      <c r="L97" s="182">
        <v>0</v>
      </c>
      <c r="M97" s="182">
        <v>0</v>
      </c>
      <c r="N97" s="182">
        <v>0</v>
      </c>
      <c r="O97" s="182">
        <v>0</v>
      </c>
      <c r="P97" s="182">
        <v>0</v>
      </c>
      <c r="Q97" s="182">
        <v>0</v>
      </c>
      <c r="R97" s="182">
        <v>0</v>
      </c>
      <c r="S97" s="182">
        <v>0</v>
      </c>
      <c r="T97" s="182">
        <v>0</v>
      </c>
      <c r="U97" s="182">
        <v>0</v>
      </c>
      <c r="V97" s="182">
        <v>0</v>
      </c>
      <c r="W97" s="182">
        <v>0</v>
      </c>
      <c r="X97" s="182">
        <v>0</v>
      </c>
      <c r="Y97" s="182">
        <v>2</v>
      </c>
      <c r="Z97" s="182">
        <v>0</v>
      </c>
      <c r="AA97" s="182">
        <v>0</v>
      </c>
      <c r="AB97" s="190">
        <v>2</v>
      </c>
    </row>
    <row r="98" spans="1:28" ht="15" customHeight="1">
      <c r="A98" s="35"/>
      <c r="B98" s="11"/>
      <c r="C98" s="181" t="s">
        <v>39</v>
      </c>
      <c r="D98" s="183">
        <v>207</v>
      </c>
      <c r="E98" s="182">
        <v>13</v>
      </c>
      <c r="F98" s="182">
        <v>0</v>
      </c>
      <c r="G98" s="182">
        <v>74</v>
      </c>
      <c r="H98" s="182">
        <v>3</v>
      </c>
      <c r="I98" s="182">
        <v>15</v>
      </c>
      <c r="J98" s="182">
        <v>9</v>
      </c>
      <c r="K98" s="182">
        <v>106</v>
      </c>
      <c r="L98" s="182">
        <v>12</v>
      </c>
      <c r="M98" s="182">
        <v>62</v>
      </c>
      <c r="N98" s="182">
        <v>30</v>
      </c>
      <c r="O98" s="182">
        <v>39</v>
      </c>
      <c r="P98" s="182">
        <v>43</v>
      </c>
      <c r="Q98" s="182">
        <v>11</v>
      </c>
      <c r="R98" s="182">
        <v>19</v>
      </c>
      <c r="S98" s="182">
        <v>233</v>
      </c>
      <c r="T98" s="182">
        <v>83</v>
      </c>
      <c r="U98" s="182">
        <v>3</v>
      </c>
      <c r="V98" s="182">
        <v>2</v>
      </c>
      <c r="W98" s="182">
        <v>16</v>
      </c>
      <c r="X98" s="182">
        <v>11</v>
      </c>
      <c r="Y98" s="182">
        <v>10</v>
      </c>
      <c r="Z98" s="182">
        <v>88</v>
      </c>
      <c r="AA98" s="182">
        <v>0</v>
      </c>
      <c r="AB98" s="190">
        <v>1089</v>
      </c>
    </row>
    <row r="99" spans="1:28" ht="15" customHeight="1">
      <c r="A99" s="35"/>
      <c r="B99" s="334" t="s">
        <v>105</v>
      </c>
      <c r="C99" s="260" t="s">
        <v>107</v>
      </c>
      <c r="D99" s="188">
        <v>0</v>
      </c>
      <c r="E99" s="189">
        <v>0</v>
      </c>
      <c r="F99" s="189">
        <v>0</v>
      </c>
      <c r="G99" s="189">
        <v>0</v>
      </c>
      <c r="H99" s="189">
        <v>0</v>
      </c>
      <c r="I99" s="189">
        <v>0</v>
      </c>
      <c r="J99" s="189">
        <v>0</v>
      </c>
      <c r="K99" s="189">
        <v>0</v>
      </c>
      <c r="L99" s="189">
        <v>0</v>
      </c>
      <c r="M99" s="189">
        <v>0</v>
      </c>
      <c r="N99" s="189">
        <v>0</v>
      </c>
      <c r="O99" s="189">
        <v>0</v>
      </c>
      <c r="P99" s="189">
        <v>0</v>
      </c>
      <c r="Q99" s="189">
        <v>0</v>
      </c>
      <c r="R99" s="189">
        <v>0</v>
      </c>
      <c r="S99" s="189">
        <v>20</v>
      </c>
      <c r="T99" s="189">
        <v>1</v>
      </c>
      <c r="U99" s="189">
        <v>0</v>
      </c>
      <c r="V99" s="189">
        <v>0</v>
      </c>
      <c r="W99" s="189">
        <v>3</v>
      </c>
      <c r="X99" s="189">
        <v>1</v>
      </c>
      <c r="Y99" s="189">
        <v>3</v>
      </c>
      <c r="Z99" s="189">
        <v>0</v>
      </c>
      <c r="AA99" s="189">
        <v>0</v>
      </c>
      <c r="AB99" s="312">
        <v>28</v>
      </c>
    </row>
    <row r="100" spans="1:28" ht="15" customHeight="1">
      <c r="A100" s="35"/>
      <c r="B100" s="11"/>
      <c r="C100" s="181" t="s">
        <v>110</v>
      </c>
      <c r="D100" s="183">
        <v>3</v>
      </c>
      <c r="E100" s="182">
        <v>0</v>
      </c>
      <c r="F100" s="182">
        <v>0</v>
      </c>
      <c r="G100" s="182">
        <v>1</v>
      </c>
      <c r="H100" s="182">
        <v>0</v>
      </c>
      <c r="I100" s="182">
        <v>0</v>
      </c>
      <c r="J100" s="182">
        <v>0</v>
      </c>
      <c r="K100" s="182">
        <v>4</v>
      </c>
      <c r="L100" s="182">
        <v>0</v>
      </c>
      <c r="M100" s="182">
        <v>2</v>
      </c>
      <c r="N100" s="182">
        <v>0</v>
      </c>
      <c r="O100" s="182">
        <v>0</v>
      </c>
      <c r="P100" s="182">
        <v>1</v>
      </c>
      <c r="Q100" s="182">
        <v>3</v>
      </c>
      <c r="R100" s="182">
        <v>1</v>
      </c>
      <c r="S100" s="182">
        <v>6</v>
      </c>
      <c r="T100" s="182">
        <v>2</v>
      </c>
      <c r="U100" s="182">
        <v>0</v>
      </c>
      <c r="V100" s="182">
        <v>0</v>
      </c>
      <c r="W100" s="182">
        <v>3</v>
      </c>
      <c r="X100" s="182">
        <v>1</v>
      </c>
      <c r="Y100" s="182">
        <v>0</v>
      </c>
      <c r="Z100" s="182">
        <v>0</v>
      </c>
      <c r="AA100" s="182">
        <v>0</v>
      </c>
      <c r="AB100" s="190">
        <v>27</v>
      </c>
    </row>
    <row r="101" spans="1:28" ht="15" customHeight="1">
      <c r="A101" s="35"/>
      <c r="B101" s="11"/>
      <c r="C101" s="181" t="s">
        <v>111</v>
      </c>
      <c r="D101" s="183">
        <v>0</v>
      </c>
      <c r="E101" s="182">
        <v>0</v>
      </c>
      <c r="F101" s="182">
        <v>0</v>
      </c>
      <c r="G101" s="182">
        <v>0</v>
      </c>
      <c r="H101" s="182">
        <v>0</v>
      </c>
      <c r="I101" s="182">
        <v>0</v>
      </c>
      <c r="J101" s="182">
        <v>0</v>
      </c>
      <c r="K101" s="182">
        <v>0</v>
      </c>
      <c r="L101" s="182">
        <v>0</v>
      </c>
      <c r="M101" s="182">
        <v>0</v>
      </c>
      <c r="N101" s="182">
        <v>0</v>
      </c>
      <c r="O101" s="182">
        <v>0</v>
      </c>
      <c r="P101" s="182">
        <v>0</v>
      </c>
      <c r="Q101" s="182">
        <v>0</v>
      </c>
      <c r="R101" s="182">
        <v>0</v>
      </c>
      <c r="S101" s="182">
        <v>1</v>
      </c>
      <c r="T101" s="182">
        <v>0</v>
      </c>
      <c r="U101" s="182">
        <v>0</v>
      </c>
      <c r="V101" s="182">
        <v>0</v>
      </c>
      <c r="W101" s="182">
        <v>0</v>
      </c>
      <c r="X101" s="182">
        <v>0</v>
      </c>
      <c r="Y101" s="182">
        <v>0</v>
      </c>
      <c r="Z101" s="182">
        <v>0</v>
      </c>
      <c r="AA101" s="182">
        <v>0</v>
      </c>
      <c r="AB101" s="190">
        <v>1</v>
      </c>
    </row>
    <row r="102" spans="1:28" ht="15" customHeight="1">
      <c r="A102" s="35"/>
      <c r="B102" s="304"/>
      <c r="C102" s="34" t="s">
        <v>39</v>
      </c>
      <c r="D102" s="184">
        <v>3</v>
      </c>
      <c r="E102" s="185">
        <v>0</v>
      </c>
      <c r="F102" s="185">
        <v>0</v>
      </c>
      <c r="G102" s="185">
        <v>1</v>
      </c>
      <c r="H102" s="185">
        <v>0</v>
      </c>
      <c r="I102" s="185">
        <v>0</v>
      </c>
      <c r="J102" s="185">
        <v>0</v>
      </c>
      <c r="K102" s="185">
        <v>4</v>
      </c>
      <c r="L102" s="185">
        <v>0</v>
      </c>
      <c r="M102" s="185">
        <v>2</v>
      </c>
      <c r="N102" s="185">
        <v>0</v>
      </c>
      <c r="O102" s="185">
        <v>0</v>
      </c>
      <c r="P102" s="185">
        <v>1</v>
      </c>
      <c r="Q102" s="185">
        <v>3</v>
      </c>
      <c r="R102" s="185">
        <v>1</v>
      </c>
      <c r="S102" s="185">
        <v>27</v>
      </c>
      <c r="T102" s="185">
        <v>3</v>
      </c>
      <c r="U102" s="185">
        <v>0</v>
      </c>
      <c r="V102" s="185">
        <v>0</v>
      </c>
      <c r="W102" s="185">
        <v>6</v>
      </c>
      <c r="X102" s="185">
        <v>2</v>
      </c>
      <c r="Y102" s="185">
        <v>3</v>
      </c>
      <c r="Z102" s="185">
        <v>0</v>
      </c>
      <c r="AA102" s="185">
        <v>0</v>
      </c>
      <c r="AB102" s="191">
        <v>56</v>
      </c>
    </row>
    <row r="103" spans="1:28" ht="15" customHeight="1">
      <c r="A103" s="35"/>
      <c r="B103" s="334" t="s">
        <v>112</v>
      </c>
      <c r="C103" s="260" t="s">
        <v>113</v>
      </c>
      <c r="D103" s="188">
        <v>0</v>
      </c>
      <c r="E103" s="189">
        <v>0</v>
      </c>
      <c r="F103" s="189">
        <v>0</v>
      </c>
      <c r="G103" s="189">
        <v>0</v>
      </c>
      <c r="H103" s="189">
        <v>0</v>
      </c>
      <c r="I103" s="189">
        <v>0</v>
      </c>
      <c r="J103" s="189">
        <v>0</v>
      </c>
      <c r="K103" s="189">
        <v>0</v>
      </c>
      <c r="L103" s="189">
        <v>0</v>
      </c>
      <c r="M103" s="189">
        <v>0</v>
      </c>
      <c r="N103" s="189">
        <v>0</v>
      </c>
      <c r="O103" s="189">
        <v>3</v>
      </c>
      <c r="P103" s="189">
        <v>0</v>
      </c>
      <c r="Q103" s="189">
        <v>0</v>
      </c>
      <c r="R103" s="189">
        <v>0</v>
      </c>
      <c r="S103" s="189">
        <v>51</v>
      </c>
      <c r="T103" s="189">
        <v>7</v>
      </c>
      <c r="U103" s="189">
        <v>0</v>
      </c>
      <c r="V103" s="189">
        <v>0</v>
      </c>
      <c r="W103" s="189">
        <v>0</v>
      </c>
      <c r="X103" s="189">
        <v>1</v>
      </c>
      <c r="Y103" s="189">
        <v>3</v>
      </c>
      <c r="Z103" s="189">
        <v>3</v>
      </c>
      <c r="AA103" s="189">
        <v>0</v>
      </c>
      <c r="AB103" s="312">
        <v>68</v>
      </c>
    </row>
    <row r="104" spans="1:28" ht="15" customHeight="1">
      <c r="A104" s="35"/>
      <c r="B104" s="11"/>
      <c r="C104" s="181" t="s">
        <v>114</v>
      </c>
      <c r="D104" s="183">
        <v>2</v>
      </c>
      <c r="E104" s="182">
        <v>0</v>
      </c>
      <c r="F104" s="182">
        <v>0</v>
      </c>
      <c r="G104" s="182">
        <v>0</v>
      </c>
      <c r="H104" s="182">
        <v>0</v>
      </c>
      <c r="I104" s="182">
        <v>0</v>
      </c>
      <c r="J104" s="182">
        <v>0</v>
      </c>
      <c r="K104" s="182">
        <v>6</v>
      </c>
      <c r="L104" s="182">
        <v>0</v>
      </c>
      <c r="M104" s="182">
        <v>3</v>
      </c>
      <c r="N104" s="182">
        <v>0</v>
      </c>
      <c r="O104" s="182">
        <v>2</v>
      </c>
      <c r="P104" s="182">
        <v>8</v>
      </c>
      <c r="Q104" s="182">
        <v>2</v>
      </c>
      <c r="R104" s="182">
        <v>10</v>
      </c>
      <c r="S104" s="182">
        <v>76</v>
      </c>
      <c r="T104" s="182">
        <v>9</v>
      </c>
      <c r="U104" s="182">
        <v>0</v>
      </c>
      <c r="V104" s="182">
        <v>0</v>
      </c>
      <c r="W104" s="182">
        <v>9</v>
      </c>
      <c r="X104" s="182">
        <v>2</v>
      </c>
      <c r="Y104" s="182">
        <v>7</v>
      </c>
      <c r="Z104" s="182">
        <v>7</v>
      </c>
      <c r="AA104" s="182">
        <v>0</v>
      </c>
      <c r="AB104" s="190">
        <v>143</v>
      </c>
    </row>
    <row r="105" spans="1:28" ht="15" customHeight="1">
      <c r="A105" s="35"/>
      <c r="B105" s="11"/>
      <c r="C105" s="181" t="s">
        <v>115</v>
      </c>
      <c r="D105" s="183">
        <v>2</v>
      </c>
      <c r="E105" s="182">
        <v>0</v>
      </c>
      <c r="F105" s="182">
        <v>0</v>
      </c>
      <c r="G105" s="182">
        <v>1</v>
      </c>
      <c r="H105" s="182">
        <v>0</v>
      </c>
      <c r="I105" s="182">
        <v>1</v>
      </c>
      <c r="J105" s="182">
        <v>0</v>
      </c>
      <c r="K105" s="182">
        <v>2</v>
      </c>
      <c r="L105" s="182">
        <v>0</v>
      </c>
      <c r="M105" s="182">
        <v>1</v>
      </c>
      <c r="N105" s="182">
        <v>0</v>
      </c>
      <c r="O105" s="182">
        <v>0</v>
      </c>
      <c r="P105" s="182">
        <v>1</v>
      </c>
      <c r="Q105" s="182">
        <v>0</v>
      </c>
      <c r="R105" s="182">
        <v>2</v>
      </c>
      <c r="S105" s="182">
        <v>5</v>
      </c>
      <c r="T105" s="182">
        <v>0</v>
      </c>
      <c r="U105" s="182">
        <v>0</v>
      </c>
      <c r="V105" s="182">
        <v>0</v>
      </c>
      <c r="W105" s="182">
        <v>1</v>
      </c>
      <c r="X105" s="182">
        <v>0</v>
      </c>
      <c r="Y105" s="182">
        <v>0</v>
      </c>
      <c r="Z105" s="182">
        <v>2</v>
      </c>
      <c r="AA105" s="182">
        <v>0</v>
      </c>
      <c r="AB105" s="190">
        <v>18</v>
      </c>
    </row>
    <row r="106" spans="1:28" ht="15" customHeight="1">
      <c r="A106" s="35"/>
      <c r="B106" s="304"/>
      <c r="C106" s="34" t="s">
        <v>39</v>
      </c>
      <c r="D106" s="184">
        <v>4</v>
      </c>
      <c r="E106" s="185">
        <v>0</v>
      </c>
      <c r="F106" s="185">
        <v>0</v>
      </c>
      <c r="G106" s="185">
        <v>1</v>
      </c>
      <c r="H106" s="185">
        <v>0</v>
      </c>
      <c r="I106" s="185">
        <v>1</v>
      </c>
      <c r="J106" s="185">
        <v>0</v>
      </c>
      <c r="K106" s="185">
        <v>8</v>
      </c>
      <c r="L106" s="185">
        <v>0</v>
      </c>
      <c r="M106" s="185">
        <v>4</v>
      </c>
      <c r="N106" s="185">
        <v>0</v>
      </c>
      <c r="O106" s="185">
        <v>5</v>
      </c>
      <c r="P106" s="185">
        <v>9</v>
      </c>
      <c r="Q106" s="185">
        <v>2</v>
      </c>
      <c r="R106" s="185">
        <v>12</v>
      </c>
      <c r="S106" s="185">
        <v>132</v>
      </c>
      <c r="T106" s="185">
        <v>16</v>
      </c>
      <c r="U106" s="185">
        <v>0</v>
      </c>
      <c r="V106" s="185">
        <v>0</v>
      </c>
      <c r="W106" s="185">
        <v>10</v>
      </c>
      <c r="X106" s="185">
        <v>3</v>
      </c>
      <c r="Y106" s="185">
        <v>10</v>
      </c>
      <c r="Z106" s="185">
        <v>12</v>
      </c>
      <c r="AA106" s="185">
        <v>0</v>
      </c>
      <c r="AB106" s="191">
        <v>229</v>
      </c>
    </row>
    <row r="107" spans="1:28" ht="15" customHeight="1">
      <c r="A107" s="36"/>
      <c r="B107" s="34" t="s">
        <v>39</v>
      </c>
      <c r="C107" s="34"/>
      <c r="D107" s="184">
        <v>214</v>
      </c>
      <c r="E107" s="185">
        <v>13</v>
      </c>
      <c r="F107" s="185">
        <v>0</v>
      </c>
      <c r="G107" s="185">
        <v>76</v>
      </c>
      <c r="H107" s="185">
        <v>3</v>
      </c>
      <c r="I107" s="185">
        <v>16</v>
      </c>
      <c r="J107" s="185">
        <v>9</v>
      </c>
      <c r="K107" s="185">
        <v>118</v>
      </c>
      <c r="L107" s="185">
        <v>12</v>
      </c>
      <c r="M107" s="185">
        <v>68</v>
      </c>
      <c r="N107" s="185">
        <v>30</v>
      </c>
      <c r="O107" s="185">
        <v>44</v>
      </c>
      <c r="P107" s="185">
        <v>53</v>
      </c>
      <c r="Q107" s="185">
        <v>16</v>
      </c>
      <c r="R107" s="185">
        <v>32</v>
      </c>
      <c r="S107" s="185">
        <v>392</v>
      </c>
      <c r="T107" s="185">
        <v>102</v>
      </c>
      <c r="U107" s="185">
        <v>3</v>
      </c>
      <c r="V107" s="185">
        <v>2</v>
      </c>
      <c r="W107" s="185">
        <v>32</v>
      </c>
      <c r="X107" s="185">
        <v>16</v>
      </c>
      <c r="Y107" s="185">
        <v>23</v>
      </c>
      <c r="Z107" s="185">
        <v>100</v>
      </c>
      <c r="AA107" s="185">
        <v>0</v>
      </c>
      <c r="AB107" s="191">
        <v>1374</v>
      </c>
    </row>
    <row r="108" spans="1:28" ht="15" customHeight="1">
      <c r="A108" s="35" t="s">
        <v>22</v>
      </c>
      <c r="B108" s="11" t="s">
        <v>116</v>
      </c>
      <c r="C108" s="181" t="s">
        <v>117</v>
      </c>
      <c r="D108" s="183">
        <v>155</v>
      </c>
      <c r="E108" s="182">
        <v>0</v>
      </c>
      <c r="F108" s="182">
        <v>1</v>
      </c>
      <c r="G108" s="182">
        <v>101</v>
      </c>
      <c r="H108" s="182">
        <v>8</v>
      </c>
      <c r="I108" s="182">
        <v>15</v>
      </c>
      <c r="J108" s="182">
        <v>16</v>
      </c>
      <c r="K108" s="182">
        <v>147</v>
      </c>
      <c r="L108" s="182">
        <v>26</v>
      </c>
      <c r="M108" s="182">
        <v>153</v>
      </c>
      <c r="N108" s="182">
        <v>1</v>
      </c>
      <c r="O108" s="182">
        <v>15</v>
      </c>
      <c r="P108" s="182">
        <v>68</v>
      </c>
      <c r="Q108" s="182">
        <v>8</v>
      </c>
      <c r="R108" s="182">
        <v>72</v>
      </c>
      <c r="S108" s="182">
        <v>650</v>
      </c>
      <c r="T108" s="182">
        <v>53</v>
      </c>
      <c r="U108" s="182">
        <v>2</v>
      </c>
      <c r="V108" s="182">
        <v>0</v>
      </c>
      <c r="W108" s="182">
        <v>128</v>
      </c>
      <c r="X108" s="182">
        <v>34</v>
      </c>
      <c r="Y108" s="182">
        <v>66</v>
      </c>
      <c r="Z108" s="182">
        <v>0</v>
      </c>
      <c r="AA108" s="182">
        <v>0</v>
      </c>
      <c r="AB108" s="190">
        <v>1719</v>
      </c>
    </row>
    <row r="109" spans="1:28" ht="15" customHeight="1">
      <c r="A109" s="35"/>
      <c r="B109" s="11"/>
      <c r="C109" s="181" t="s">
        <v>118</v>
      </c>
      <c r="D109" s="183">
        <v>0</v>
      </c>
      <c r="E109" s="182">
        <v>0</v>
      </c>
      <c r="F109" s="182">
        <v>0</v>
      </c>
      <c r="G109" s="182">
        <v>0</v>
      </c>
      <c r="H109" s="182">
        <v>0</v>
      </c>
      <c r="I109" s="182">
        <v>0</v>
      </c>
      <c r="J109" s="182">
        <v>2</v>
      </c>
      <c r="K109" s="182">
        <v>3</v>
      </c>
      <c r="L109" s="182">
        <v>0</v>
      </c>
      <c r="M109" s="182">
        <v>12</v>
      </c>
      <c r="N109" s="182">
        <v>0</v>
      </c>
      <c r="O109" s="182">
        <v>3</v>
      </c>
      <c r="P109" s="182">
        <v>8</v>
      </c>
      <c r="Q109" s="182">
        <v>3</v>
      </c>
      <c r="R109" s="182">
        <v>12</v>
      </c>
      <c r="S109" s="182">
        <v>620</v>
      </c>
      <c r="T109" s="182">
        <v>74</v>
      </c>
      <c r="U109" s="182">
        <v>0</v>
      </c>
      <c r="V109" s="182">
        <v>0</v>
      </c>
      <c r="W109" s="182">
        <v>37</v>
      </c>
      <c r="X109" s="182">
        <v>15</v>
      </c>
      <c r="Y109" s="182">
        <v>44</v>
      </c>
      <c r="Z109" s="182">
        <v>11</v>
      </c>
      <c r="AA109" s="182">
        <v>0</v>
      </c>
      <c r="AB109" s="190">
        <v>844</v>
      </c>
    </row>
    <row r="110" spans="1:28" ht="15" customHeight="1">
      <c r="A110" s="35"/>
      <c r="B110" s="11"/>
      <c r="C110" s="181" t="s">
        <v>320</v>
      </c>
      <c r="D110" s="183">
        <v>0</v>
      </c>
      <c r="E110" s="182">
        <v>0</v>
      </c>
      <c r="F110" s="182">
        <v>0</v>
      </c>
      <c r="G110" s="182">
        <v>0</v>
      </c>
      <c r="H110" s="182">
        <v>0</v>
      </c>
      <c r="I110" s="182">
        <v>0</v>
      </c>
      <c r="J110" s="182">
        <v>0</v>
      </c>
      <c r="K110" s="182">
        <v>0</v>
      </c>
      <c r="L110" s="182">
        <v>0</v>
      </c>
      <c r="M110" s="182">
        <v>0</v>
      </c>
      <c r="N110" s="182">
        <v>0</v>
      </c>
      <c r="O110" s="182">
        <v>0</v>
      </c>
      <c r="P110" s="182">
        <v>0</v>
      </c>
      <c r="Q110" s="182">
        <v>0</v>
      </c>
      <c r="R110" s="182">
        <v>0</v>
      </c>
      <c r="S110" s="182">
        <v>2</v>
      </c>
      <c r="T110" s="182">
        <v>0</v>
      </c>
      <c r="U110" s="182">
        <v>0</v>
      </c>
      <c r="V110" s="182">
        <v>0</v>
      </c>
      <c r="W110" s="182">
        <v>0</v>
      </c>
      <c r="X110" s="182">
        <v>0</v>
      </c>
      <c r="Y110" s="182">
        <v>0</v>
      </c>
      <c r="Z110" s="182">
        <v>0</v>
      </c>
      <c r="AA110" s="182">
        <v>0</v>
      </c>
      <c r="AB110" s="190">
        <v>2</v>
      </c>
    </row>
    <row r="111" spans="1:28" ht="15" customHeight="1">
      <c r="A111" s="35"/>
      <c r="B111" s="11"/>
      <c r="C111" s="181" t="s">
        <v>39</v>
      </c>
      <c r="D111" s="183">
        <v>155</v>
      </c>
      <c r="E111" s="182">
        <v>0</v>
      </c>
      <c r="F111" s="182">
        <v>1</v>
      </c>
      <c r="G111" s="182">
        <v>101</v>
      </c>
      <c r="H111" s="182">
        <v>8</v>
      </c>
      <c r="I111" s="182">
        <v>15</v>
      </c>
      <c r="J111" s="182">
        <v>18</v>
      </c>
      <c r="K111" s="182">
        <v>150</v>
      </c>
      <c r="L111" s="182">
        <v>26</v>
      </c>
      <c r="M111" s="182">
        <v>165</v>
      </c>
      <c r="N111" s="182">
        <v>1</v>
      </c>
      <c r="O111" s="182">
        <v>18</v>
      </c>
      <c r="P111" s="182">
        <v>76</v>
      </c>
      <c r="Q111" s="182">
        <v>11</v>
      </c>
      <c r="R111" s="182">
        <v>84</v>
      </c>
      <c r="S111" s="182">
        <v>1272</v>
      </c>
      <c r="T111" s="182">
        <v>127</v>
      </c>
      <c r="U111" s="182">
        <v>2</v>
      </c>
      <c r="V111" s="182">
        <v>0</v>
      </c>
      <c r="W111" s="182">
        <v>165</v>
      </c>
      <c r="X111" s="182">
        <v>49</v>
      </c>
      <c r="Y111" s="182">
        <v>110</v>
      </c>
      <c r="Z111" s="182">
        <v>11</v>
      </c>
      <c r="AA111" s="182">
        <v>0</v>
      </c>
      <c r="AB111" s="190">
        <v>2565</v>
      </c>
    </row>
    <row r="112" spans="1:28" ht="15" customHeight="1">
      <c r="A112" s="35"/>
      <c r="B112" s="197" t="s">
        <v>192</v>
      </c>
      <c r="C112" s="39" t="s">
        <v>119</v>
      </c>
      <c r="D112" s="195">
        <v>0</v>
      </c>
      <c r="E112" s="194">
        <v>0</v>
      </c>
      <c r="F112" s="194">
        <v>0</v>
      </c>
      <c r="G112" s="194">
        <v>0</v>
      </c>
      <c r="H112" s="194">
        <v>0</v>
      </c>
      <c r="I112" s="194">
        <v>0</v>
      </c>
      <c r="J112" s="194">
        <v>0</v>
      </c>
      <c r="K112" s="194">
        <v>0</v>
      </c>
      <c r="L112" s="194">
        <v>0</v>
      </c>
      <c r="M112" s="194">
        <v>0</v>
      </c>
      <c r="N112" s="194">
        <v>0</v>
      </c>
      <c r="O112" s="194">
        <v>0</v>
      </c>
      <c r="P112" s="194">
        <v>0</v>
      </c>
      <c r="Q112" s="194">
        <v>0</v>
      </c>
      <c r="R112" s="194">
        <v>0</v>
      </c>
      <c r="S112" s="194">
        <v>40</v>
      </c>
      <c r="T112" s="194">
        <v>6</v>
      </c>
      <c r="U112" s="194">
        <v>0</v>
      </c>
      <c r="V112" s="194">
        <v>0</v>
      </c>
      <c r="W112" s="194">
        <v>2</v>
      </c>
      <c r="X112" s="194">
        <v>0</v>
      </c>
      <c r="Y112" s="194">
        <v>5</v>
      </c>
      <c r="Z112" s="194">
        <v>1</v>
      </c>
      <c r="AA112" s="194">
        <v>0</v>
      </c>
      <c r="AB112" s="196">
        <v>54</v>
      </c>
    </row>
    <row r="113" spans="1:28" ht="15" customHeight="1">
      <c r="A113" s="35"/>
      <c r="B113" s="334" t="s">
        <v>121</v>
      </c>
      <c r="C113" s="260" t="s">
        <v>302</v>
      </c>
      <c r="D113" s="188">
        <v>29</v>
      </c>
      <c r="E113" s="189">
        <v>0</v>
      </c>
      <c r="F113" s="189">
        <v>0</v>
      </c>
      <c r="G113" s="189">
        <v>57</v>
      </c>
      <c r="H113" s="189">
        <v>8</v>
      </c>
      <c r="I113" s="189">
        <v>10</v>
      </c>
      <c r="J113" s="189">
        <v>3</v>
      </c>
      <c r="K113" s="189">
        <v>110</v>
      </c>
      <c r="L113" s="189">
        <v>11</v>
      </c>
      <c r="M113" s="189">
        <v>75</v>
      </c>
      <c r="N113" s="189">
        <v>0</v>
      </c>
      <c r="O113" s="189">
        <v>21</v>
      </c>
      <c r="P113" s="189">
        <v>37</v>
      </c>
      <c r="Q113" s="189">
        <v>10</v>
      </c>
      <c r="R113" s="189">
        <v>30</v>
      </c>
      <c r="S113" s="189">
        <v>471</v>
      </c>
      <c r="T113" s="189">
        <v>21</v>
      </c>
      <c r="U113" s="189">
        <v>5</v>
      </c>
      <c r="V113" s="189">
        <v>0</v>
      </c>
      <c r="W113" s="189">
        <v>97</v>
      </c>
      <c r="X113" s="189">
        <v>28</v>
      </c>
      <c r="Y113" s="189">
        <v>5</v>
      </c>
      <c r="Z113" s="189">
        <v>0</v>
      </c>
      <c r="AA113" s="189">
        <v>1</v>
      </c>
      <c r="AB113" s="312">
        <v>1029</v>
      </c>
    </row>
    <row r="114" spans="1:28" ht="15" customHeight="1">
      <c r="A114" s="35"/>
      <c r="B114" s="11"/>
      <c r="C114" s="181" t="s">
        <v>329</v>
      </c>
      <c r="D114" s="183">
        <v>0</v>
      </c>
      <c r="E114" s="182">
        <v>0</v>
      </c>
      <c r="F114" s="182">
        <v>0</v>
      </c>
      <c r="G114" s="182">
        <v>0</v>
      </c>
      <c r="H114" s="182">
        <v>0</v>
      </c>
      <c r="I114" s="182">
        <v>0</v>
      </c>
      <c r="J114" s="182">
        <v>0</v>
      </c>
      <c r="K114" s="182">
        <v>0</v>
      </c>
      <c r="L114" s="182">
        <v>0</v>
      </c>
      <c r="M114" s="182">
        <v>1</v>
      </c>
      <c r="N114" s="182">
        <v>0</v>
      </c>
      <c r="O114" s="182">
        <v>0</v>
      </c>
      <c r="P114" s="182">
        <v>0</v>
      </c>
      <c r="Q114" s="182">
        <v>5</v>
      </c>
      <c r="R114" s="182">
        <v>10</v>
      </c>
      <c r="S114" s="182">
        <v>649</v>
      </c>
      <c r="T114" s="182">
        <v>55</v>
      </c>
      <c r="U114" s="182">
        <v>4</v>
      </c>
      <c r="V114" s="182">
        <v>2</v>
      </c>
      <c r="W114" s="182">
        <v>123</v>
      </c>
      <c r="X114" s="182">
        <v>42</v>
      </c>
      <c r="Y114" s="182">
        <v>13</v>
      </c>
      <c r="Z114" s="182">
        <v>0</v>
      </c>
      <c r="AA114" s="182">
        <v>0</v>
      </c>
      <c r="AB114" s="190">
        <v>904</v>
      </c>
    </row>
    <row r="115" spans="1:28" ht="15" customHeight="1">
      <c r="A115" s="35"/>
      <c r="B115" s="11"/>
      <c r="C115" s="181" t="s">
        <v>321</v>
      </c>
      <c r="D115" s="183">
        <v>2</v>
      </c>
      <c r="E115" s="182">
        <v>0</v>
      </c>
      <c r="F115" s="182">
        <v>0</v>
      </c>
      <c r="G115" s="182">
        <v>1</v>
      </c>
      <c r="H115" s="182">
        <v>0</v>
      </c>
      <c r="I115" s="182">
        <v>0</v>
      </c>
      <c r="J115" s="182">
        <v>0</v>
      </c>
      <c r="K115" s="182">
        <v>1</v>
      </c>
      <c r="L115" s="182">
        <v>1</v>
      </c>
      <c r="M115" s="182">
        <v>2</v>
      </c>
      <c r="N115" s="182">
        <v>0</v>
      </c>
      <c r="O115" s="182">
        <v>1</v>
      </c>
      <c r="P115" s="182">
        <v>2</v>
      </c>
      <c r="Q115" s="182">
        <v>0</v>
      </c>
      <c r="R115" s="182">
        <v>0</v>
      </c>
      <c r="S115" s="182">
        <v>71</v>
      </c>
      <c r="T115" s="182">
        <v>9</v>
      </c>
      <c r="U115" s="182">
        <v>0</v>
      </c>
      <c r="V115" s="182">
        <v>0</v>
      </c>
      <c r="W115" s="182">
        <v>3</v>
      </c>
      <c r="X115" s="182">
        <v>1</v>
      </c>
      <c r="Y115" s="182">
        <v>11</v>
      </c>
      <c r="Z115" s="182">
        <v>2</v>
      </c>
      <c r="AA115" s="182">
        <v>0</v>
      </c>
      <c r="AB115" s="190">
        <v>107</v>
      </c>
    </row>
    <row r="116" spans="1:28" ht="15" customHeight="1">
      <c r="A116" s="35"/>
      <c r="B116" s="304"/>
      <c r="C116" s="34" t="s">
        <v>39</v>
      </c>
      <c r="D116" s="184">
        <v>31</v>
      </c>
      <c r="E116" s="185">
        <v>0</v>
      </c>
      <c r="F116" s="185">
        <v>0</v>
      </c>
      <c r="G116" s="185">
        <v>58</v>
      </c>
      <c r="H116" s="185">
        <v>8</v>
      </c>
      <c r="I116" s="185">
        <v>10</v>
      </c>
      <c r="J116" s="185">
        <v>3</v>
      </c>
      <c r="K116" s="185">
        <v>111</v>
      </c>
      <c r="L116" s="185">
        <v>12</v>
      </c>
      <c r="M116" s="185">
        <v>78</v>
      </c>
      <c r="N116" s="185">
        <v>0</v>
      </c>
      <c r="O116" s="185">
        <v>22</v>
      </c>
      <c r="P116" s="185">
        <v>39</v>
      </c>
      <c r="Q116" s="185">
        <v>15</v>
      </c>
      <c r="R116" s="185">
        <v>40</v>
      </c>
      <c r="S116" s="185">
        <v>1191</v>
      </c>
      <c r="T116" s="185">
        <v>85</v>
      </c>
      <c r="U116" s="185">
        <v>9</v>
      </c>
      <c r="V116" s="185">
        <v>2</v>
      </c>
      <c r="W116" s="185">
        <v>223</v>
      </c>
      <c r="X116" s="185">
        <v>71</v>
      </c>
      <c r="Y116" s="185">
        <v>29</v>
      </c>
      <c r="Z116" s="185">
        <v>2</v>
      </c>
      <c r="AA116" s="185">
        <v>1</v>
      </c>
      <c r="AB116" s="191">
        <v>2040</v>
      </c>
    </row>
    <row r="117" spans="1:28" ht="15" customHeight="1">
      <c r="A117" s="366"/>
      <c r="B117" s="34" t="s">
        <v>39</v>
      </c>
      <c r="C117" s="34"/>
      <c r="D117" s="184">
        <v>186</v>
      </c>
      <c r="E117" s="185">
        <v>0</v>
      </c>
      <c r="F117" s="185">
        <v>1</v>
      </c>
      <c r="G117" s="185">
        <v>159</v>
      </c>
      <c r="H117" s="185">
        <v>16</v>
      </c>
      <c r="I117" s="185">
        <v>25</v>
      </c>
      <c r="J117" s="185">
        <v>21</v>
      </c>
      <c r="K117" s="185">
        <v>261</v>
      </c>
      <c r="L117" s="185">
        <v>38</v>
      </c>
      <c r="M117" s="185">
        <v>243</v>
      </c>
      <c r="N117" s="185">
        <v>1</v>
      </c>
      <c r="O117" s="185">
        <v>40</v>
      </c>
      <c r="P117" s="185">
        <v>115</v>
      </c>
      <c r="Q117" s="185">
        <v>26</v>
      </c>
      <c r="R117" s="185">
        <v>124</v>
      </c>
      <c r="S117" s="185">
        <v>2503</v>
      </c>
      <c r="T117" s="185">
        <v>218</v>
      </c>
      <c r="U117" s="185">
        <v>11</v>
      </c>
      <c r="V117" s="185">
        <v>2</v>
      </c>
      <c r="W117" s="185">
        <v>390</v>
      </c>
      <c r="X117" s="185">
        <v>120</v>
      </c>
      <c r="Y117" s="185">
        <v>144</v>
      </c>
      <c r="Z117" s="185">
        <v>14</v>
      </c>
      <c r="AA117" s="185">
        <v>1</v>
      </c>
      <c r="AB117" s="191">
        <v>4659</v>
      </c>
    </row>
    <row r="118" spans="1:28" ht="30" customHeight="1">
      <c r="A118" s="311" t="s">
        <v>23</v>
      </c>
      <c r="B118" s="11" t="s">
        <v>122</v>
      </c>
      <c r="C118" s="181" t="s">
        <v>123</v>
      </c>
      <c r="D118" s="183">
        <v>13</v>
      </c>
      <c r="E118" s="182">
        <v>2</v>
      </c>
      <c r="F118" s="182">
        <v>0</v>
      </c>
      <c r="G118" s="182">
        <v>4</v>
      </c>
      <c r="H118" s="182">
        <v>0</v>
      </c>
      <c r="I118" s="182">
        <v>1</v>
      </c>
      <c r="J118" s="182">
        <v>0</v>
      </c>
      <c r="K118" s="182">
        <v>3</v>
      </c>
      <c r="L118" s="182">
        <v>0</v>
      </c>
      <c r="M118" s="182">
        <v>1</v>
      </c>
      <c r="N118" s="182">
        <v>0</v>
      </c>
      <c r="O118" s="182">
        <v>0</v>
      </c>
      <c r="P118" s="182">
        <v>2</v>
      </c>
      <c r="Q118" s="182">
        <v>0</v>
      </c>
      <c r="R118" s="182">
        <v>1</v>
      </c>
      <c r="S118" s="182">
        <v>0</v>
      </c>
      <c r="T118" s="182">
        <v>1</v>
      </c>
      <c r="U118" s="182">
        <v>0</v>
      </c>
      <c r="V118" s="182">
        <v>0</v>
      </c>
      <c r="W118" s="182">
        <v>0</v>
      </c>
      <c r="X118" s="182">
        <v>0</v>
      </c>
      <c r="Y118" s="182">
        <v>0</v>
      </c>
      <c r="Z118" s="182">
        <v>0</v>
      </c>
      <c r="AA118" s="182">
        <v>0</v>
      </c>
      <c r="AB118" s="190">
        <v>28</v>
      </c>
    </row>
    <row r="119" spans="1:28" ht="15" customHeight="1">
      <c r="A119" s="35"/>
      <c r="B119" s="11"/>
      <c r="C119" s="181" t="s">
        <v>124</v>
      </c>
      <c r="D119" s="183">
        <v>164</v>
      </c>
      <c r="E119" s="182">
        <v>26</v>
      </c>
      <c r="F119" s="182">
        <v>0</v>
      </c>
      <c r="G119" s="182">
        <v>165</v>
      </c>
      <c r="H119" s="182">
        <v>28</v>
      </c>
      <c r="I119" s="182">
        <v>3</v>
      </c>
      <c r="J119" s="182">
        <v>1</v>
      </c>
      <c r="K119" s="182">
        <v>1</v>
      </c>
      <c r="L119" s="182">
        <v>0</v>
      </c>
      <c r="M119" s="182">
        <v>0</v>
      </c>
      <c r="N119" s="182">
        <v>0</v>
      </c>
      <c r="O119" s="182">
        <v>0</v>
      </c>
      <c r="P119" s="182">
        <v>1</v>
      </c>
      <c r="Q119" s="182">
        <v>0</v>
      </c>
      <c r="R119" s="182">
        <v>0</v>
      </c>
      <c r="S119" s="182">
        <v>0</v>
      </c>
      <c r="T119" s="182">
        <v>0</v>
      </c>
      <c r="U119" s="182">
        <v>0</v>
      </c>
      <c r="V119" s="182">
        <v>0</v>
      </c>
      <c r="W119" s="182">
        <v>0</v>
      </c>
      <c r="X119" s="182">
        <v>0</v>
      </c>
      <c r="Y119" s="182">
        <v>0</v>
      </c>
      <c r="Z119" s="182">
        <v>65</v>
      </c>
      <c r="AA119" s="182">
        <v>0</v>
      </c>
      <c r="AB119" s="190">
        <v>454</v>
      </c>
    </row>
    <row r="120" spans="1:28" ht="15" customHeight="1">
      <c r="A120" s="35"/>
      <c r="B120" s="11"/>
      <c r="C120" s="181" t="s">
        <v>39</v>
      </c>
      <c r="D120" s="183">
        <v>177</v>
      </c>
      <c r="E120" s="182">
        <v>28</v>
      </c>
      <c r="F120" s="182">
        <v>0</v>
      </c>
      <c r="G120" s="182">
        <v>169</v>
      </c>
      <c r="H120" s="182">
        <v>28</v>
      </c>
      <c r="I120" s="182">
        <v>4</v>
      </c>
      <c r="J120" s="182">
        <v>1</v>
      </c>
      <c r="K120" s="182">
        <v>4</v>
      </c>
      <c r="L120" s="182">
        <v>0</v>
      </c>
      <c r="M120" s="182">
        <v>1</v>
      </c>
      <c r="N120" s="182">
        <v>0</v>
      </c>
      <c r="O120" s="182">
        <v>0</v>
      </c>
      <c r="P120" s="182">
        <v>3</v>
      </c>
      <c r="Q120" s="182">
        <v>0</v>
      </c>
      <c r="R120" s="182">
        <v>1</v>
      </c>
      <c r="S120" s="182">
        <v>0</v>
      </c>
      <c r="T120" s="182">
        <v>1</v>
      </c>
      <c r="U120" s="182">
        <v>0</v>
      </c>
      <c r="V120" s="182">
        <v>0</v>
      </c>
      <c r="W120" s="182">
        <v>0</v>
      </c>
      <c r="X120" s="182">
        <v>0</v>
      </c>
      <c r="Y120" s="182">
        <v>0</v>
      </c>
      <c r="Z120" s="182">
        <v>65</v>
      </c>
      <c r="AA120" s="182">
        <v>0</v>
      </c>
      <c r="AB120" s="190">
        <v>482</v>
      </c>
    </row>
    <row r="121" spans="1:28" ht="15" customHeight="1">
      <c r="A121" s="35"/>
      <c r="B121" s="334" t="s">
        <v>125</v>
      </c>
      <c r="C121" s="260" t="s">
        <v>126</v>
      </c>
      <c r="D121" s="188">
        <v>37</v>
      </c>
      <c r="E121" s="189">
        <v>2</v>
      </c>
      <c r="F121" s="189">
        <v>1</v>
      </c>
      <c r="G121" s="189">
        <v>19</v>
      </c>
      <c r="H121" s="189">
        <v>0</v>
      </c>
      <c r="I121" s="189">
        <v>12</v>
      </c>
      <c r="J121" s="189">
        <v>19</v>
      </c>
      <c r="K121" s="189">
        <v>64</v>
      </c>
      <c r="L121" s="189">
        <v>22</v>
      </c>
      <c r="M121" s="189">
        <v>26</v>
      </c>
      <c r="N121" s="189">
        <v>6</v>
      </c>
      <c r="O121" s="189">
        <v>12</v>
      </c>
      <c r="P121" s="189">
        <v>14</v>
      </c>
      <c r="Q121" s="189">
        <v>0</v>
      </c>
      <c r="R121" s="189">
        <v>1</v>
      </c>
      <c r="S121" s="189">
        <v>6</v>
      </c>
      <c r="T121" s="189">
        <v>2</v>
      </c>
      <c r="U121" s="189">
        <v>0</v>
      </c>
      <c r="V121" s="189">
        <v>0</v>
      </c>
      <c r="W121" s="189">
        <v>0</v>
      </c>
      <c r="X121" s="189">
        <v>0</v>
      </c>
      <c r="Y121" s="189">
        <v>0</v>
      </c>
      <c r="Z121" s="189">
        <v>109</v>
      </c>
      <c r="AA121" s="189">
        <v>0</v>
      </c>
      <c r="AB121" s="312">
        <v>352</v>
      </c>
    </row>
    <row r="122" spans="1:28" ht="15" customHeight="1">
      <c r="A122" s="35"/>
      <c r="B122" s="11"/>
      <c r="C122" s="181" t="s">
        <v>127</v>
      </c>
      <c r="D122" s="183">
        <v>152</v>
      </c>
      <c r="E122" s="182">
        <v>24</v>
      </c>
      <c r="F122" s="182">
        <v>0</v>
      </c>
      <c r="G122" s="182">
        <v>153</v>
      </c>
      <c r="H122" s="182">
        <v>3</v>
      </c>
      <c r="I122" s="182">
        <v>20</v>
      </c>
      <c r="J122" s="182">
        <v>13</v>
      </c>
      <c r="K122" s="182">
        <v>316</v>
      </c>
      <c r="L122" s="182">
        <v>12</v>
      </c>
      <c r="M122" s="182">
        <v>85</v>
      </c>
      <c r="N122" s="182">
        <v>47</v>
      </c>
      <c r="O122" s="182">
        <v>70</v>
      </c>
      <c r="P122" s="182">
        <v>56</v>
      </c>
      <c r="Q122" s="182">
        <v>11</v>
      </c>
      <c r="R122" s="182">
        <v>6</v>
      </c>
      <c r="S122" s="182">
        <v>21</v>
      </c>
      <c r="T122" s="182">
        <v>3</v>
      </c>
      <c r="U122" s="182">
        <v>0</v>
      </c>
      <c r="V122" s="182">
        <v>1</v>
      </c>
      <c r="W122" s="182">
        <v>0</v>
      </c>
      <c r="X122" s="182">
        <v>0</v>
      </c>
      <c r="Y122" s="182">
        <v>0</v>
      </c>
      <c r="Z122" s="182">
        <v>477</v>
      </c>
      <c r="AA122" s="182">
        <v>0</v>
      </c>
      <c r="AB122" s="190">
        <v>1470</v>
      </c>
    </row>
    <row r="123" spans="1:28" ht="15" customHeight="1">
      <c r="A123" s="35"/>
      <c r="B123" s="11"/>
      <c r="C123" s="181" t="s">
        <v>128</v>
      </c>
      <c r="D123" s="183">
        <v>43</v>
      </c>
      <c r="E123" s="182">
        <v>3</v>
      </c>
      <c r="F123" s="182">
        <v>0</v>
      </c>
      <c r="G123" s="182">
        <v>41</v>
      </c>
      <c r="H123" s="182">
        <v>5</v>
      </c>
      <c r="I123" s="182">
        <v>6</v>
      </c>
      <c r="J123" s="182">
        <v>9</v>
      </c>
      <c r="K123" s="182">
        <v>158</v>
      </c>
      <c r="L123" s="182">
        <v>8</v>
      </c>
      <c r="M123" s="182">
        <v>78</v>
      </c>
      <c r="N123" s="182">
        <v>6</v>
      </c>
      <c r="O123" s="182">
        <v>42</v>
      </c>
      <c r="P123" s="182">
        <v>34</v>
      </c>
      <c r="Q123" s="182">
        <v>14</v>
      </c>
      <c r="R123" s="182">
        <v>10</v>
      </c>
      <c r="S123" s="182">
        <v>33</v>
      </c>
      <c r="T123" s="182">
        <v>4</v>
      </c>
      <c r="U123" s="182">
        <v>2</v>
      </c>
      <c r="V123" s="182">
        <v>0</v>
      </c>
      <c r="W123" s="182">
        <v>0</v>
      </c>
      <c r="X123" s="182">
        <v>2</v>
      </c>
      <c r="Y123" s="182">
        <v>0</v>
      </c>
      <c r="Z123" s="182">
        <v>85</v>
      </c>
      <c r="AA123" s="182">
        <v>1</v>
      </c>
      <c r="AB123" s="190">
        <v>584</v>
      </c>
    </row>
    <row r="124" spans="1:28" ht="15" customHeight="1">
      <c r="A124" s="35"/>
      <c r="B124" s="11"/>
      <c r="C124" s="181" t="s">
        <v>322</v>
      </c>
      <c r="D124" s="183">
        <v>46</v>
      </c>
      <c r="E124" s="182">
        <v>0</v>
      </c>
      <c r="F124" s="182">
        <v>0</v>
      </c>
      <c r="G124" s="182">
        <v>8</v>
      </c>
      <c r="H124" s="182">
        <v>0</v>
      </c>
      <c r="I124" s="182">
        <v>2</v>
      </c>
      <c r="J124" s="182">
        <v>2</v>
      </c>
      <c r="K124" s="182">
        <v>19</v>
      </c>
      <c r="L124" s="182">
        <v>3</v>
      </c>
      <c r="M124" s="182">
        <v>16</v>
      </c>
      <c r="N124" s="182">
        <v>0</v>
      </c>
      <c r="O124" s="182">
        <v>5</v>
      </c>
      <c r="P124" s="182">
        <v>7</v>
      </c>
      <c r="Q124" s="182">
        <v>0</v>
      </c>
      <c r="R124" s="182">
        <v>0</v>
      </c>
      <c r="S124" s="182">
        <v>7</v>
      </c>
      <c r="T124" s="182">
        <v>3</v>
      </c>
      <c r="U124" s="182">
        <v>0</v>
      </c>
      <c r="V124" s="182">
        <v>0</v>
      </c>
      <c r="W124" s="182">
        <v>5</v>
      </c>
      <c r="X124" s="182">
        <v>0</v>
      </c>
      <c r="Y124" s="182">
        <v>1</v>
      </c>
      <c r="Z124" s="182">
        <v>1</v>
      </c>
      <c r="AA124" s="182">
        <v>0</v>
      </c>
      <c r="AB124" s="190">
        <v>125</v>
      </c>
    </row>
    <row r="125" spans="1:28" ht="15" customHeight="1">
      <c r="A125" s="35"/>
      <c r="B125" s="304"/>
      <c r="C125" s="34" t="s">
        <v>39</v>
      </c>
      <c r="D125" s="184">
        <v>278</v>
      </c>
      <c r="E125" s="185">
        <v>29</v>
      </c>
      <c r="F125" s="185">
        <v>1</v>
      </c>
      <c r="G125" s="185">
        <v>221</v>
      </c>
      <c r="H125" s="185">
        <v>8</v>
      </c>
      <c r="I125" s="185">
        <v>40</v>
      </c>
      <c r="J125" s="185">
        <v>43</v>
      </c>
      <c r="K125" s="185">
        <v>557</v>
      </c>
      <c r="L125" s="185">
        <v>45</v>
      </c>
      <c r="M125" s="185">
        <v>205</v>
      </c>
      <c r="N125" s="185">
        <v>59</v>
      </c>
      <c r="O125" s="185">
        <v>129</v>
      </c>
      <c r="P125" s="185">
        <v>111</v>
      </c>
      <c r="Q125" s="185">
        <v>25</v>
      </c>
      <c r="R125" s="185">
        <v>17</v>
      </c>
      <c r="S125" s="185">
        <v>67</v>
      </c>
      <c r="T125" s="185">
        <v>12</v>
      </c>
      <c r="U125" s="185">
        <v>2</v>
      </c>
      <c r="V125" s="185">
        <v>1</v>
      </c>
      <c r="W125" s="185">
        <v>5</v>
      </c>
      <c r="X125" s="185">
        <v>2</v>
      </c>
      <c r="Y125" s="185">
        <v>1</v>
      </c>
      <c r="Z125" s="185">
        <v>672</v>
      </c>
      <c r="AA125" s="185">
        <v>1</v>
      </c>
      <c r="AB125" s="191">
        <v>2531</v>
      </c>
    </row>
    <row r="126" spans="1:28" ht="15" customHeight="1">
      <c r="A126" s="35"/>
      <c r="B126" s="11" t="s">
        <v>193</v>
      </c>
      <c r="C126" s="181" t="s">
        <v>129</v>
      </c>
      <c r="D126" s="183">
        <v>241</v>
      </c>
      <c r="E126" s="182">
        <v>3</v>
      </c>
      <c r="F126" s="182">
        <v>0</v>
      </c>
      <c r="G126" s="182">
        <v>77</v>
      </c>
      <c r="H126" s="182">
        <v>2</v>
      </c>
      <c r="I126" s="182">
        <v>11</v>
      </c>
      <c r="J126" s="182">
        <v>6</v>
      </c>
      <c r="K126" s="182">
        <v>296</v>
      </c>
      <c r="L126" s="182">
        <v>10</v>
      </c>
      <c r="M126" s="182">
        <v>107</v>
      </c>
      <c r="N126" s="182">
        <v>12</v>
      </c>
      <c r="O126" s="182">
        <v>69</v>
      </c>
      <c r="P126" s="182">
        <v>76</v>
      </c>
      <c r="Q126" s="182">
        <v>41</v>
      </c>
      <c r="R126" s="182">
        <v>69</v>
      </c>
      <c r="S126" s="182">
        <v>151</v>
      </c>
      <c r="T126" s="182">
        <v>132</v>
      </c>
      <c r="U126" s="182">
        <v>8</v>
      </c>
      <c r="V126" s="182">
        <v>2</v>
      </c>
      <c r="W126" s="182">
        <v>33</v>
      </c>
      <c r="X126" s="182">
        <v>21</v>
      </c>
      <c r="Y126" s="182">
        <v>15</v>
      </c>
      <c r="Z126" s="182">
        <v>14</v>
      </c>
      <c r="AA126" s="182">
        <v>0</v>
      </c>
      <c r="AB126" s="190">
        <v>1396</v>
      </c>
    </row>
    <row r="127" spans="1:28" ht="13.5" customHeight="1">
      <c r="A127" s="35"/>
      <c r="B127" s="334" t="s">
        <v>194</v>
      </c>
      <c r="C127" s="486" t="s">
        <v>197</v>
      </c>
      <c r="D127" s="188">
        <v>0</v>
      </c>
      <c r="E127" s="189">
        <v>0</v>
      </c>
      <c r="F127" s="189">
        <v>0</v>
      </c>
      <c r="G127" s="189">
        <v>0</v>
      </c>
      <c r="H127" s="189">
        <v>0</v>
      </c>
      <c r="I127" s="189">
        <v>0</v>
      </c>
      <c r="J127" s="189">
        <v>0</v>
      </c>
      <c r="K127" s="189">
        <v>0</v>
      </c>
      <c r="L127" s="189">
        <v>0</v>
      </c>
      <c r="M127" s="189">
        <v>0</v>
      </c>
      <c r="N127" s="189">
        <v>0</v>
      </c>
      <c r="O127" s="189">
        <v>0</v>
      </c>
      <c r="P127" s="189">
        <v>0</v>
      </c>
      <c r="Q127" s="189">
        <v>0</v>
      </c>
      <c r="R127" s="189">
        <v>0</v>
      </c>
      <c r="S127" s="189">
        <v>4</v>
      </c>
      <c r="T127" s="189">
        <v>2</v>
      </c>
      <c r="U127" s="189">
        <v>0</v>
      </c>
      <c r="V127" s="189">
        <v>0</v>
      </c>
      <c r="W127" s="189">
        <v>0</v>
      </c>
      <c r="X127" s="189">
        <v>0</v>
      </c>
      <c r="Y127" s="189">
        <v>0</v>
      </c>
      <c r="Z127" s="189">
        <v>0</v>
      </c>
      <c r="AA127" s="189">
        <v>0</v>
      </c>
      <c r="AB127" s="312">
        <v>6</v>
      </c>
    </row>
    <row r="128" spans="1:28" ht="15" customHeight="1">
      <c r="A128" s="35"/>
      <c r="B128" s="11"/>
      <c r="C128" s="62" t="s">
        <v>130</v>
      </c>
      <c r="D128" s="183">
        <v>0</v>
      </c>
      <c r="E128" s="182">
        <v>0</v>
      </c>
      <c r="F128" s="182">
        <v>0</v>
      </c>
      <c r="G128" s="182">
        <v>0</v>
      </c>
      <c r="H128" s="182">
        <v>0</v>
      </c>
      <c r="I128" s="182">
        <v>0</v>
      </c>
      <c r="J128" s="182">
        <v>0</v>
      </c>
      <c r="K128" s="182">
        <v>0</v>
      </c>
      <c r="L128" s="182">
        <v>0</v>
      </c>
      <c r="M128" s="182">
        <v>0</v>
      </c>
      <c r="N128" s="182">
        <v>0</v>
      </c>
      <c r="O128" s="182">
        <v>0</v>
      </c>
      <c r="P128" s="182">
        <v>0</v>
      </c>
      <c r="Q128" s="182">
        <v>1</v>
      </c>
      <c r="R128" s="182">
        <v>0</v>
      </c>
      <c r="S128" s="182">
        <v>0</v>
      </c>
      <c r="T128" s="182">
        <v>0</v>
      </c>
      <c r="U128" s="182">
        <v>0</v>
      </c>
      <c r="V128" s="182">
        <v>0</v>
      </c>
      <c r="W128" s="182">
        <v>0</v>
      </c>
      <c r="X128" s="182">
        <v>0</v>
      </c>
      <c r="Y128" s="182">
        <v>0</v>
      </c>
      <c r="Z128" s="182">
        <v>0</v>
      </c>
      <c r="AA128" s="182">
        <v>0</v>
      </c>
      <c r="AB128" s="190">
        <v>1</v>
      </c>
    </row>
    <row r="129" spans="1:28" ht="15" customHeight="1">
      <c r="A129" s="35"/>
      <c r="B129" s="11"/>
      <c r="C129" s="181" t="s">
        <v>323</v>
      </c>
      <c r="D129" s="183">
        <v>0</v>
      </c>
      <c r="E129" s="182">
        <v>0</v>
      </c>
      <c r="F129" s="182">
        <v>0</v>
      </c>
      <c r="G129" s="182">
        <v>1</v>
      </c>
      <c r="H129" s="182">
        <v>0</v>
      </c>
      <c r="I129" s="182">
        <v>0</v>
      </c>
      <c r="J129" s="182">
        <v>0</v>
      </c>
      <c r="K129" s="182">
        <v>1</v>
      </c>
      <c r="L129" s="182">
        <v>0</v>
      </c>
      <c r="M129" s="182">
        <v>0</v>
      </c>
      <c r="N129" s="182">
        <v>0</v>
      </c>
      <c r="O129" s="182">
        <v>0</v>
      </c>
      <c r="P129" s="182">
        <v>0</v>
      </c>
      <c r="Q129" s="182">
        <v>0</v>
      </c>
      <c r="R129" s="182">
        <v>0</v>
      </c>
      <c r="S129" s="182">
        <v>13</v>
      </c>
      <c r="T129" s="182">
        <v>1</v>
      </c>
      <c r="U129" s="182">
        <v>0</v>
      </c>
      <c r="V129" s="182">
        <v>0</v>
      </c>
      <c r="W129" s="182">
        <v>1</v>
      </c>
      <c r="X129" s="182">
        <v>0</v>
      </c>
      <c r="Y129" s="182">
        <v>0</v>
      </c>
      <c r="Z129" s="182">
        <v>0</v>
      </c>
      <c r="AA129" s="182">
        <v>0</v>
      </c>
      <c r="AB129" s="190">
        <v>17</v>
      </c>
    </row>
    <row r="130" spans="1:28" ht="15" customHeight="1">
      <c r="A130" s="35"/>
      <c r="B130" s="304"/>
      <c r="C130" s="34" t="s">
        <v>39</v>
      </c>
      <c r="D130" s="184">
        <v>0</v>
      </c>
      <c r="E130" s="185">
        <v>0</v>
      </c>
      <c r="F130" s="185">
        <v>0</v>
      </c>
      <c r="G130" s="185">
        <v>1</v>
      </c>
      <c r="H130" s="185">
        <v>0</v>
      </c>
      <c r="I130" s="185">
        <v>0</v>
      </c>
      <c r="J130" s="185">
        <v>0</v>
      </c>
      <c r="K130" s="185">
        <v>1</v>
      </c>
      <c r="L130" s="185">
        <v>0</v>
      </c>
      <c r="M130" s="185">
        <v>0</v>
      </c>
      <c r="N130" s="185">
        <v>0</v>
      </c>
      <c r="O130" s="185">
        <v>0</v>
      </c>
      <c r="P130" s="185">
        <v>0</v>
      </c>
      <c r="Q130" s="185">
        <v>1</v>
      </c>
      <c r="R130" s="185">
        <v>0</v>
      </c>
      <c r="S130" s="185">
        <v>17</v>
      </c>
      <c r="T130" s="185">
        <v>3</v>
      </c>
      <c r="U130" s="185">
        <v>0</v>
      </c>
      <c r="V130" s="185">
        <v>0</v>
      </c>
      <c r="W130" s="185">
        <v>1</v>
      </c>
      <c r="X130" s="185">
        <v>0</v>
      </c>
      <c r="Y130" s="185">
        <v>0</v>
      </c>
      <c r="Z130" s="185">
        <v>0</v>
      </c>
      <c r="AA130" s="185">
        <v>0</v>
      </c>
      <c r="AB130" s="191">
        <v>24</v>
      </c>
    </row>
    <row r="131" spans="1:28" ht="15" customHeight="1">
      <c r="A131" s="35"/>
      <c r="B131" s="334" t="s">
        <v>181</v>
      </c>
      <c r="C131" s="260" t="s">
        <v>132</v>
      </c>
      <c r="D131" s="188">
        <v>21</v>
      </c>
      <c r="E131" s="189">
        <v>0</v>
      </c>
      <c r="F131" s="189">
        <v>0</v>
      </c>
      <c r="G131" s="189">
        <v>5</v>
      </c>
      <c r="H131" s="189">
        <v>0</v>
      </c>
      <c r="I131" s="189">
        <v>1</v>
      </c>
      <c r="J131" s="189">
        <v>1</v>
      </c>
      <c r="K131" s="189">
        <v>1</v>
      </c>
      <c r="L131" s="189">
        <v>1</v>
      </c>
      <c r="M131" s="189">
        <v>0</v>
      </c>
      <c r="N131" s="189">
        <v>0</v>
      </c>
      <c r="O131" s="189">
        <v>0</v>
      </c>
      <c r="P131" s="189">
        <v>1</v>
      </c>
      <c r="Q131" s="189">
        <v>0</v>
      </c>
      <c r="R131" s="189">
        <v>0</v>
      </c>
      <c r="S131" s="189">
        <v>0</v>
      </c>
      <c r="T131" s="189">
        <v>0</v>
      </c>
      <c r="U131" s="189">
        <v>0</v>
      </c>
      <c r="V131" s="189">
        <v>0</v>
      </c>
      <c r="W131" s="189">
        <v>0</v>
      </c>
      <c r="X131" s="189">
        <v>0</v>
      </c>
      <c r="Y131" s="189">
        <v>0</v>
      </c>
      <c r="Z131" s="189">
        <v>0</v>
      </c>
      <c r="AA131" s="189">
        <v>0</v>
      </c>
      <c r="AB131" s="312">
        <v>31</v>
      </c>
    </row>
    <row r="132" spans="1:28" ht="15" customHeight="1">
      <c r="A132" s="35"/>
      <c r="B132" s="11"/>
      <c r="C132" s="181" t="s">
        <v>133</v>
      </c>
      <c r="D132" s="183">
        <v>47</v>
      </c>
      <c r="E132" s="182">
        <v>0</v>
      </c>
      <c r="F132" s="182">
        <v>0</v>
      </c>
      <c r="G132" s="182">
        <v>2</v>
      </c>
      <c r="H132" s="182">
        <v>0</v>
      </c>
      <c r="I132" s="182">
        <v>6</v>
      </c>
      <c r="J132" s="182">
        <v>1</v>
      </c>
      <c r="K132" s="182">
        <v>52</v>
      </c>
      <c r="L132" s="182">
        <v>1</v>
      </c>
      <c r="M132" s="182">
        <v>39</v>
      </c>
      <c r="N132" s="182">
        <v>1</v>
      </c>
      <c r="O132" s="182">
        <v>20</v>
      </c>
      <c r="P132" s="182">
        <v>27</v>
      </c>
      <c r="Q132" s="182">
        <v>9</v>
      </c>
      <c r="R132" s="182">
        <v>27</v>
      </c>
      <c r="S132" s="182">
        <v>143</v>
      </c>
      <c r="T132" s="182">
        <v>35</v>
      </c>
      <c r="U132" s="182">
        <v>3</v>
      </c>
      <c r="V132" s="182">
        <v>0</v>
      </c>
      <c r="W132" s="182">
        <v>13</v>
      </c>
      <c r="X132" s="182">
        <v>9</v>
      </c>
      <c r="Y132" s="182">
        <v>7</v>
      </c>
      <c r="Z132" s="182">
        <v>16</v>
      </c>
      <c r="AA132" s="182">
        <v>0</v>
      </c>
      <c r="AB132" s="190">
        <v>458</v>
      </c>
    </row>
    <row r="133" spans="1:28" ht="15" customHeight="1">
      <c r="A133" s="35"/>
      <c r="B133" s="11"/>
      <c r="C133" s="181" t="s">
        <v>134</v>
      </c>
      <c r="D133" s="183">
        <v>22</v>
      </c>
      <c r="E133" s="182">
        <v>0</v>
      </c>
      <c r="F133" s="182">
        <v>0</v>
      </c>
      <c r="G133" s="182">
        <v>8</v>
      </c>
      <c r="H133" s="182">
        <v>0</v>
      </c>
      <c r="I133" s="182">
        <v>1</v>
      </c>
      <c r="J133" s="182">
        <v>1</v>
      </c>
      <c r="K133" s="182">
        <v>12</v>
      </c>
      <c r="L133" s="182">
        <v>1</v>
      </c>
      <c r="M133" s="182">
        <v>4</v>
      </c>
      <c r="N133" s="182">
        <v>0</v>
      </c>
      <c r="O133" s="182">
        <v>0</v>
      </c>
      <c r="P133" s="182">
        <v>4</v>
      </c>
      <c r="Q133" s="182">
        <v>3</v>
      </c>
      <c r="R133" s="182">
        <v>2</v>
      </c>
      <c r="S133" s="182">
        <v>12</v>
      </c>
      <c r="T133" s="182">
        <v>0</v>
      </c>
      <c r="U133" s="182">
        <v>0</v>
      </c>
      <c r="V133" s="182">
        <v>0</v>
      </c>
      <c r="W133" s="182">
        <v>7</v>
      </c>
      <c r="X133" s="182">
        <v>1</v>
      </c>
      <c r="Y133" s="182">
        <v>0</v>
      </c>
      <c r="Z133" s="182">
        <v>1</v>
      </c>
      <c r="AA133" s="182">
        <v>0</v>
      </c>
      <c r="AB133" s="190">
        <v>79</v>
      </c>
    </row>
    <row r="134" spans="1:28" ht="15" customHeight="1">
      <c r="A134" s="35"/>
      <c r="B134" s="11"/>
      <c r="C134" s="181" t="s">
        <v>325</v>
      </c>
      <c r="D134" s="183">
        <v>40</v>
      </c>
      <c r="E134" s="182">
        <v>0</v>
      </c>
      <c r="F134" s="182">
        <v>0</v>
      </c>
      <c r="G134" s="182">
        <v>5</v>
      </c>
      <c r="H134" s="182">
        <v>0</v>
      </c>
      <c r="I134" s="182">
        <v>1</v>
      </c>
      <c r="J134" s="182">
        <v>0</v>
      </c>
      <c r="K134" s="182">
        <v>10</v>
      </c>
      <c r="L134" s="182">
        <v>0</v>
      </c>
      <c r="M134" s="182">
        <v>7</v>
      </c>
      <c r="N134" s="182">
        <v>1</v>
      </c>
      <c r="O134" s="182">
        <v>4</v>
      </c>
      <c r="P134" s="182">
        <v>2</v>
      </c>
      <c r="Q134" s="182">
        <v>1</v>
      </c>
      <c r="R134" s="182">
        <v>2</v>
      </c>
      <c r="S134" s="182">
        <v>6</v>
      </c>
      <c r="T134" s="182">
        <v>70</v>
      </c>
      <c r="U134" s="182">
        <v>0</v>
      </c>
      <c r="V134" s="182">
        <v>0</v>
      </c>
      <c r="W134" s="182">
        <v>0</v>
      </c>
      <c r="X134" s="182">
        <v>0</v>
      </c>
      <c r="Y134" s="182">
        <v>4</v>
      </c>
      <c r="Z134" s="182">
        <v>24</v>
      </c>
      <c r="AA134" s="182">
        <v>0</v>
      </c>
      <c r="AB134" s="190">
        <v>177</v>
      </c>
    </row>
    <row r="135" spans="1:28" ht="15" customHeight="1">
      <c r="A135" s="35"/>
      <c r="B135" s="304"/>
      <c r="C135" s="34" t="s">
        <v>39</v>
      </c>
      <c r="D135" s="184">
        <v>130</v>
      </c>
      <c r="E135" s="185">
        <v>0</v>
      </c>
      <c r="F135" s="185">
        <v>0</v>
      </c>
      <c r="G135" s="185">
        <v>20</v>
      </c>
      <c r="H135" s="185">
        <v>0</v>
      </c>
      <c r="I135" s="185">
        <v>9</v>
      </c>
      <c r="J135" s="185">
        <v>3</v>
      </c>
      <c r="K135" s="185">
        <v>75</v>
      </c>
      <c r="L135" s="185">
        <v>3</v>
      </c>
      <c r="M135" s="185">
        <v>50</v>
      </c>
      <c r="N135" s="185">
        <v>2</v>
      </c>
      <c r="O135" s="185">
        <v>24</v>
      </c>
      <c r="P135" s="185">
        <v>34</v>
      </c>
      <c r="Q135" s="185">
        <v>13</v>
      </c>
      <c r="R135" s="185">
        <v>31</v>
      </c>
      <c r="S135" s="185">
        <v>161</v>
      </c>
      <c r="T135" s="185">
        <v>105</v>
      </c>
      <c r="U135" s="185">
        <v>3</v>
      </c>
      <c r="V135" s="185">
        <v>0</v>
      </c>
      <c r="W135" s="185">
        <v>20</v>
      </c>
      <c r="X135" s="185">
        <v>10</v>
      </c>
      <c r="Y135" s="185">
        <v>11</v>
      </c>
      <c r="Z135" s="185">
        <v>41</v>
      </c>
      <c r="AA135" s="185">
        <v>0</v>
      </c>
      <c r="AB135" s="191">
        <v>745</v>
      </c>
    </row>
    <row r="136" spans="1:28" ht="15" customHeight="1">
      <c r="A136" s="36"/>
      <c r="B136" s="304" t="s">
        <v>39</v>
      </c>
      <c r="C136" s="34"/>
      <c r="D136" s="184">
        <v>826</v>
      </c>
      <c r="E136" s="185">
        <v>60</v>
      </c>
      <c r="F136" s="185">
        <v>1</v>
      </c>
      <c r="G136" s="185">
        <v>488</v>
      </c>
      <c r="H136" s="185">
        <v>38</v>
      </c>
      <c r="I136" s="185">
        <v>64</v>
      </c>
      <c r="J136" s="185">
        <v>53</v>
      </c>
      <c r="K136" s="185">
        <v>933</v>
      </c>
      <c r="L136" s="185">
        <v>58</v>
      </c>
      <c r="M136" s="185">
        <v>363</v>
      </c>
      <c r="N136" s="185">
        <v>73</v>
      </c>
      <c r="O136" s="185">
        <v>222</v>
      </c>
      <c r="P136" s="185">
        <v>224</v>
      </c>
      <c r="Q136" s="185">
        <v>80</v>
      </c>
      <c r="R136" s="185">
        <v>118</v>
      </c>
      <c r="S136" s="185">
        <v>396</v>
      </c>
      <c r="T136" s="185">
        <v>253</v>
      </c>
      <c r="U136" s="185">
        <v>13</v>
      </c>
      <c r="V136" s="185">
        <v>3</v>
      </c>
      <c r="W136" s="185">
        <v>59</v>
      </c>
      <c r="X136" s="185">
        <v>33</v>
      </c>
      <c r="Y136" s="185">
        <v>27</v>
      </c>
      <c r="Z136" s="185">
        <v>792</v>
      </c>
      <c r="AA136" s="185">
        <v>1</v>
      </c>
      <c r="AB136" s="191">
        <v>5178</v>
      </c>
    </row>
    <row r="137" spans="1:28" ht="15" customHeight="1">
      <c r="A137" s="35" t="s">
        <v>24</v>
      </c>
      <c r="B137" s="334" t="s">
        <v>136</v>
      </c>
      <c r="C137" s="260" t="s">
        <v>141</v>
      </c>
      <c r="D137" s="188">
        <v>1</v>
      </c>
      <c r="E137" s="189">
        <v>0</v>
      </c>
      <c r="F137" s="189">
        <v>0</v>
      </c>
      <c r="G137" s="189">
        <v>1</v>
      </c>
      <c r="H137" s="189">
        <v>0</v>
      </c>
      <c r="I137" s="189">
        <v>0</v>
      </c>
      <c r="J137" s="189">
        <v>0</v>
      </c>
      <c r="K137" s="189">
        <v>6</v>
      </c>
      <c r="L137" s="189">
        <v>0</v>
      </c>
      <c r="M137" s="189">
        <v>4</v>
      </c>
      <c r="N137" s="189">
        <v>0</v>
      </c>
      <c r="O137" s="189">
        <v>1</v>
      </c>
      <c r="P137" s="189">
        <v>2</v>
      </c>
      <c r="Q137" s="189">
        <v>2</v>
      </c>
      <c r="R137" s="189">
        <v>1</v>
      </c>
      <c r="S137" s="189">
        <v>70</v>
      </c>
      <c r="T137" s="189">
        <v>11</v>
      </c>
      <c r="U137" s="189">
        <v>0</v>
      </c>
      <c r="V137" s="189">
        <v>0</v>
      </c>
      <c r="W137" s="189">
        <v>3</v>
      </c>
      <c r="X137" s="189">
        <v>1</v>
      </c>
      <c r="Y137" s="189">
        <v>3</v>
      </c>
      <c r="Z137" s="189">
        <v>0</v>
      </c>
      <c r="AA137" s="189">
        <v>0</v>
      </c>
      <c r="AB137" s="312">
        <v>106</v>
      </c>
    </row>
    <row r="138" spans="1:28" ht="15" customHeight="1">
      <c r="A138" s="35"/>
      <c r="B138" s="181"/>
      <c r="C138" s="181" t="s">
        <v>326</v>
      </c>
      <c r="D138" s="183">
        <v>1</v>
      </c>
      <c r="E138" s="182">
        <v>0</v>
      </c>
      <c r="F138" s="182">
        <v>0</v>
      </c>
      <c r="G138" s="182">
        <v>0</v>
      </c>
      <c r="H138" s="182">
        <v>0</v>
      </c>
      <c r="I138" s="182">
        <v>0</v>
      </c>
      <c r="J138" s="182">
        <v>0</v>
      </c>
      <c r="K138" s="182">
        <v>0</v>
      </c>
      <c r="L138" s="182">
        <v>0</v>
      </c>
      <c r="M138" s="182">
        <v>1</v>
      </c>
      <c r="N138" s="182">
        <v>0</v>
      </c>
      <c r="O138" s="182">
        <v>1</v>
      </c>
      <c r="P138" s="182">
        <v>0</v>
      </c>
      <c r="Q138" s="182">
        <v>0</v>
      </c>
      <c r="R138" s="182">
        <v>1</v>
      </c>
      <c r="S138" s="182">
        <v>6</v>
      </c>
      <c r="T138" s="182">
        <v>1</v>
      </c>
      <c r="U138" s="182">
        <v>0</v>
      </c>
      <c r="V138" s="182">
        <v>0</v>
      </c>
      <c r="W138" s="182">
        <v>1</v>
      </c>
      <c r="X138" s="182">
        <v>1</v>
      </c>
      <c r="Y138" s="182">
        <v>0</v>
      </c>
      <c r="Z138" s="182">
        <v>0</v>
      </c>
      <c r="AA138" s="182">
        <v>0</v>
      </c>
      <c r="AB138" s="190">
        <v>13</v>
      </c>
    </row>
    <row r="139" spans="1:28" ht="15" customHeight="1">
      <c r="A139" s="35"/>
      <c r="B139" s="304"/>
      <c r="C139" s="34" t="s">
        <v>39</v>
      </c>
      <c r="D139" s="184">
        <v>2</v>
      </c>
      <c r="E139" s="185">
        <v>0</v>
      </c>
      <c r="F139" s="185">
        <v>0</v>
      </c>
      <c r="G139" s="185">
        <v>1</v>
      </c>
      <c r="H139" s="185">
        <v>0</v>
      </c>
      <c r="I139" s="185">
        <v>0</v>
      </c>
      <c r="J139" s="185">
        <v>0</v>
      </c>
      <c r="K139" s="185">
        <v>6</v>
      </c>
      <c r="L139" s="185">
        <v>0</v>
      </c>
      <c r="M139" s="185">
        <v>5</v>
      </c>
      <c r="N139" s="185">
        <v>0</v>
      </c>
      <c r="O139" s="185">
        <v>2</v>
      </c>
      <c r="P139" s="185">
        <v>2</v>
      </c>
      <c r="Q139" s="185">
        <v>2</v>
      </c>
      <c r="R139" s="185">
        <v>2</v>
      </c>
      <c r="S139" s="185">
        <v>76</v>
      </c>
      <c r="T139" s="185">
        <v>12</v>
      </c>
      <c r="U139" s="185">
        <v>0</v>
      </c>
      <c r="V139" s="185">
        <v>0</v>
      </c>
      <c r="W139" s="185">
        <v>4</v>
      </c>
      <c r="X139" s="185">
        <v>2</v>
      </c>
      <c r="Y139" s="185">
        <v>3</v>
      </c>
      <c r="Z139" s="185">
        <v>0</v>
      </c>
      <c r="AA139" s="185">
        <v>0</v>
      </c>
      <c r="AB139" s="191">
        <v>119</v>
      </c>
    </row>
    <row r="140" spans="1:28" ht="15" customHeight="1">
      <c r="A140" s="35"/>
      <c r="B140" s="11" t="s">
        <v>142</v>
      </c>
      <c r="C140" s="181" t="s">
        <v>142</v>
      </c>
      <c r="D140" s="183">
        <v>0</v>
      </c>
      <c r="E140" s="182">
        <v>0</v>
      </c>
      <c r="F140" s="182">
        <v>0</v>
      </c>
      <c r="G140" s="182">
        <v>0</v>
      </c>
      <c r="H140" s="182">
        <v>0</v>
      </c>
      <c r="I140" s="182">
        <v>0</v>
      </c>
      <c r="J140" s="182">
        <v>0</v>
      </c>
      <c r="K140" s="182">
        <v>0</v>
      </c>
      <c r="L140" s="182">
        <v>0</v>
      </c>
      <c r="M140" s="182">
        <v>0</v>
      </c>
      <c r="N140" s="182">
        <v>0</v>
      </c>
      <c r="O140" s="182">
        <v>0</v>
      </c>
      <c r="P140" s="182">
        <v>0</v>
      </c>
      <c r="Q140" s="182">
        <v>0</v>
      </c>
      <c r="R140" s="182">
        <v>0</v>
      </c>
      <c r="S140" s="182">
        <v>2</v>
      </c>
      <c r="T140" s="182">
        <v>0</v>
      </c>
      <c r="U140" s="182">
        <v>0</v>
      </c>
      <c r="V140" s="182">
        <v>0</v>
      </c>
      <c r="W140" s="182">
        <v>0</v>
      </c>
      <c r="X140" s="182">
        <v>0</v>
      </c>
      <c r="Y140" s="182">
        <v>0</v>
      </c>
      <c r="Z140" s="182">
        <v>0</v>
      </c>
      <c r="AA140" s="182">
        <v>0</v>
      </c>
      <c r="AB140" s="190">
        <v>2</v>
      </c>
    </row>
    <row r="141" spans="1:28" ht="15" customHeight="1">
      <c r="A141" s="35"/>
      <c r="B141" s="334" t="s">
        <v>143</v>
      </c>
      <c r="C141" s="260" t="s">
        <v>144</v>
      </c>
      <c r="D141" s="188">
        <v>0</v>
      </c>
      <c r="E141" s="189">
        <v>0</v>
      </c>
      <c r="F141" s="189">
        <v>0</v>
      </c>
      <c r="G141" s="189">
        <v>0</v>
      </c>
      <c r="H141" s="189">
        <v>0</v>
      </c>
      <c r="I141" s="189">
        <v>0</v>
      </c>
      <c r="J141" s="189">
        <v>2</v>
      </c>
      <c r="K141" s="189">
        <v>1</v>
      </c>
      <c r="L141" s="189">
        <v>0</v>
      </c>
      <c r="M141" s="189">
        <v>1</v>
      </c>
      <c r="N141" s="189">
        <v>0</v>
      </c>
      <c r="O141" s="189">
        <v>0</v>
      </c>
      <c r="P141" s="189">
        <v>0</v>
      </c>
      <c r="Q141" s="189">
        <v>0</v>
      </c>
      <c r="R141" s="189">
        <v>0</v>
      </c>
      <c r="S141" s="189">
        <v>6</v>
      </c>
      <c r="T141" s="189">
        <v>0</v>
      </c>
      <c r="U141" s="189">
        <v>0</v>
      </c>
      <c r="V141" s="189">
        <v>0</v>
      </c>
      <c r="W141" s="189">
        <v>0</v>
      </c>
      <c r="X141" s="189">
        <v>0</v>
      </c>
      <c r="Y141" s="189">
        <v>0</v>
      </c>
      <c r="Z141" s="189">
        <v>0</v>
      </c>
      <c r="AA141" s="189">
        <v>0</v>
      </c>
      <c r="AB141" s="312">
        <v>10</v>
      </c>
    </row>
    <row r="142" spans="1:28" ht="15" customHeight="1">
      <c r="A142" s="35"/>
      <c r="B142" s="11"/>
      <c r="C142" s="181" t="s">
        <v>327</v>
      </c>
      <c r="D142" s="183">
        <v>1</v>
      </c>
      <c r="E142" s="182">
        <v>0</v>
      </c>
      <c r="F142" s="182">
        <v>0</v>
      </c>
      <c r="G142" s="182">
        <v>1</v>
      </c>
      <c r="H142" s="182">
        <v>0</v>
      </c>
      <c r="I142" s="182">
        <v>0</v>
      </c>
      <c r="J142" s="182">
        <v>0</v>
      </c>
      <c r="K142" s="182">
        <v>0</v>
      </c>
      <c r="L142" s="182">
        <v>0</v>
      </c>
      <c r="M142" s="182">
        <v>2</v>
      </c>
      <c r="N142" s="182">
        <v>0</v>
      </c>
      <c r="O142" s="182">
        <v>0</v>
      </c>
      <c r="P142" s="182">
        <v>3</v>
      </c>
      <c r="Q142" s="182">
        <v>1</v>
      </c>
      <c r="R142" s="182">
        <v>0</v>
      </c>
      <c r="S142" s="182">
        <v>14</v>
      </c>
      <c r="T142" s="182">
        <v>1</v>
      </c>
      <c r="U142" s="182">
        <v>0</v>
      </c>
      <c r="V142" s="182">
        <v>0</v>
      </c>
      <c r="W142" s="182">
        <v>1</v>
      </c>
      <c r="X142" s="182">
        <v>2</v>
      </c>
      <c r="Y142" s="182">
        <v>2</v>
      </c>
      <c r="Z142" s="182">
        <v>0</v>
      </c>
      <c r="AA142" s="182">
        <v>0</v>
      </c>
      <c r="AB142" s="190">
        <v>28</v>
      </c>
    </row>
    <row r="143" spans="1:28" ht="15" customHeight="1">
      <c r="A143" s="35"/>
      <c r="B143" s="304"/>
      <c r="C143" s="34" t="s">
        <v>39</v>
      </c>
      <c r="D143" s="184">
        <v>1</v>
      </c>
      <c r="E143" s="185">
        <v>0</v>
      </c>
      <c r="F143" s="185">
        <v>0</v>
      </c>
      <c r="G143" s="185">
        <v>1</v>
      </c>
      <c r="H143" s="185">
        <v>0</v>
      </c>
      <c r="I143" s="185">
        <v>0</v>
      </c>
      <c r="J143" s="185">
        <v>2</v>
      </c>
      <c r="K143" s="185">
        <v>1</v>
      </c>
      <c r="L143" s="185">
        <v>0</v>
      </c>
      <c r="M143" s="185">
        <v>3</v>
      </c>
      <c r="N143" s="185">
        <v>0</v>
      </c>
      <c r="O143" s="185">
        <v>0</v>
      </c>
      <c r="P143" s="185">
        <v>3</v>
      </c>
      <c r="Q143" s="185">
        <v>1</v>
      </c>
      <c r="R143" s="185">
        <v>0</v>
      </c>
      <c r="S143" s="185">
        <v>20</v>
      </c>
      <c r="T143" s="185">
        <v>1</v>
      </c>
      <c r="U143" s="185">
        <v>0</v>
      </c>
      <c r="V143" s="185">
        <v>0</v>
      </c>
      <c r="W143" s="185">
        <v>1</v>
      </c>
      <c r="X143" s="185">
        <v>2</v>
      </c>
      <c r="Y143" s="185">
        <v>2</v>
      </c>
      <c r="Z143" s="185">
        <v>0</v>
      </c>
      <c r="AA143" s="185">
        <v>0</v>
      </c>
      <c r="AB143" s="191">
        <v>38</v>
      </c>
    </row>
    <row r="144" spans="1:28" ht="15" customHeight="1">
      <c r="A144" s="36"/>
      <c r="B144" s="34" t="s">
        <v>39</v>
      </c>
      <c r="C144" s="34"/>
      <c r="D144" s="184">
        <v>3</v>
      </c>
      <c r="E144" s="185">
        <v>0</v>
      </c>
      <c r="F144" s="185">
        <v>0</v>
      </c>
      <c r="G144" s="185">
        <v>2</v>
      </c>
      <c r="H144" s="185">
        <v>0</v>
      </c>
      <c r="I144" s="185">
        <v>0</v>
      </c>
      <c r="J144" s="185">
        <v>2</v>
      </c>
      <c r="K144" s="185">
        <v>7</v>
      </c>
      <c r="L144" s="185">
        <v>0</v>
      </c>
      <c r="M144" s="185">
        <v>8</v>
      </c>
      <c r="N144" s="185">
        <v>0</v>
      </c>
      <c r="O144" s="185">
        <v>2</v>
      </c>
      <c r="P144" s="185">
        <v>5</v>
      </c>
      <c r="Q144" s="185">
        <v>3</v>
      </c>
      <c r="R144" s="185">
        <v>2</v>
      </c>
      <c r="S144" s="185">
        <v>98</v>
      </c>
      <c r="T144" s="185">
        <v>13</v>
      </c>
      <c r="U144" s="185">
        <v>0</v>
      </c>
      <c r="V144" s="185">
        <v>0</v>
      </c>
      <c r="W144" s="185">
        <v>5</v>
      </c>
      <c r="X144" s="185">
        <v>4</v>
      </c>
      <c r="Y144" s="185">
        <v>5</v>
      </c>
      <c r="Z144" s="185">
        <v>0</v>
      </c>
      <c r="AA144" s="185">
        <v>0</v>
      </c>
      <c r="AB144" s="191">
        <v>159</v>
      </c>
    </row>
    <row r="145" spans="1:28" ht="15" customHeight="1">
      <c r="A145" s="38" t="s">
        <v>39</v>
      </c>
      <c r="B145" s="39"/>
      <c r="C145" s="39"/>
      <c r="D145" s="184">
        <v>4695</v>
      </c>
      <c r="E145" s="185">
        <v>266</v>
      </c>
      <c r="F145" s="185">
        <v>4</v>
      </c>
      <c r="G145" s="185">
        <v>1632</v>
      </c>
      <c r="H145" s="185">
        <v>110</v>
      </c>
      <c r="I145" s="185">
        <v>312</v>
      </c>
      <c r="J145" s="185">
        <v>163</v>
      </c>
      <c r="K145" s="185">
        <v>3184</v>
      </c>
      <c r="L145" s="185">
        <v>259</v>
      </c>
      <c r="M145" s="185">
        <v>1504</v>
      </c>
      <c r="N145" s="185">
        <v>424</v>
      </c>
      <c r="O145" s="185">
        <v>943</v>
      </c>
      <c r="P145" s="185">
        <v>1016</v>
      </c>
      <c r="Q145" s="185">
        <v>335</v>
      </c>
      <c r="R145" s="185">
        <v>744</v>
      </c>
      <c r="S145" s="185">
        <v>6323</v>
      </c>
      <c r="T145" s="185">
        <v>993</v>
      </c>
      <c r="U145" s="185">
        <v>73</v>
      </c>
      <c r="V145" s="185">
        <v>47</v>
      </c>
      <c r="W145" s="185">
        <v>850</v>
      </c>
      <c r="X145" s="185">
        <v>353</v>
      </c>
      <c r="Y145" s="185">
        <v>309</v>
      </c>
      <c r="Z145" s="185">
        <v>1324</v>
      </c>
      <c r="AA145" s="185">
        <v>3</v>
      </c>
      <c r="AB145" s="191">
        <v>25866</v>
      </c>
    </row>
    <row r="146" spans="1:28" ht="15" customHeight="1"/>
    <row r="147" spans="1:28" ht="15" customHeight="1">
      <c r="A147" s="46" t="s">
        <v>619</v>
      </c>
    </row>
    <row r="148" spans="1:28" ht="15" customHeight="1">
      <c r="A148" s="204" t="s">
        <v>752</v>
      </c>
      <c r="B148" s="177"/>
      <c r="C148" s="177"/>
      <c r="D148" s="177"/>
      <c r="E148" s="177"/>
      <c r="F148" s="177"/>
      <c r="G148" s="177"/>
      <c r="H148" s="177"/>
      <c r="I148" s="177"/>
      <c r="J148" s="177"/>
      <c r="K148" s="177"/>
      <c r="L148" s="177"/>
      <c r="M148" s="177"/>
      <c r="N148" s="177"/>
      <c r="O148" s="177"/>
      <c r="P148" s="177"/>
      <c r="Q148" s="177"/>
      <c r="R148" s="177"/>
      <c r="S148" s="177"/>
      <c r="T148" s="177"/>
      <c r="U148" s="177"/>
    </row>
    <row r="149" spans="1:28" ht="15" customHeight="1">
      <c r="A149" s="13" t="s">
        <v>533</v>
      </c>
    </row>
    <row r="150" spans="1:28" ht="15" customHeight="1">
      <c r="A150" s="13"/>
    </row>
    <row r="151" spans="1:28" ht="15" customHeight="1">
      <c r="A151" s="341" t="s">
        <v>389</v>
      </c>
    </row>
    <row r="152" spans="1:28" ht="15" customHeight="1">
      <c r="A152" s="341" t="s">
        <v>625</v>
      </c>
    </row>
    <row r="153" spans="1:28" ht="15" customHeight="1">
      <c r="A153" s="345" t="s">
        <v>0</v>
      </c>
    </row>
    <row r="154" spans="1:28" ht="15" customHeight="1">
      <c r="A154" s="345" t="s">
        <v>414</v>
      </c>
    </row>
    <row r="155" spans="1:28" ht="15" customHeight="1">
      <c r="A155" s="345" t="s">
        <v>30</v>
      </c>
    </row>
    <row r="156" spans="1:28" ht="15" customHeight="1">
      <c r="A156" s="345" t="s">
        <v>415</v>
      </c>
    </row>
  </sheetData>
  <mergeCells count="2">
    <mergeCell ref="D7:AB7"/>
    <mergeCell ref="D6:AB6"/>
  </mergeCells>
  <conditionalFormatting sqref="A9:C17 A18:B18 A19:C19 A21:C23 A20 A25:C27 A24 A29:C31 A28 A33:C34 A32 A36:C36 A35 A38:C39 A37 A41:C47 A40 A49:C52 A48 A54:C143 A53">
    <cfRule type="cellIs" dxfId="35" priority="12" operator="equal">
      <formula>"Total"</formula>
    </cfRule>
  </conditionalFormatting>
  <conditionalFormatting sqref="A144:C145">
    <cfRule type="cellIs" dxfId="34" priority="11" operator="equal">
      <formula>"Total"</formula>
    </cfRule>
  </conditionalFormatting>
  <conditionalFormatting sqref="C18">
    <cfRule type="cellIs" dxfId="33" priority="10" operator="equal">
      <formula>"Total"</formula>
    </cfRule>
  </conditionalFormatting>
  <conditionalFormatting sqref="B20:C20">
    <cfRule type="cellIs" dxfId="32" priority="9" operator="equal">
      <formula>"Total"</formula>
    </cfRule>
  </conditionalFormatting>
  <conditionalFormatting sqref="B24:C24">
    <cfRule type="cellIs" dxfId="31" priority="8" operator="equal">
      <formula>"Total"</formula>
    </cfRule>
  </conditionalFormatting>
  <conditionalFormatting sqref="B28:C28">
    <cfRule type="cellIs" dxfId="30" priority="7" operator="equal">
      <formula>"Total"</formula>
    </cfRule>
  </conditionalFormatting>
  <conditionalFormatting sqref="B32:C32">
    <cfRule type="cellIs" dxfId="29" priority="6" operator="equal">
      <formula>"Total"</formula>
    </cfRule>
  </conditionalFormatting>
  <conditionalFormatting sqref="B35:C35">
    <cfRule type="cellIs" dxfId="28" priority="5" operator="equal">
      <formula>"Total"</formula>
    </cfRule>
  </conditionalFormatting>
  <conditionalFormatting sqref="B37:C37">
    <cfRule type="cellIs" dxfId="27" priority="4" operator="equal">
      <formula>"Total"</formula>
    </cfRule>
  </conditionalFormatting>
  <conditionalFormatting sqref="B40:C40">
    <cfRule type="cellIs" dxfId="26" priority="3" operator="equal">
      <formula>"Total"</formula>
    </cfRule>
  </conditionalFormatting>
  <conditionalFormatting sqref="B48:C48">
    <cfRule type="cellIs" dxfId="25" priority="2" operator="equal">
      <formula>"Total"</formula>
    </cfRule>
  </conditionalFormatting>
  <conditionalFormatting sqref="B53:C53">
    <cfRule type="cellIs" dxfId="24" priority="1" operator="equal">
      <formula>"Total"</formula>
    </cfRule>
  </conditionalFormatting>
  <hyperlinks>
    <hyperlink ref="A1" location="'Table Of Contents'!C6" display="return to table of contents"/>
  </hyperlinks>
  <pageMargins left="0.39370078740157483" right="0.39370078740157483" top="0.59055118110236227" bottom="0.59055118110236227" header="0.39370078740157483" footer="0.39370078740157483"/>
  <pageSetup paperSize="9" scale="50" orientation="landscape" horizontalDpi="300" verticalDpi="300" r:id="rId1"/>
  <headerFooter>
    <oddHeader>&amp;C&amp;F     &amp;A</oddHeader>
    <oddFooter>Page &amp;P of &amp;N</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pageSetUpPr fitToPage="1"/>
  </sheetPr>
  <dimension ref="A1:AZ58"/>
  <sheetViews>
    <sheetView zoomScaleNormal="100" workbookViewId="0">
      <pane xSplit="2" ySplit="8" topLeftCell="C9" activePane="bottomRight" state="frozen"/>
      <selection pane="topRight"/>
      <selection pane="bottomLeft"/>
      <selection pane="bottomRight"/>
    </sheetView>
  </sheetViews>
  <sheetFormatPr defaultColWidth="11.42578125" defaultRowHeight="9.9499999999999993" customHeight="1"/>
  <cols>
    <col min="1" max="2" width="72.85546875" style="178" customWidth="1"/>
    <col min="3" max="52" width="6.5703125" style="178" customWidth="1"/>
    <col min="53" max="16384" width="11.42578125" style="178"/>
  </cols>
  <sheetData>
    <row r="1" spans="1:52" ht="13.5">
      <c r="A1" s="203" t="s">
        <v>231</v>
      </c>
      <c r="B1" s="202"/>
    </row>
    <row r="2" spans="1:52" ht="15" customHeight="1">
      <c r="A2" s="256" t="s">
        <v>277</v>
      </c>
      <c r="B2" s="202"/>
    </row>
    <row r="3" spans="1:52" ht="14.1" customHeight="1">
      <c r="A3" s="256" t="str">
        <f>"NSW Higher, Local and Children's Criminal Courts " &amp;'Table Of Contents'!H4</f>
        <v>NSW Higher, Local and Children's Criminal Courts July 2014 - June 2019</v>
      </c>
      <c r="B3" s="199"/>
      <c r="D3" s="7"/>
      <c r="E3" s="7"/>
      <c r="F3" s="7"/>
      <c r="G3" s="7"/>
      <c r="H3" s="7"/>
      <c r="I3" s="7"/>
      <c r="J3" s="7"/>
      <c r="K3" s="7"/>
      <c r="L3" s="7"/>
      <c r="M3" s="7"/>
      <c r="N3" s="7"/>
      <c r="O3" s="7"/>
      <c r="P3" s="7"/>
      <c r="Q3" s="7"/>
      <c r="R3" s="7"/>
      <c r="S3" s="7"/>
      <c r="T3" s="7"/>
      <c r="U3" s="7"/>
      <c r="V3" s="7"/>
      <c r="W3" s="7"/>
      <c r="X3" s="7"/>
      <c r="Y3" s="7"/>
      <c r="Z3" s="7"/>
      <c r="AA3" s="7"/>
      <c r="AB3" s="7"/>
      <c r="AC3" s="7"/>
      <c r="AD3" s="7"/>
      <c r="AE3" s="7"/>
      <c r="AF3" s="7"/>
      <c r="AG3" s="7"/>
      <c r="AH3" s="7"/>
      <c r="AI3" s="7"/>
      <c r="AJ3" s="7"/>
      <c r="AK3" s="7"/>
      <c r="AL3" s="7"/>
      <c r="AM3" s="7"/>
      <c r="AN3" s="7"/>
      <c r="AO3" s="7"/>
      <c r="AP3" s="7"/>
      <c r="AQ3" s="7"/>
      <c r="AR3" s="7"/>
      <c r="AS3" s="7"/>
      <c r="AT3" s="7"/>
      <c r="AU3" s="7"/>
      <c r="AV3" s="7"/>
      <c r="AW3" s="7"/>
      <c r="AX3" s="7"/>
      <c r="AY3" s="7"/>
      <c r="AZ3" s="7"/>
    </row>
    <row r="4" spans="1:52" ht="15" customHeight="1">
      <c r="A4" s="119" t="s">
        <v>356</v>
      </c>
      <c r="B4" s="119"/>
      <c r="C4" s="7"/>
      <c r="D4" s="7"/>
      <c r="E4" s="7"/>
      <c r="F4" s="7"/>
      <c r="G4" s="7"/>
      <c r="H4" s="7"/>
      <c r="I4" s="7"/>
      <c r="J4" s="7"/>
      <c r="K4" s="7"/>
      <c r="L4" s="7"/>
      <c r="M4" s="7"/>
      <c r="N4" s="7"/>
      <c r="O4" s="7"/>
      <c r="P4" s="7"/>
      <c r="Q4" s="7"/>
      <c r="R4" s="7"/>
      <c r="S4" s="7"/>
      <c r="T4" s="7"/>
      <c r="U4" s="7"/>
      <c r="V4" s="7"/>
      <c r="W4" s="7"/>
      <c r="X4" s="7"/>
      <c r="Y4" s="7"/>
      <c r="Z4" s="7"/>
      <c r="AA4" s="7"/>
      <c r="AB4" s="7"/>
      <c r="AC4" s="7"/>
      <c r="AD4" s="7"/>
      <c r="AE4" s="7"/>
      <c r="AF4" s="7"/>
      <c r="AG4" s="7"/>
      <c r="AH4" s="7"/>
      <c r="AI4" s="7"/>
      <c r="AJ4" s="7"/>
      <c r="AK4" s="7"/>
      <c r="AL4" s="7"/>
      <c r="AM4" s="7"/>
      <c r="AN4" s="7"/>
      <c r="AO4" s="7"/>
      <c r="AP4" s="7"/>
      <c r="AQ4" s="7"/>
      <c r="AR4" s="7"/>
      <c r="AS4" s="7"/>
      <c r="AT4" s="7"/>
      <c r="AU4" s="7"/>
      <c r="AV4" s="7"/>
      <c r="AW4" s="7"/>
      <c r="AX4" s="7"/>
      <c r="AY4" s="7"/>
      <c r="AZ4" s="7"/>
    </row>
    <row r="5" spans="1:52" ht="15" customHeight="1">
      <c r="A5" s="119"/>
      <c r="B5" s="49"/>
      <c r="C5" s="49"/>
      <c r="D5" s="49"/>
      <c r="E5" s="49"/>
      <c r="F5" s="49"/>
      <c r="G5" s="49"/>
      <c r="H5" s="49"/>
      <c r="I5" s="49"/>
      <c r="J5" s="49"/>
      <c r="K5" s="49"/>
      <c r="L5" s="49"/>
      <c r="M5" s="49"/>
      <c r="N5" s="49"/>
      <c r="O5" s="49"/>
      <c r="P5" s="49"/>
      <c r="Q5" s="49"/>
      <c r="R5" s="49"/>
      <c r="S5" s="49"/>
      <c r="T5" s="49"/>
      <c r="U5" s="49"/>
      <c r="V5" s="49"/>
      <c r="W5" s="49"/>
      <c r="X5" s="49"/>
      <c r="Y5" s="49"/>
      <c r="Z5" s="49"/>
      <c r="AA5" s="49"/>
      <c r="AB5" s="49"/>
      <c r="AC5" s="49"/>
      <c r="AD5" s="49"/>
      <c r="AE5" s="49"/>
      <c r="AF5" s="49"/>
      <c r="AG5" s="49"/>
      <c r="AH5" s="49"/>
      <c r="AI5" s="49"/>
      <c r="AJ5" s="49"/>
      <c r="AK5" s="49"/>
      <c r="AL5" s="49"/>
      <c r="AM5" s="49"/>
      <c r="AN5" s="49"/>
      <c r="AO5" s="49"/>
      <c r="AP5" s="49"/>
      <c r="AQ5" s="49"/>
      <c r="AR5" s="49"/>
      <c r="AS5" s="49"/>
      <c r="AT5" s="49"/>
      <c r="AU5" s="49"/>
      <c r="AV5" s="49"/>
      <c r="AW5" s="49"/>
      <c r="AX5" s="49"/>
      <c r="AY5" s="49"/>
      <c r="AZ5" s="49"/>
    </row>
    <row r="6" spans="1:52" ht="15" customHeight="1">
      <c r="A6" s="252"/>
      <c r="B6" s="53"/>
      <c r="C6" s="504" t="s">
        <v>150</v>
      </c>
      <c r="D6" s="505"/>
      <c r="E6" s="505"/>
      <c r="F6" s="505"/>
      <c r="G6" s="505"/>
      <c r="H6" s="505"/>
      <c r="I6" s="505"/>
      <c r="J6" s="505"/>
      <c r="K6" s="505"/>
      <c r="L6" s="505"/>
      <c r="M6" s="505"/>
      <c r="N6" s="505"/>
      <c r="O6" s="505"/>
      <c r="P6" s="505"/>
      <c r="Q6" s="505"/>
      <c r="R6" s="505"/>
      <c r="S6" s="505"/>
      <c r="T6" s="505"/>
      <c r="U6" s="505"/>
      <c r="V6" s="505"/>
      <c r="W6" s="505"/>
      <c r="X6" s="505"/>
      <c r="Y6" s="505"/>
      <c r="Z6" s="505"/>
      <c r="AA6" s="505"/>
      <c r="AB6" s="505"/>
      <c r="AC6" s="505"/>
      <c r="AD6" s="505"/>
      <c r="AE6" s="505"/>
      <c r="AF6" s="505"/>
      <c r="AG6" s="505"/>
      <c r="AH6" s="505"/>
      <c r="AI6" s="505"/>
      <c r="AJ6" s="505"/>
      <c r="AK6" s="505"/>
      <c r="AL6" s="505"/>
      <c r="AM6" s="505"/>
      <c r="AN6" s="505"/>
      <c r="AO6" s="505"/>
      <c r="AP6" s="505"/>
      <c r="AQ6" s="505"/>
      <c r="AR6" s="505"/>
      <c r="AS6" s="505"/>
      <c r="AT6" s="505"/>
      <c r="AU6" s="505"/>
      <c r="AV6" s="505"/>
      <c r="AW6" s="505"/>
      <c r="AX6" s="505"/>
      <c r="AY6" s="505"/>
      <c r="AZ6" s="506"/>
    </row>
    <row r="7" spans="1:52" ht="15" customHeight="1">
      <c r="A7" s="54"/>
      <c r="B7" s="55"/>
      <c r="C7" s="507" t="str">
        <f>'Table Of Contents'!$C$4</f>
        <v>July 2014 - June 2015</v>
      </c>
      <c r="D7" s="508"/>
      <c r="E7" s="508"/>
      <c r="F7" s="508"/>
      <c r="G7" s="508"/>
      <c r="H7" s="508"/>
      <c r="I7" s="508"/>
      <c r="J7" s="508"/>
      <c r="K7" s="508"/>
      <c r="L7" s="509"/>
      <c r="M7" s="507" t="str">
        <f>'Table Of Contents'!$D$4</f>
        <v>July 2015 - June 2016</v>
      </c>
      <c r="N7" s="508"/>
      <c r="O7" s="508"/>
      <c r="P7" s="508"/>
      <c r="Q7" s="508"/>
      <c r="R7" s="508"/>
      <c r="S7" s="508"/>
      <c r="T7" s="508"/>
      <c r="U7" s="508"/>
      <c r="V7" s="509"/>
      <c r="W7" s="507" t="str">
        <f>'Table Of Contents'!$E$4</f>
        <v>July 2016 - June 2017</v>
      </c>
      <c r="X7" s="508"/>
      <c r="Y7" s="508"/>
      <c r="Z7" s="508"/>
      <c r="AA7" s="508"/>
      <c r="AB7" s="508"/>
      <c r="AC7" s="508"/>
      <c r="AD7" s="508"/>
      <c r="AE7" s="508"/>
      <c r="AF7" s="509"/>
      <c r="AG7" s="507" t="str">
        <f>'Table Of Contents'!$F$4</f>
        <v>July 2017 - June 2018</v>
      </c>
      <c r="AH7" s="508"/>
      <c r="AI7" s="508"/>
      <c r="AJ7" s="508"/>
      <c r="AK7" s="508"/>
      <c r="AL7" s="508"/>
      <c r="AM7" s="508"/>
      <c r="AN7" s="508"/>
      <c r="AO7" s="508"/>
      <c r="AP7" s="509"/>
      <c r="AQ7" s="507" t="str">
        <f>'Table Of Contents'!$G$4</f>
        <v>July 2018 - June 2019</v>
      </c>
      <c r="AR7" s="508"/>
      <c r="AS7" s="508"/>
      <c r="AT7" s="508"/>
      <c r="AU7" s="508"/>
      <c r="AV7" s="508"/>
      <c r="AW7" s="508"/>
      <c r="AX7" s="508"/>
      <c r="AY7" s="508"/>
      <c r="AZ7" s="509"/>
    </row>
    <row r="8" spans="1:52" ht="186" customHeight="1">
      <c r="A8" s="239" t="s">
        <v>253</v>
      </c>
      <c r="B8" s="253"/>
      <c r="C8" s="58" t="s">
        <v>151</v>
      </c>
      <c r="D8" s="59" t="s">
        <v>260</v>
      </c>
      <c r="E8" s="59" t="s">
        <v>463</v>
      </c>
      <c r="F8" s="59" t="s">
        <v>464</v>
      </c>
      <c r="G8" s="59" t="s">
        <v>465</v>
      </c>
      <c r="H8" s="59" t="s">
        <v>456</v>
      </c>
      <c r="I8" s="59" t="s">
        <v>538</v>
      </c>
      <c r="J8" s="59" t="s">
        <v>204</v>
      </c>
      <c r="K8" s="59" t="s">
        <v>531</v>
      </c>
      <c r="L8" s="61" t="s">
        <v>39</v>
      </c>
      <c r="M8" s="58" t="s">
        <v>151</v>
      </c>
      <c r="N8" s="59" t="s">
        <v>260</v>
      </c>
      <c r="O8" s="59" t="s">
        <v>463</v>
      </c>
      <c r="P8" s="59" t="s">
        <v>464</v>
      </c>
      <c r="Q8" s="59" t="s">
        <v>465</v>
      </c>
      <c r="R8" s="59" t="s">
        <v>456</v>
      </c>
      <c r="S8" s="59" t="s">
        <v>538</v>
      </c>
      <c r="T8" s="59" t="s">
        <v>204</v>
      </c>
      <c r="U8" s="59" t="s">
        <v>531</v>
      </c>
      <c r="V8" s="61" t="s">
        <v>39</v>
      </c>
      <c r="W8" s="58" t="s">
        <v>151</v>
      </c>
      <c r="X8" s="59" t="s">
        <v>260</v>
      </c>
      <c r="Y8" s="59" t="s">
        <v>463</v>
      </c>
      <c r="Z8" s="59" t="s">
        <v>464</v>
      </c>
      <c r="AA8" s="59" t="s">
        <v>465</v>
      </c>
      <c r="AB8" s="59" t="s">
        <v>456</v>
      </c>
      <c r="AC8" s="59" t="s">
        <v>538</v>
      </c>
      <c r="AD8" s="59" t="s">
        <v>204</v>
      </c>
      <c r="AE8" s="59" t="s">
        <v>531</v>
      </c>
      <c r="AF8" s="61" t="s">
        <v>39</v>
      </c>
      <c r="AG8" s="58" t="s">
        <v>151</v>
      </c>
      <c r="AH8" s="59" t="s">
        <v>260</v>
      </c>
      <c r="AI8" s="59" t="s">
        <v>463</v>
      </c>
      <c r="AJ8" s="59" t="s">
        <v>464</v>
      </c>
      <c r="AK8" s="59" t="s">
        <v>465</v>
      </c>
      <c r="AL8" s="59" t="s">
        <v>456</v>
      </c>
      <c r="AM8" s="59" t="s">
        <v>538</v>
      </c>
      <c r="AN8" s="59" t="s">
        <v>204</v>
      </c>
      <c r="AO8" s="59" t="s">
        <v>531</v>
      </c>
      <c r="AP8" s="61" t="s">
        <v>39</v>
      </c>
      <c r="AQ8" s="58" t="s">
        <v>151</v>
      </c>
      <c r="AR8" s="59" t="s">
        <v>260</v>
      </c>
      <c r="AS8" s="59" t="s">
        <v>463</v>
      </c>
      <c r="AT8" s="59" t="s">
        <v>464</v>
      </c>
      <c r="AU8" s="59" t="s">
        <v>465</v>
      </c>
      <c r="AV8" s="59" t="s">
        <v>456</v>
      </c>
      <c r="AW8" s="59" t="s">
        <v>538</v>
      </c>
      <c r="AX8" s="59" t="s">
        <v>204</v>
      </c>
      <c r="AY8" s="59" t="s">
        <v>531</v>
      </c>
      <c r="AZ8" s="61" t="s">
        <v>39</v>
      </c>
    </row>
    <row r="9" spans="1:52" ht="15" customHeight="1">
      <c r="A9" s="239" t="s">
        <v>178</v>
      </c>
      <c r="B9" s="173"/>
      <c r="C9" s="58"/>
      <c r="D9" s="59"/>
      <c r="E9" s="59"/>
      <c r="F9" s="59"/>
      <c r="G9" s="59"/>
      <c r="H9" s="59"/>
      <c r="I9" s="59"/>
      <c r="J9" s="59"/>
      <c r="K9" s="59"/>
      <c r="L9" s="433"/>
      <c r="M9" s="59"/>
      <c r="N9" s="59"/>
      <c r="O9" s="59"/>
      <c r="P9" s="59"/>
      <c r="Q9" s="59"/>
      <c r="R9" s="59"/>
      <c r="S9" s="59"/>
      <c r="T9" s="295"/>
      <c r="U9" s="60"/>
      <c r="V9" s="433"/>
      <c r="W9" s="59"/>
      <c r="X9" s="59"/>
      <c r="Y9" s="59"/>
      <c r="Z9" s="59"/>
      <c r="AA9" s="59"/>
      <c r="AB9" s="59"/>
      <c r="AC9" s="59"/>
      <c r="AD9" s="60"/>
      <c r="AE9" s="59"/>
      <c r="AF9" s="433"/>
      <c r="AG9" s="59"/>
      <c r="AH9" s="59"/>
      <c r="AI9" s="59"/>
      <c r="AJ9" s="59"/>
      <c r="AK9" s="59"/>
      <c r="AL9" s="295"/>
      <c r="AM9" s="60"/>
      <c r="AN9" s="59"/>
      <c r="AO9" s="59"/>
      <c r="AP9" s="433"/>
      <c r="AQ9" s="59"/>
      <c r="AR9" s="59"/>
      <c r="AS9" s="59"/>
      <c r="AT9" s="59"/>
      <c r="AU9" s="59"/>
      <c r="AV9" s="60"/>
      <c r="AW9" s="59"/>
      <c r="AX9" s="59"/>
      <c r="AY9" s="59"/>
      <c r="AZ9" s="433"/>
    </row>
    <row r="10" spans="1:52" ht="15" customHeight="1">
      <c r="A10" s="37" t="s">
        <v>9</v>
      </c>
      <c r="B10" s="181" t="s">
        <v>35</v>
      </c>
      <c r="C10" s="183">
        <v>2</v>
      </c>
      <c r="D10" s="182">
        <v>0</v>
      </c>
      <c r="E10" s="182">
        <v>0</v>
      </c>
      <c r="F10" s="182">
        <v>0</v>
      </c>
      <c r="G10" s="182">
        <v>0</v>
      </c>
      <c r="H10" s="182">
        <v>0</v>
      </c>
      <c r="I10" s="182">
        <v>0</v>
      </c>
      <c r="J10" s="182">
        <v>0</v>
      </c>
      <c r="K10" s="182">
        <v>0</v>
      </c>
      <c r="L10" s="190">
        <v>2</v>
      </c>
      <c r="M10" s="182">
        <v>3</v>
      </c>
      <c r="N10" s="182">
        <v>0</v>
      </c>
      <c r="O10" s="182">
        <v>0</v>
      </c>
      <c r="P10" s="182">
        <v>0</v>
      </c>
      <c r="Q10" s="182">
        <v>0</v>
      </c>
      <c r="R10" s="182">
        <v>0</v>
      </c>
      <c r="S10" s="182">
        <v>0</v>
      </c>
      <c r="T10" s="182">
        <v>0</v>
      </c>
      <c r="U10" s="182">
        <v>0</v>
      </c>
      <c r="V10" s="190">
        <v>3</v>
      </c>
      <c r="W10" s="182">
        <v>4</v>
      </c>
      <c r="X10" s="182">
        <v>0</v>
      </c>
      <c r="Y10" s="182">
        <v>0</v>
      </c>
      <c r="Z10" s="182">
        <v>0</v>
      </c>
      <c r="AA10" s="182">
        <v>0</v>
      </c>
      <c r="AB10" s="182">
        <v>0</v>
      </c>
      <c r="AC10" s="182">
        <v>0</v>
      </c>
      <c r="AD10" s="182">
        <v>0</v>
      </c>
      <c r="AE10" s="182">
        <v>0</v>
      </c>
      <c r="AF10" s="190">
        <v>4</v>
      </c>
      <c r="AG10" s="182">
        <v>2</v>
      </c>
      <c r="AH10" s="182">
        <v>0</v>
      </c>
      <c r="AI10" s="182">
        <v>0</v>
      </c>
      <c r="AJ10" s="182">
        <v>0</v>
      </c>
      <c r="AK10" s="182">
        <v>0</v>
      </c>
      <c r="AL10" s="182">
        <v>0</v>
      </c>
      <c r="AM10" s="182">
        <v>0</v>
      </c>
      <c r="AN10" s="182">
        <v>0</v>
      </c>
      <c r="AO10" s="182">
        <v>0</v>
      </c>
      <c r="AP10" s="190">
        <v>2</v>
      </c>
      <c r="AQ10" s="182">
        <v>1</v>
      </c>
      <c r="AR10" s="182">
        <v>0</v>
      </c>
      <c r="AS10" s="182">
        <v>0</v>
      </c>
      <c r="AT10" s="182">
        <v>0</v>
      </c>
      <c r="AU10" s="182">
        <v>0</v>
      </c>
      <c r="AV10" s="182">
        <v>0</v>
      </c>
      <c r="AW10" s="182">
        <v>0</v>
      </c>
      <c r="AX10" s="182">
        <v>0</v>
      </c>
      <c r="AY10" s="182">
        <v>0</v>
      </c>
      <c r="AZ10" s="190">
        <v>1</v>
      </c>
    </row>
    <row r="11" spans="1:52" ht="15" customHeight="1">
      <c r="A11" s="37"/>
      <c r="B11" s="181" t="s">
        <v>184</v>
      </c>
      <c r="C11" s="183">
        <v>1</v>
      </c>
      <c r="D11" s="182">
        <v>0</v>
      </c>
      <c r="E11" s="182">
        <v>0</v>
      </c>
      <c r="F11" s="182">
        <v>0</v>
      </c>
      <c r="G11" s="182">
        <v>0</v>
      </c>
      <c r="H11" s="182">
        <v>0</v>
      </c>
      <c r="I11" s="182">
        <v>0</v>
      </c>
      <c r="J11" s="182">
        <v>0</v>
      </c>
      <c r="K11" s="182">
        <v>0</v>
      </c>
      <c r="L11" s="190">
        <v>1</v>
      </c>
      <c r="M11" s="182">
        <v>2</v>
      </c>
      <c r="N11" s="182">
        <v>0</v>
      </c>
      <c r="O11" s="182">
        <v>0</v>
      </c>
      <c r="P11" s="182">
        <v>0</v>
      </c>
      <c r="Q11" s="182">
        <v>0</v>
      </c>
      <c r="R11" s="182">
        <v>0</v>
      </c>
      <c r="S11" s="182">
        <v>0</v>
      </c>
      <c r="T11" s="182">
        <v>0</v>
      </c>
      <c r="U11" s="182">
        <v>0</v>
      </c>
      <c r="V11" s="190">
        <v>2</v>
      </c>
      <c r="W11" s="182">
        <v>0</v>
      </c>
      <c r="X11" s="182">
        <v>0</v>
      </c>
      <c r="Y11" s="182">
        <v>0</v>
      </c>
      <c r="Z11" s="182">
        <v>0</v>
      </c>
      <c r="AA11" s="182">
        <v>0</v>
      </c>
      <c r="AB11" s="182">
        <v>0</v>
      </c>
      <c r="AC11" s="182">
        <v>0</v>
      </c>
      <c r="AD11" s="182">
        <v>0</v>
      </c>
      <c r="AE11" s="182">
        <v>0</v>
      </c>
      <c r="AF11" s="190">
        <v>0</v>
      </c>
      <c r="AG11" s="182">
        <v>4</v>
      </c>
      <c r="AH11" s="182">
        <v>0</v>
      </c>
      <c r="AI11" s="182">
        <v>0</v>
      </c>
      <c r="AJ11" s="182">
        <v>0</v>
      </c>
      <c r="AK11" s="182">
        <v>0</v>
      </c>
      <c r="AL11" s="182">
        <v>0</v>
      </c>
      <c r="AM11" s="182">
        <v>0</v>
      </c>
      <c r="AN11" s="182">
        <v>0</v>
      </c>
      <c r="AO11" s="182">
        <v>0</v>
      </c>
      <c r="AP11" s="190">
        <v>4</v>
      </c>
      <c r="AQ11" s="182">
        <v>2</v>
      </c>
      <c r="AR11" s="182">
        <v>0</v>
      </c>
      <c r="AS11" s="182">
        <v>0</v>
      </c>
      <c r="AT11" s="182">
        <v>0</v>
      </c>
      <c r="AU11" s="182">
        <v>0</v>
      </c>
      <c r="AV11" s="182">
        <v>0</v>
      </c>
      <c r="AW11" s="182">
        <v>0</v>
      </c>
      <c r="AX11" s="182">
        <v>0</v>
      </c>
      <c r="AY11" s="182">
        <v>0</v>
      </c>
      <c r="AZ11" s="190">
        <v>2</v>
      </c>
    </row>
    <row r="12" spans="1:52" ht="15" customHeight="1">
      <c r="A12" s="35"/>
      <c r="B12" s="11" t="s">
        <v>39</v>
      </c>
      <c r="C12" s="183">
        <v>3</v>
      </c>
      <c r="D12" s="182">
        <v>0</v>
      </c>
      <c r="E12" s="182">
        <v>0</v>
      </c>
      <c r="F12" s="182">
        <v>0</v>
      </c>
      <c r="G12" s="182">
        <v>0</v>
      </c>
      <c r="H12" s="182">
        <v>0</v>
      </c>
      <c r="I12" s="182">
        <v>0</v>
      </c>
      <c r="J12" s="182">
        <v>0</v>
      </c>
      <c r="K12" s="182">
        <v>0</v>
      </c>
      <c r="L12" s="190">
        <v>3</v>
      </c>
      <c r="M12" s="182">
        <v>5</v>
      </c>
      <c r="N12" s="182">
        <v>0</v>
      </c>
      <c r="O12" s="182">
        <v>0</v>
      </c>
      <c r="P12" s="182">
        <v>0</v>
      </c>
      <c r="Q12" s="182">
        <v>0</v>
      </c>
      <c r="R12" s="182">
        <v>0</v>
      </c>
      <c r="S12" s="182">
        <v>0</v>
      </c>
      <c r="T12" s="182">
        <v>0</v>
      </c>
      <c r="U12" s="182">
        <v>0</v>
      </c>
      <c r="V12" s="190">
        <v>5</v>
      </c>
      <c r="W12" s="182">
        <v>4</v>
      </c>
      <c r="X12" s="182">
        <v>0</v>
      </c>
      <c r="Y12" s="182">
        <v>0</v>
      </c>
      <c r="Z12" s="182">
        <v>0</v>
      </c>
      <c r="AA12" s="182">
        <v>0</v>
      </c>
      <c r="AB12" s="182">
        <v>0</v>
      </c>
      <c r="AC12" s="182">
        <v>0</v>
      </c>
      <c r="AD12" s="182">
        <v>0</v>
      </c>
      <c r="AE12" s="182">
        <v>0</v>
      </c>
      <c r="AF12" s="190">
        <v>4</v>
      </c>
      <c r="AG12" s="182">
        <v>6</v>
      </c>
      <c r="AH12" s="182">
        <v>0</v>
      </c>
      <c r="AI12" s="182">
        <v>0</v>
      </c>
      <c r="AJ12" s="182">
        <v>0</v>
      </c>
      <c r="AK12" s="182">
        <v>0</v>
      </c>
      <c r="AL12" s="182">
        <v>0</v>
      </c>
      <c r="AM12" s="182">
        <v>0</v>
      </c>
      <c r="AN12" s="182">
        <v>0</v>
      </c>
      <c r="AO12" s="182">
        <v>0</v>
      </c>
      <c r="AP12" s="190">
        <v>6</v>
      </c>
      <c r="AQ12" s="182">
        <v>3</v>
      </c>
      <c r="AR12" s="182">
        <v>0</v>
      </c>
      <c r="AS12" s="182">
        <v>0</v>
      </c>
      <c r="AT12" s="182">
        <v>0</v>
      </c>
      <c r="AU12" s="182">
        <v>0</v>
      </c>
      <c r="AV12" s="182">
        <v>0</v>
      </c>
      <c r="AW12" s="182">
        <v>0</v>
      </c>
      <c r="AX12" s="182">
        <v>0</v>
      </c>
      <c r="AY12" s="182">
        <v>0</v>
      </c>
      <c r="AZ12" s="190">
        <v>3</v>
      </c>
    </row>
    <row r="13" spans="1:52" ht="15" customHeight="1">
      <c r="A13" s="42" t="s">
        <v>10</v>
      </c>
      <c r="B13" s="260" t="s">
        <v>40</v>
      </c>
      <c r="C13" s="188">
        <v>368</v>
      </c>
      <c r="D13" s="189">
        <v>5</v>
      </c>
      <c r="E13" s="189">
        <v>191</v>
      </c>
      <c r="F13" s="189">
        <v>756</v>
      </c>
      <c r="G13" s="189">
        <v>122</v>
      </c>
      <c r="H13" s="189">
        <v>8</v>
      </c>
      <c r="I13" s="189">
        <v>132</v>
      </c>
      <c r="J13" s="189">
        <v>10</v>
      </c>
      <c r="K13" s="189">
        <v>24</v>
      </c>
      <c r="L13" s="312">
        <v>1616</v>
      </c>
      <c r="M13" s="189">
        <v>396</v>
      </c>
      <c r="N13" s="189">
        <v>5</v>
      </c>
      <c r="O13" s="189">
        <v>213</v>
      </c>
      <c r="P13" s="189">
        <v>719</v>
      </c>
      <c r="Q13" s="189">
        <v>111</v>
      </c>
      <c r="R13" s="189">
        <v>11</v>
      </c>
      <c r="S13" s="189">
        <v>118</v>
      </c>
      <c r="T13" s="189">
        <v>15</v>
      </c>
      <c r="U13" s="189">
        <v>28</v>
      </c>
      <c r="V13" s="312">
        <v>1616</v>
      </c>
      <c r="W13" s="189">
        <v>412</v>
      </c>
      <c r="X13" s="189">
        <v>3</v>
      </c>
      <c r="Y13" s="189">
        <v>202</v>
      </c>
      <c r="Z13" s="189">
        <v>730</v>
      </c>
      <c r="AA13" s="189">
        <v>119</v>
      </c>
      <c r="AB13" s="189">
        <v>9</v>
      </c>
      <c r="AC13" s="189">
        <v>130</v>
      </c>
      <c r="AD13" s="189">
        <v>12</v>
      </c>
      <c r="AE13" s="189">
        <v>27</v>
      </c>
      <c r="AF13" s="312">
        <v>1644</v>
      </c>
      <c r="AG13" s="189">
        <v>438</v>
      </c>
      <c r="AH13" s="189">
        <v>6</v>
      </c>
      <c r="AI13" s="189">
        <v>174</v>
      </c>
      <c r="AJ13" s="189">
        <v>754</v>
      </c>
      <c r="AK13" s="189">
        <v>126</v>
      </c>
      <c r="AL13" s="189">
        <v>9</v>
      </c>
      <c r="AM13" s="189">
        <v>104</v>
      </c>
      <c r="AN13" s="189">
        <v>15</v>
      </c>
      <c r="AO13" s="189">
        <v>33</v>
      </c>
      <c r="AP13" s="312">
        <v>1659</v>
      </c>
      <c r="AQ13" s="189">
        <v>455</v>
      </c>
      <c r="AR13" s="189">
        <v>8</v>
      </c>
      <c r="AS13" s="189">
        <v>174</v>
      </c>
      <c r="AT13" s="189">
        <v>816</v>
      </c>
      <c r="AU13" s="189">
        <v>78</v>
      </c>
      <c r="AV13" s="189">
        <v>8</v>
      </c>
      <c r="AW13" s="189">
        <v>132</v>
      </c>
      <c r="AX13" s="189">
        <v>12</v>
      </c>
      <c r="AY13" s="189">
        <v>25</v>
      </c>
      <c r="AZ13" s="312">
        <v>1708</v>
      </c>
    </row>
    <row r="14" spans="1:52" ht="15" customHeight="1">
      <c r="A14" s="35"/>
      <c r="B14" s="11" t="s">
        <v>241</v>
      </c>
      <c r="C14" s="183">
        <v>169</v>
      </c>
      <c r="D14" s="182">
        <v>6</v>
      </c>
      <c r="E14" s="182">
        <v>61</v>
      </c>
      <c r="F14" s="182">
        <v>344</v>
      </c>
      <c r="G14" s="182">
        <v>45</v>
      </c>
      <c r="H14" s="182">
        <v>4</v>
      </c>
      <c r="I14" s="182">
        <v>37</v>
      </c>
      <c r="J14" s="182">
        <v>2</v>
      </c>
      <c r="K14" s="182">
        <v>5</v>
      </c>
      <c r="L14" s="190">
        <v>673</v>
      </c>
      <c r="M14" s="182">
        <v>199</v>
      </c>
      <c r="N14" s="182">
        <v>3</v>
      </c>
      <c r="O14" s="182">
        <v>99</v>
      </c>
      <c r="P14" s="182">
        <v>450</v>
      </c>
      <c r="Q14" s="182">
        <v>51</v>
      </c>
      <c r="R14" s="182">
        <v>5</v>
      </c>
      <c r="S14" s="182">
        <v>39</v>
      </c>
      <c r="T14" s="182">
        <v>1</v>
      </c>
      <c r="U14" s="182">
        <v>9</v>
      </c>
      <c r="V14" s="190">
        <v>856</v>
      </c>
      <c r="W14" s="182">
        <v>222</v>
      </c>
      <c r="X14" s="182">
        <v>5</v>
      </c>
      <c r="Y14" s="182">
        <v>117</v>
      </c>
      <c r="Z14" s="182">
        <v>443</v>
      </c>
      <c r="AA14" s="182">
        <v>53</v>
      </c>
      <c r="AB14" s="182">
        <v>4</v>
      </c>
      <c r="AC14" s="182">
        <v>52</v>
      </c>
      <c r="AD14" s="182">
        <v>4</v>
      </c>
      <c r="AE14" s="182">
        <v>13</v>
      </c>
      <c r="AF14" s="190">
        <v>913</v>
      </c>
      <c r="AG14" s="182">
        <v>234</v>
      </c>
      <c r="AH14" s="182">
        <v>2</v>
      </c>
      <c r="AI14" s="182">
        <v>107</v>
      </c>
      <c r="AJ14" s="182">
        <v>497</v>
      </c>
      <c r="AK14" s="182">
        <v>41</v>
      </c>
      <c r="AL14" s="182">
        <v>1</v>
      </c>
      <c r="AM14" s="182">
        <v>45</v>
      </c>
      <c r="AN14" s="182">
        <v>1</v>
      </c>
      <c r="AO14" s="182">
        <v>11</v>
      </c>
      <c r="AP14" s="190">
        <v>939</v>
      </c>
      <c r="AQ14" s="182">
        <v>200</v>
      </c>
      <c r="AR14" s="182">
        <v>3</v>
      </c>
      <c r="AS14" s="182">
        <v>92</v>
      </c>
      <c r="AT14" s="182">
        <v>546</v>
      </c>
      <c r="AU14" s="182">
        <v>42</v>
      </c>
      <c r="AV14" s="182">
        <v>3</v>
      </c>
      <c r="AW14" s="182">
        <v>62</v>
      </c>
      <c r="AX14" s="182">
        <v>2</v>
      </c>
      <c r="AY14" s="182">
        <v>15</v>
      </c>
      <c r="AZ14" s="190">
        <v>965</v>
      </c>
    </row>
    <row r="15" spans="1:52" ht="15" customHeight="1">
      <c r="A15" s="35"/>
      <c r="B15" s="11" t="s">
        <v>39</v>
      </c>
      <c r="C15" s="183">
        <v>537</v>
      </c>
      <c r="D15" s="182">
        <v>11</v>
      </c>
      <c r="E15" s="182">
        <v>252</v>
      </c>
      <c r="F15" s="182">
        <v>1100</v>
      </c>
      <c r="G15" s="182">
        <v>167</v>
      </c>
      <c r="H15" s="182">
        <v>12</v>
      </c>
      <c r="I15" s="182">
        <v>169</v>
      </c>
      <c r="J15" s="182">
        <v>12</v>
      </c>
      <c r="K15" s="182">
        <v>29</v>
      </c>
      <c r="L15" s="190">
        <v>2289</v>
      </c>
      <c r="M15" s="182">
        <v>595</v>
      </c>
      <c r="N15" s="182">
        <v>8</v>
      </c>
      <c r="O15" s="182">
        <v>312</v>
      </c>
      <c r="P15" s="182">
        <v>1169</v>
      </c>
      <c r="Q15" s="182">
        <v>162</v>
      </c>
      <c r="R15" s="182">
        <v>16</v>
      </c>
      <c r="S15" s="182">
        <v>157</v>
      </c>
      <c r="T15" s="182">
        <v>16</v>
      </c>
      <c r="U15" s="182">
        <v>37</v>
      </c>
      <c r="V15" s="190">
        <v>2472</v>
      </c>
      <c r="W15" s="182">
        <v>634</v>
      </c>
      <c r="X15" s="182">
        <v>8</v>
      </c>
      <c r="Y15" s="182">
        <v>319</v>
      </c>
      <c r="Z15" s="182">
        <v>1173</v>
      </c>
      <c r="AA15" s="182">
        <v>172</v>
      </c>
      <c r="AB15" s="182">
        <v>13</v>
      </c>
      <c r="AC15" s="182">
        <v>182</v>
      </c>
      <c r="AD15" s="182">
        <v>16</v>
      </c>
      <c r="AE15" s="182">
        <v>40</v>
      </c>
      <c r="AF15" s="190">
        <v>2557</v>
      </c>
      <c r="AG15" s="182">
        <v>672</v>
      </c>
      <c r="AH15" s="182">
        <v>8</v>
      </c>
      <c r="AI15" s="182">
        <v>281</v>
      </c>
      <c r="AJ15" s="182">
        <v>1251</v>
      </c>
      <c r="AK15" s="182">
        <v>167</v>
      </c>
      <c r="AL15" s="182">
        <v>10</v>
      </c>
      <c r="AM15" s="182">
        <v>149</v>
      </c>
      <c r="AN15" s="182">
        <v>16</v>
      </c>
      <c r="AO15" s="182">
        <v>44</v>
      </c>
      <c r="AP15" s="190">
        <v>2598</v>
      </c>
      <c r="AQ15" s="182">
        <v>655</v>
      </c>
      <c r="AR15" s="182">
        <v>11</v>
      </c>
      <c r="AS15" s="182">
        <v>266</v>
      </c>
      <c r="AT15" s="182">
        <v>1362</v>
      </c>
      <c r="AU15" s="182">
        <v>120</v>
      </c>
      <c r="AV15" s="182">
        <v>11</v>
      </c>
      <c r="AW15" s="182">
        <v>194</v>
      </c>
      <c r="AX15" s="182">
        <v>14</v>
      </c>
      <c r="AY15" s="182">
        <v>40</v>
      </c>
      <c r="AZ15" s="190">
        <v>2673</v>
      </c>
    </row>
    <row r="16" spans="1:52" ht="15" customHeight="1">
      <c r="A16" s="42" t="s">
        <v>11</v>
      </c>
      <c r="B16" s="260" t="s">
        <v>44</v>
      </c>
      <c r="C16" s="188">
        <v>5</v>
      </c>
      <c r="D16" s="189">
        <v>1</v>
      </c>
      <c r="E16" s="189">
        <v>4</v>
      </c>
      <c r="F16" s="189">
        <v>4</v>
      </c>
      <c r="G16" s="189">
        <v>0</v>
      </c>
      <c r="H16" s="189">
        <v>0</v>
      </c>
      <c r="I16" s="189">
        <v>1</v>
      </c>
      <c r="J16" s="189">
        <v>0</v>
      </c>
      <c r="K16" s="189">
        <v>0</v>
      </c>
      <c r="L16" s="312">
        <v>15</v>
      </c>
      <c r="M16" s="189">
        <v>18</v>
      </c>
      <c r="N16" s="189">
        <v>1</v>
      </c>
      <c r="O16" s="189">
        <v>6</v>
      </c>
      <c r="P16" s="189">
        <v>4</v>
      </c>
      <c r="Q16" s="189">
        <v>0</v>
      </c>
      <c r="R16" s="189">
        <v>0</v>
      </c>
      <c r="S16" s="189">
        <v>1</v>
      </c>
      <c r="T16" s="189">
        <v>0</v>
      </c>
      <c r="U16" s="189">
        <v>0</v>
      </c>
      <c r="V16" s="312">
        <v>30</v>
      </c>
      <c r="W16" s="189">
        <v>23</v>
      </c>
      <c r="X16" s="189">
        <v>0</v>
      </c>
      <c r="Y16" s="189">
        <v>5</v>
      </c>
      <c r="Z16" s="189">
        <v>3</v>
      </c>
      <c r="AA16" s="189">
        <v>0</v>
      </c>
      <c r="AB16" s="189">
        <v>0</v>
      </c>
      <c r="AC16" s="189">
        <v>0</v>
      </c>
      <c r="AD16" s="189">
        <v>0</v>
      </c>
      <c r="AE16" s="189">
        <v>0</v>
      </c>
      <c r="AF16" s="312">
        <v>31</v>
      </c>
      <c r="AG16" s="189">
        <v>22</v>
      </c>
      <c r="AH16" s="189">
        <v>1</v>
      </c>
      <c r="AI16" s="189">
        <v>2</v>
      </c>
      <c r="AJ16" s="189">
        <v>8</v>
      </c>
      <c r="AK16" s="189">
        <v>1</v>
      </c>
      <c r="AL16" s="189">
        <v>0</v>
      </c>
      <c r="AM16" s="189">
        <v>2</v>
      </c>
      <c r="AN16" s="189">
        <v>0</v>
      </c>
      <c r="AO16" s="189">
        <v>0</v>
      </c>
      <c r="AP16" s="312">
        <v>36</v>
      </c>
      <c r="AQ16" s="189">
        <v>20</v>
      </c>
      <c r="AR16" s="189">
        <v>0</v>
      </c>
      <c r="AS16" s="189">
        <v>3</v>
      </c>
      <c r="AT16" s="189">
        <v>6</v>
      </c>
      <c r="AU16" s="189">
        <v>0</v>
      </c>
      <c r="AV16" s="189">
        <v>0</v>
      </c>
      <c r="AW16" s="189">
        <v>0</v>
      </c>
      <c r="AX16" s="189">
        <v>0</v>
      </c>
      <c r="AY16" s="189">
        <v>0</v>
      </c>
      <c r="AZ16" s="312">
        <v>29</v>
      </c>
    </row>
    <row r="17" spans="1:52" ht="15" customHeight="1">
      <c r="A17" s="37"/>
      <c r="B17" s="181" t="s">
        <v>47</v>
      </c>
      <c r="C17" s="183">
        <v>0</v>
      </c>
      <c r="D17" s="182">
        <v>0</v>
      </c>
      <c r="E17" s="182">
        <v>0</v>
      </c>
      <c r="F17" s="182">
        <v>0</v>
      </c>
      <c r="G17" s="182">
        <v>0</v>
      </c>
      <c r="H17" s="182">
        <v>0</v>
      </c>
      <c r="I17" s="182">
        <v>0</v>
      </c>
      <c r="J17" s="182">
        <v>0</v>
      </c>
      <c r="K17" s="182">
        <v>0</v>
      </c>
      <c r="L17" s="190">
        <v>0</v>
      </c>
      <c r="M17" s="182">
        <v>0</v>
      </c>
      <c r="N17" s="182">
        <v>0</v>
      </c>
      <c r="O17" s="182">
        <v>0</v>
      </c>
      <c r="P17" s="182">
        <v>0</v>
      </c>
      <c r="Q17" s="182">
        <v>0</v>
      </c>
      <c r="R17" s="182">
        <v>0</v>
      </c>
      <c r="S17" s="182">
        <v>0</v>
      </c>
      <c r="T17" s="182">
        <v>0</v>
      </c>
      <c r="U17" s="182">
        <v>0</v>
      </c>
      <c r="V17" s="190">
        <v>0</v>
      </c>
      <c r="W17" s="182">
        <v>0</v>
      </c>
      <c r="X17" s="182">
        <v>0</v>
      </c>
      <c r="Y17" s="182">
        <v>0</v>
      </c>
      <c r="Z17" s="182">
        <v>0</v>
      </c>
      <c r="AA17" s="182">
        <v>0</v>
      </c>
      <c r="AB17" s="182">
        <v>0</v>
      </c>
      <c r="AC17" s="182">
        <v>0</v>
      </c>
      <c r="AD17" s="182">
        <v>0</v>
      </c>
      <c r="AE17" s="182">
        <v>0</v>
      </c>
      <c r="AF17" s="190">
        <v>0</v>
      </c>
      <c r="AG17" s="182">
        <v>1</v>
      </c>
      <c r="AH17" s="182">
        <v>0</v>
      </c>
      <c r="AI17" s="182">
        <v>1</v>
      </c>
      <c r="AJ17" s="182">
        <v>1</v>
      </c>
      <c r="AK17" s="182">
        <v>0</v>
      </c>
      <c r="AL17" s="182">
        <v>0</v>
      </c>
      <c r="AM17" s="182">
        <v>0</v>
      </c>
      <c r="AN17" s="182">
        <v>0</v>
      </c>
      <c r="AO17" s="182">
        <v>0</v>
      </c>
      <c r="AP17" s="190">
        <v>3</v>
      </c>
      <c r="AQ17" s="182">
        <v>0</v>
      </c>
      <c r="AR17" s="182">
        <v>0</v>
      </c>
      <c r="AS17" s="182">
        <v>2</v>
      </c>
      <c r="AT17" s="182">
        <v>7</v>
      </c>
      <c r="AU17" s="182">
        <v>0</v>
      </c>
      <c r="AV17" s="182">
        <v>0</v>
      </c>
      <c r="AW17" s="182">
        <v>0</v>
      </c>
      <c r="AX17" s="182">
        <v>0</v>
      </c>
      <c r="AY17" s="182">
        <v>0</v>
      </c>
      <c r="AZ17" s="190">
        <v>9</v>
      </c>
    </row>
    <row r="18" spans="1:52" ht="15" customHeight="1">
      <c r="A18" s="37"/>
      <c r="B18" s="181" t="s">
        <v>39</v>
      </c>
      <c r="C18" s="183">
        <v>5</v>
      </c>
      <c r="D18" s="182">
        <v>1</v>
      </c>
      <c r="E18" s="182">
        <v>4</v>
      </c>
      <c r="F18" s="182">
        <v>4</v>
      </c>
      <c r="G18" s="182">
        <v>0</v>
      </c>
      <c r="H18" s="182">
        <v>0</v>
      </c>
      <c r="I18" s="182">
        <v>1</v>
      </c>
      <c r="J18" s="182">
        <v>0</v>
      </c>
      <c r="K18" s="182">
        <v>0</v>
      </c>
      <c r="L18" s="190">
        <v>15</v>
      </c>
      <c r="M18" s="182">
        <v>18</v>
      </c>
      <c r="N18" s="182">
        <v>1</v>
      </c>
      <c r="O18" s="182">
        <v>6</v>
      </c>
      <c r="P18" s="182">
        <v>4</v>
      </c>
      <c r="Q18" s="182">
        <v>0</v>
      </c>
      <c r="R18" s="182">
        <v>0</v>
      </c>
      <c r="S18" s="182">
        <v>1</v>
      </c>
      <c r="T18" s="182">
        <v>0</v>
      </c>
      <c r="U18" s="182">
        <v>0</v>
      </c>
      <c r="V18" s="190">
        <v>30</v>
      </c>
      <c r="W18" s="182">
        <v>23</v>
      </c>
      <c r="X18" s="182">
        <v>0</v>
      </c>
      <c r="Y18" s="182">
        <v>5</v>
      </c>
      <c r="Z18" s="182">
        <v>3</v>
      </c>
      <c r="AA18" s="182">
        <v>0</v>
      </c>
      <c r="AB18" s="182">
        <v>0</v>
      </c>
      <c r="AC18" s="182">
        <v>0</v>
      </c>
      <c r="AD18" s="182">
        <v>0</v>
      </c>
      <c r="AE18" s="182">
        <v>0</v>
      </c>
      <c r="AF18" s="190">
        <v>31</v>
      </c>
      <c r="AG18" s="182">
        <v>23</v>
      </c>
      <c r="AH18" s="182">
        <v>1</v>
      </c>
      <c r="AI18" s="182">
        <v>3</v>
      </c>
      <c r="AJ18" s="182">
        <v>9</v>
      </c>
      <c r="AK18" s="182">
        <v>1</v>
      </c>
      <c r="AL18" s="182">
        <v>0</v>
      </c>
      <c r="AM18" s="182">
        <v>2</v>
      </c>
      <c r="AN18" s="182">
        <v>0</v>
      </c>
      <c r="AO18" s="182">
        <v>0</v>
      </c>
      <c r="AP18" s="190">
        <v>39</v>
      </c>
      <c r="AQ18" s="182">
        <v>20</v>
      </c>
      <c r="AR18" s="182">
        <v>0</v>
      </c>
      <c r="AS18" s="182">
        <v>5</v>
      </c>
      <c r="AT18" s="182">
        <v>13</v>
      </c>
      <c r="AU18" s="182">
        <v>0</v>
      </c>
      <c r="AV18" s="182">
        <v>0</v>
      </c>
      <c r="AW18" s="182">
        <v>0</v>
      </c>
      <c r="AX18" s="182">
        <v>0</v>
      </c>
      <c r="AY18" s="182">
        <v>0</v>
      </c>
      <c r="AZ18" s="190">
        <v>38</v>
      </c>
    </row>
    <row r="19" spans="1:52" ht="15" customHeight="1">
      <c r="A19" s="38" t="s">
        <v>12</v>
      </c>
      <c r="B19" s="39" t="s">
        <v>186</v>
      </c>
      <c r="C19" s="195">
        <v>0</v>
      </c>
      <c r="D19" s="194">
        <v>0</v>
      </c>
      <c r="E19" s="194">
        <v>0</v>
      </c>
      <c r="F19" s="194">
        <v>0</v>
      </c>
      <c r="G19" s="194">
        <v>0</v>
      </c>
      <c r="H19" s="194">
        <v>0</v>
      </c>
      <c r="I19" s="194">
        <v>0</v>
      </c>
      <c r="J19" s="194">
        <v>0</v>
      </c>
      <c r="K19" s="194">
        <v>0</v>
      </c>
      <c r="L19" s="196">
        <v>0</v>
      </c>
      <c r="M19" s="194">
        <v>0</v>
      </c>
      <c r="N19" s="194">
        <v>0</v>
      </c>
      <c r="O19" s="194">
        <v>0</v>
      </c>
      <c r="P19" s="194">
        <v>0</v>
      </c>
      <c r="Q19" s="194">
        <v>0</v>
      </c>
      <c r="R19" s="194">
        <v>0</v>
      </c>
      <c r="S19" s="194">
        <v>0</v>
      </c>
      <c r="T19" s="194">
        <v>0</v>
      </c>
      <c r="U19" s="194">
        <v>0</v>
      </c>
      <c r="V19" s="196">
        <v>0</v>
      </c>
      <c r="W19" s="194">
        <v>0</v>
      </c>
      <c r="X19" s="194">
        <v>0</v>
      </c>
      <c r="Y19" s="194">
        <v>0</v>
      </c>
      <c r="Z19" s="194">
        <v>0</v>
      </c>
      <c r="AA19" s="194">
        <v>0</v>
      </c>
      <c r="AB19" s="194">
        <v>0</v>
      </c>
      <c r="AC19" s="194">
        <v>0</v>
      </c>
      <c r="AD19" s="194">
        <v>0</v>
      </c>
      <c r="AE19" s="194">
        <v>0</v>
      </c>
      <c r="AF19" s="196">
        <v>0</v>
      </c>
      <c r="AG19" s="194">
        <v>1</v>
      </c>
      <c r="AH19" s="194">
        <v>0</v>
      </c>
      <c r="AI19" s="194">
        <v>0</v>
      </c>
      <c r="AJ19" s="194">
        <v>0</v>
      </c>
      <c r="AK19" s="194">
        <v>0</v>
      </c>
      <c r="AL19" s="194">
        <v>0</v>
      </c>
      <c r="AM19" s="194">
        <v>0</v>
      </c>
      <c r="AN19" s="194">
        <v>0</v>
      </c>
      <c r="AO19" s="194">
        <v>0</v>
      </c>
      <c r="AP19" s="196">
        <v>1</v>
      </c>
      <c r="AQ19" s="194">
        <v>0</v>
      </c>
      <c r="AR19" s="194">
        <v>0</v>
      </c>
      <c r="AS19" s="194">
        <v>0</v>
      </c>
      <c r="AT19" s="194">
        <v>1</v>
      </c>
      <c r="AU19" s="194">
        <v>0</v>
      </c>
      <c r="AV19" s="194">
        <v>0</v>
      </c>
      <c r="AW19" s="194">
        <v>0</v>
      </c>
      <c r="AX19" s="194">
        <v>0</v>
      </c>
      <c r="AY19" s="194">
        <v>0</v>
      </c>
      <c r="AZ19" s="196">
        <v>1</v>
      </c>
    </row>
    <row r="20" spans="1:52" ht="15" customHeight="1">
      <c r="A20" s="89" t="s">
        <v>13</v>
      </c>
      <c r="B20" s="334" t="s">
        <v>54</v>
      </c>
      <c r="C20" s="188">
        <v>3</v>
      </c>
      <c r="D20" s="189">
        <v>0</v>
      </c>
      <c r="E20" s="189">
        <v>2</v>
      </c>
      <c r="F20" s="189">
        <v>0</v>
      </c>
      <c r="G20" s="189">
        <v>0</v>
      </c>
      <c r="H20" s="189">
        <v>0</v>
      </c>
      <c r="I20" s="189">
        <v>0</v>
      </c>
      <c r="J20" s="189">
        <v>0</v>
      </c>
      <c r="K20" s="189">
        <v>0</v>
      </c>
      <c r="L20" s="312">
        <v>5</v>
      </c>
      <c r="M20" s="189">
        <v>1</v>
      </c>
      <c r="N20" s="189">
        <v>0</v>
      </c>
      <c r="O20" s="189">
        <v>0</v>
      </c>
      <c r="P20" s="189">
        <v>0</v>
      </c>
      <c r="Q20" s="189">
        <v>0</v>
      </c>
      <c r="R20" s="189">
        <v>0</v>
      </c>
      <c r="S20" s="189">
        <v>0</v>
      </c>
      <c r="T20" s="189">
        <v>0</v>
      </c>
      <c r="U20" s="189">
        <v>0</v>
      </c>
      <c r="V20" s="312">
        <v>1</v>
      </c>
      <c r="W20" s="189">
        <v>2</v>
      </c>
      <c r="X20" s="189">
        <v>0</v>
      </c>
      <c r="Y20" s="189">
        <v>0</v>
      </c>
      <c r="Z20" s="189">
        <v>0</v>
      </c>
      <c r="AA20" s="189">
        <v>0</v>
      </c>
      <c r="AB20" s="189">
        <v>0</v>
      </c>
      <c r="AC20" s="189">
        <v>0</v>
      </c>
      <c r="AD20" s="189">
        <v>0</v>
      </c>
      <c r="AE20" s="189">
        <v>0</v>
      </c>
      <c r="AF20" s="312">
        <v>2</v>
      </c>
      <c r="AG20" s="189">
        <v>4</v>
      </c>
      <c r="AH20" s="189">
        <v>0</v>
      </c>
      <c r="AI20" s="189">
        <v>0</v>
      </c>
      <c r="AJ20" s="189">
        <v>1</v>
      </c>
      <c r="AK20" s="189">
        <v>0</v>
      </c>
      <c r="AL20" s="189">
        <v>0</v>
      </c>
      <c r="AM20" s="189">
        <v>0</v>
      </c>
      <c r="AN20" s="189">
        <v>0</v>
      </c>
      <c r="AO20" s="189">
        <v>0</v>
      </c>
      <c r="AP20" s="312">
        <v>5</v>
      </c>
      <c r="AQ20" s="189">
        <v>5</v>
      </c>
      <c r="AR20" s="189">
        <v>0</v>
      </c>
      <c r="AS20" s="189">
        <v>0</v>
      </c>
      <c r="AT20" s="189">
        <v>0</v>
      </c>
      <c r="AU20" s="189">
        <v>0</v>
      </c>
      <c r="AV20" s="189">
        <v>0</v>
      </c>
      <c r="AW20" s="189">
        <v>0</v>
      </c>
      <c r="AX20" s="189">
        <v>0</v>
      </c>
      <c r="AY20" s="189">
        <v>0</v>
      </c>
      <c r="AZ20" s="312">
        <v>5</v>
      </c>
    </row>
    <row r="21" spans="1:52" ht="15" customHeight="1">
      <c r="A21" s="37"/>
      <c r="B21" s="181" t="s">
        <v>187</v>
      </c>
      <c r="C21" s="183">
        <v>1</v>
      </c>
      <c r="D21" s="182">
        <v>0</v>
      </c>
      <c r="E21" s="182">
        <v>0</v>
      </c>
      <c r="F21" s="182">
        <v>2</v>
      </c>
      <c r="G21" s="182">
        <v>0</v>
      </c>
      <c r="H21" s="182">
        <v>0</v>
      </c>
      <c r="I21" s="182">
        <v>0</v>
      </c>
      <c r="J21" s="182">
        <v>0</v>
      </c>
      <c r="K21" s="182">
        <v>0</v>
      </c>
      <c r="L21" s="190">
        <v>3</v>
      </c>
      <c r="M21" s="182">
        <v>1</v>
      </c>
      <c r="N21" s="182">
        <v>0</v>
      </c>
      <c r="O21" s="182">
        <v>0</v>
      </c>
      <c r="P21" s="182">
        <v>3</v>
      </c>
      <c r="Q21" s="182">
        <v>0</v>
      </c>
      <c r="R21" s="182">
        <v>0</v>
      </c>
      <c r="S21" s="182">
        <v>0</v>
      </c>
      <c r="T21" s="182">
        <v>0</v>
      </c>
      <c r="U21" s="182">
        <v>0</v>
      </c>
      <c r="V21" s="190">
        <v>4</v>
      </c>
      <c r="W21" s="182">
        <v>0</v>
      </c>
      <c r="X21" s="182">
        <v>0</v>
      </c>
      <c r="Y21" s="182">
        <v>0</v>
      </c>
      <c r="Z21" s="182">
        <v>4</v>
      </c>
      <c r="AA21" s="182">
        <v>1</v>
      </c>
      <c r="AB21" s="182">
        <v>0</v>
      </c>
      <c r="AC21" s="182">
        <v>2</v>
      </c>
      <c r="AD21" s="182">
        <v>0</v>
      </c>
      <c r="AE21" s="182">
        <v>0</v>
      </c>
      <c r="AF21" s="190">
        <v>7</v>
      </c>
      <c r="AG21" s="182">
        <v>2</v>
      </c>
      <c r="AH21" s="182">
        <v>0</v>
      </c>
      <c r="AI21" s="182">
        <v>0</v>
      </c>
      <c r="AJ21" s="182">
        <v>1</v>
      </c>
      <c r="AK21" s="182">
        <v>0</v>
      </c>
      <c r="AL21" s="182">
        <v>0</v>
      </c>
      <c r="AM21" s="182">
        <v>0</v>
      </c>
      <c r="AN21" s="182">
        <v>0</v>
      </c>
      <c r="AO21" s="182">
        <v>0</v>
      </c>
      <c r="AP21" s="190">
        <v>3</v>
      </c>
      <c r="AQ21" s="182">
        <v>0</v>
      </c>
      <c r="AR21" s="182">
        <v>0</v>
      </c>
      <c r="AS21" s="182">
        <v>0</v>
      </c>
      <c r="AT21" s="182">
        <v>3</v>
      </c>
      <c r="AU21" s="182">
        <v>0</v>
      </c>
      <c r="AV21" s="182">
        <v>0</v>
      </c>
      <c r="AW21" s="182">
        <v>0</v>
      </c>
      <c r="AX21" s="182">
        <v>0</v>
      </c>
      <c r="AY21" s="182">
        <v>0</v>
      </c>
      <c r="AZ21" s="190">
        <v>3</v>
      </c>
    </row>
    <row r="22" spans="1:52" ht="15" customHeight="1">
      <c r="A22" s="35"/>
      <c r="B22" s="11" t="s">
        <v>39</v>
      </c>
      <c r="C22" s="183">
        <v>4</v>
      </c>
      <c r="D22" s="182">
        <v>0</v>
      </c>
      <c r="E22" s="182">
        <v>2</v>
      </c>
      <c r="F22" s="182">
        <v>2</v>
      </c>
      <c r="G22" s="182">
        <v>0</v>
      </c>
      <c r="H22" s="182">
        <v>0</v>
      </c>
      <c r="I22" s="182">
        <v>0</v>
      </c>
      <c r="J22" s="182">
        <v>0</v>
      </c>
      <c r="K22" s="182">
        <v>0</v>
      </c>
      <c r="L22" s="190">
        <v>8</v>
      </c>
      <c r="M22" s="182">
        <v>2</v>
      </c>
      <c r="N22" s="182">
        <v>0</v>
      </c>
      <c r="O22" s="182">
        <v>0</v>
      </c>
      <c r="P22" s="182">
        <v>3</v>
      </c>
      <c r="Q22" s="182">
        <v>0</v>
      </c>
      <c r="R22" s="182">
        <v>0</v>
      </c>
      <c r="S22" s="182">
        <v>0</v>
      </c>
      <c r="T22" s="182">
        <v>0</v>
      </c>
      <c r="U22" s="182">
        <v>0</v>
      </c>
      <c r="V22" s="190">
        <v>5</v>
      </c>
      <c r="W22" s="182">
        <v>2</v>
      </c>
      <c r="X22" s="182">
        <v>0</v>
      </c>
      <c r="Y22" s="182">
        <v>0</v>
      </c>
      <c r="Z22" s="182">
        <v>4</v>
      </c>
      <c r="AA22" s="182">
        <v>1</v>
      </c>
      <c r="AB22" s="182">
        <v>0</v>
      </c>
      <c r="AC22" s="182">
        <v>2</v>
      </c>
      <c r="AD22" s="182">
        <v>0</v>
      </c>
      <c r="AE22" s="182">
        <v>0</v>
      </c>
      <c r="AF22" s="190">
        <v>9</v>
      </c>
      <c r="AG22" s="182">
        <v>6</v>
      </c>
      <c r="AH22" s="182">
        <v>0</v>
      </c>
      <c r="AI22" s="182">
        <v>0</v>
      </c>
      <c r="AJ22" s="182">
        <v>2</v>
      </c>
      <c r="AK22" s="182">
        <v>0</v>
      </c>
      <c r="AL22" s="182">
        <v>0</v>
      </c>
      <c r="AM22" s="182">
        <v>0</v>
      </c>
      <c r="AN22" s="182">
        <v>0</v>
      </c>
      <c r="AO22" s="182">
        <v>0</v>
      </c>
      <c r="AP22" s="190">
        <v>8</v>
      </c>
      <c r="AQ22" s="182">
        <v>5</v>
      </c>
      <c r="AR22" s="182">
        <v>0</v>
      </c>
      <c r="AS22" s="182">
        <v>0</v>
      </c>
      <c r="AT22" s="182">
        <v>3</v>
      </c>
      <c r="AU22" s="182">
        <v>0</v>
      </c>
      <c r="AV22" s="182">
        <v>0</v>
      </c>
      <c r="AW22" s="182">
        <v>0</v>
      </c>
      <c r="AX22" s="182">
        <v>0</v>
      </c>
      <c r="AY22" s="182">
        <v>0</v>
      </c>
      <c r="AZ22" s="190">
        <v>8</v>
      </c>
    </row>
    <row r="23" spans="1:52" ht="15" customHeight="1">
      <c r="A23" s="174" t="s">
        <v>15</v>
      </c>
      <c r="B23" s="197" t="s">
        <v>15</v>
      </c>
      <c r="C23" s="195">
        <v>0</v>
      </c>
      <c r="D23" s="194">
        <v>0</v>
      </c>
      <c r="E23" s="194">
        <v>0</v>
      </c>
      <c r="F23" s="194">
        <v>0</v>
      </c>
      <c r="G23" s="194">
        <v>0</v>
      </c>
      <c r="H23" s="194">
        <v>0</v>
      </c>
      <c r="I23" s="194">
        <v>0</v>
      </c>
      <c r="J23" s="194">
        <v>0</v>
      </c>
      <c r="K23" s="194">
        <v>0</v>
      </c>
      <c r="L23" s="196">
        <v>0</v>
      </c>
      <c r="M23" s="194">
        <v>0</v>
      </c>
      <c r="N23" s="194">
        <v>0</v>
      </c>
      <c r="O23" s="194">
        <v>0</v>
      </c>
      <c r="P23" s="194">
        <v>0</v>
      </c>
      <c r="Q23" s="194">
        <v>0</v>
      </c>
      <c r="R23" s="194">
        <v>0</v>
      </c>
      <c r="S23" s="194">
        <v>0</v>
      </c>
      <c r="T23" s="194">
        <v>0</v>
      </c>
      <c r="U23" s="194">
        <v>0</v>
      </c>
      <c r="V23" s="196">
        <v>0</v>
      </c>
      <c r="W23" s="194">
        <v>0</v>
      </c>
      <c r="X23" s="194">
        <v>0</v>
      </c>
      <c r="Y23" s="194">
        <v>0</v>
      </c>
      <c r="Z23" s="194">
        <v>0</v>
      </c>
      <c r="AA23" s="194">
        <v>0</v>
      </c>
      <c r="AB23" s="194">
        <v>0</v>
      </c>
      <c r="AC23" s="194">
        <v>0</v>
      </c>
      <c r="AD23" s="194">
        <v>0</v>
      </c>
      <c r="AE23" s="194">
        <v>0</v>
      </c>
      <c r="AF23" s="196">
        <v>0</v>
      </c>
      <c r="AG23" s="194">
        <v>0</v>
      </c>
      <c r="AH23" s="194">
        <v>0</v>
      </c>
      <c r="AI23" s="194">
        <v>0</v>
      </c>
      <c r="AJ23" s="194">
        <v>0</v>
      </c>
      <c r="AK23" s="194">
        <v>0</v>
      </c>
      <c r="AL23" s="194">
        <v>0</v>
      </c>
      <c r="AM23" s="194">
        <v>0</v>
      </c>
      <c r="AN23" s="194">
        <v>0</v>
      </c>
      <c r="AO23" s="194">
        <v>0</v>
      </c>
      <c r="AP23" s="196">
        <v>0</v>
      </c>
      <c r="AQ23" s="194">
        <v>1</v>
      </c>
      <c r="AR23" s="194">
        <v>0</v>
      </c>
      <c r="AS23" s="194">
        <v>0</v>
      </c>
      <c r="AT23" s="194">
        <v>1</v>
      </c>
      <c r="AU23" s="194">
        <v>0</v>
      </c>
      <c r="AV23" s="194">
        <v>0</v>
      </c>
      <c r="AW23" s="194">
        <v>0</v>
      </c>
      <c r="AX23" s="194">
        <v>0</v>
      </c>
      <c r="AY23" s="194">
        <v>0</v>
      </c>
      <c r="AZ23" s="196">
        <v>2</v>
      </c>
    </row>
    <row r="24" spans="1:52" ht="15" customHeight="1">
      <c r="A24" s="36" t="s">
        <v>16</v>
      </c>
      <c r="B24" s="304" t="s">
        <v>64</v>
      </c>
      <c r="C24" s="184">
        <v>0</v>
      </c>
      <c r="D24" s="185">
        <v>0</v>
      </c>
      <c r="E24" s="185">
        <v>0</v>
      </c>
      <c r="F24" s="185">
        <v>0</v>
      </c>
      <c r="G24" s="185">
        <v>0</v>
      </c>
      <c r="H24" s="185">
        <v>0</v>
      </c>
      <c r="I24" s="185">
        <v>0</v>
      </c>
      <c r="J24" s="185">
        <v>0</v>
      </c>
      <c r="K24" s="185">
        <v>0</v>
      </c>
      <c r="L24" s="191">
        <v>0</v>
      </c>
      <c r="M24" s="185">
        <v>0</v>
      </c>
      <c r="N24" s="185">
        <v>0</v>
      </c>
      <c r="O24" s="185">
        <v>0</v>
      </c>
      <c r="P24" s="185">
        <v>0</v>
      </c>
      <c r="Q24" s="185">
        <v>0</v>
      </c>
      <c r="R24" s="185">
        <v>0</v>
      </c>
      <c r="S24" s="185">
        <v>0</v>
      </c>
      <c r="T24" s="185">
        <v>0</v>
      </c>
      <c r="U24" s="185">
        <v>0</v>
      </c>
      <c r="V24" s="191">
        <v>0</v>
      </c>
      <c r="W24" s="185">
        <v>0</v>
      </c>
      <c r="X24" s="185">
        <v>0</v>
      </c>
      <c r="Y24" s="185">
        <v>0</v>
      </c>
      <c r="Z24" s="185">
        <v>0</v>
      </c>
      <c r="AA24" s="185">
        <v>0</v>
      </c>
      <c r="AB24" s="185">
        <v>0</v>
      </c>
      <c r="AC24" s="185">
        <v>0</v>
      </c>
      <c r="AD24" s="185">
        <v>0</v>
      </c>
      <c r="AE24" s="185">
        <v>0</v>
      </c>
      <c r="AF24" s="191">
        <v>0</v>
      </c>
      <c r="AG24" s="185">
        <v>1</v>
      </c>
      <c r="AH24" s="185">
        <v>0</v>
      </c>
      <c r="AI24" s="185">
        <v>0</v>
      </c>
      <c r="AJ24" s="185">
        <v>0</v>
      </c>
      <c r="AK24" s="185">
        <v>1</v>
      </c>
      <c r="AL24" s="185">
        <v>0</v>
      </c>
      <c r="AM24" s="185">
        <v>0</v>
      </c>
      <c r="AN24" s="185">
        <v>0</v>
      </c>
      <c r="AO24" s="185">
        <v>0</v>
      </c>
      <c r="AP24" s="191">
        <v>2</v>
      </c>
      <c r="AQ24" s="185">
        <v>0</v>
      </c>
      <c r="AR24" s="185">
        <v>0</v>
      </c>
      <c r="AS24" s="185">
        <v>0</v>
      </c>
      <c r="AT24" s="185">
        <v>0</v>
      </c>
      <c r="AU24" s="185">
        <v>0</v>
      </c>
      <c r="AV24" s="185">
        <v>0</v>
      </c>
      <c r="AW24" s="185">
        <v>0</v>
      </c>
      <c r="AX24" s="185">
        <v>0</v>
      </c>
      <c r="AY24" s="185">
        <v>0</v>
      </c>
      <c r="AZ24" s="191">
        <v>0</v>
      </c>
    </row>
    <row r="25" spans="1:52" ht="15" customHeight="1">
      <c r="A25" s="174" t="s">
        <v>19</v>
      </c>
      <c r="B25" s="197" t="s">
        <v>191</v>
      </c>
      <c r="C25" s="195">
        <v>0</v>
      </c>
      <c r="D25" s="194">
        <v>0</v>
      </c>
      <c r="E25" s="194">
        <v>0</v>
      </c>
      <c r="F25" s="194">
        <v>0</v>
      </c>
      <c r="G25" s="194">
        <v>0</v>
      </c>
      <c r="H25" s="194">
        <v>0</v>
      </c>
      <c r="I25" s="194">
        <v>0</v>
      </c>
      <c r="J25" s="194">
        <v>0</v>
      </c>
      <c r="K25" s="194">
        <v>0</v>
      </c>
      <c r="L25" s="196">
        <v>0</v>
      </c>
      <c r="M25" s="194">
        <v>1</v>
      </c>
      <c r="N25" s="194">
        <v>0</v>
      </c>
      <c r="O25" s="194">
        <v>0</v>
      </c>
      <c r="P25" s="194">
        <v>0</v>
      </c>
      <c r="Q25" s="194">
        <v>0</v>
      </c>
      <c r="R25" s="194">
        <v>0</v>
      </c>
      <c r="S25" s="194">
        <v>0</v>
      </c>
      <c r="T25" s="194">
        <v>0</v>
      </c>
      <c r="U25" s="194">
        <v>0</v>
      </c>
      <c r="V25" s="196">
        <v>1</v>
      </c>
      <c r="W25" s="194">
        <v>1</v>
      </c>
      <c r="X25" s="194">
        <v>0</v>
      </c>
      <c r="Y25" s="194">
        <v>0</v>
      </c>
      <c r="Z25" s="194">
        <v>0</v>
      </c>
      <c r="AA25" s="194">
        <v>0</v>
      </c>
      <c r="AB25" s="194">
        <v>0</v>
      </c>
      <c r="AC25" s="194">
        <v>0</v>
      </c>
      <c r="AD25" s="194">
        <v>0</v>
      </c>
      <c r="AE25" s="194">
        <v>0</v>
      </c>
      <c r="AF25" s="196">
        <v>1</v>
      </c>
      <c r="AG25" s="194">
        <v>0</v>
      </c>
      <c r="AH25" s="194">
        <v>0</v>
      </c>
      <c r="AI25" s="194">
        <v>0</v>
      </c>
      <c r="AJ25" s="194">
        <v>0</v>
      </c>
      <c r="AK25" s="194">
        <v>0</v>
      </c>
      <c r="AL25" s="194">
        <v>0</v>
      </c>
      <c r="AM25" s="194">
        <v>0</v>
      </c>
      <c r="AN25" s="194">
        <v>0</v>
      </c>
      <c r="AO25" s="194">
        <v>0</v>
      </c>
      <c r="AP25" s="196">
        <v>0</v>
      </c>
      <c r="AQ25" s="194">
        <v>0</v>
      </c>
      <c r="AR25" s="194">
        <v>0</v>
      </c>
      <c r="AS25" s="194">
        <v>0</v>
      </c>
      <c r="AT25" s="194">
        <v>0</v>
      </c>
      <c r="AU25" s="194">
        <v>0</v>
      </c>
      <c r="AV25" s="194">
        <v>0</v>
      </c>
      <c r="AW25" s="194">
        <v>0</v>
      </c>
      <c r="AX25" s="194">
        <v>0</v>
      </c>
      <c r="AY25" s="194">
        <v>0</v>
      </c>
      <c r="AZ25" s="196">
        <v>0</v>
      </c>
    </row>
    <row r="26" spans="1:52" ht="15" customHeight="1">
      <c r="A26" s="36" t="s">
        <v>20</v>
      </c>
      <c r="B26" s="304" t="s">
        <v>93</v>
      </c>
      <c r="C26" s="184">
        <v>19</v>
      </c>
      <c r="D26" s="185">
        <v>1</v>
      </c>
      <c r="E26" s="185">
        <v>6</v>
      </c>
      <c r="F26" s="185">
        <v>125</v>
      </c>
      <c r="G26" s="185">
        <v>103</v>
      </c>
      <c r="H26" s="185">
        <v>7</v>
      </c>
      <c r="I26" s="185">
        <v>29</v>
      </c>
      <c r="J26" s="185">
        <v>3</v>
      </c>
      <c r="K26" s="185">
        <v>21</v>
      </c>
      <c r="L26" s="191">
        <v>314</v>
      </c>
      <c r="M26" s="185">
        <v>23</v>
      </c>
      <c r="N26" s="185">
        <v>1</v>
      </c>
      <c r="O26" s="185">
        <v>10</v>
      </c>
      <c r="P26" s="185">
        <v>139</v>
      </c>
      <c r="Q26" s="185">
        <v>98</v>
      </c>
      <c r="R26" s="185">
        <v>8</v>
      </c>
      <c r="S26" s="185">
        <v>46</v>
      </c>
      <c r="T26" s="185">
        <v>5</v>
      </c>
      <c r="U26" s="185">
        <v>14</v>
      </c>
      <c r="V26" s="191">
        <v>344</v>
      </c>
      <c r="W26" s="185">
        <v>22</v>
      </c>
      <c r="X26" s="185">
        <v>0</v>
      </c>
      <c r="Y26" s="185">
        <v>9</v>
      </c>
      <c r="Z26" s="185">
        <v>139</v>
      </c>
      <c r="AA26" s="185">
        <v>96</v>
      </c>
      <c r="AB26" s="185">
        <v>11</v>
      </c>
      <c r="AC26" s="185">
        <v>47</v>
      </c>
      <c r="AD26" s="185">
        <v>7</v>
      </c>
      <c r="AE26" s="185">
        <v>16</v>
      </c>
      <c r="AF26" s="191">
        <v>347</v>
      </c>
      <c r="AG26" s="185">
        <v>37</v>
      </c>
      <c r="AH26" s="185">
        <v>2</v>
      </c>
      <c r="AI26" s="185">
        <v>11</v>
      </c>
      <c r="AJ26" s="185">
        <v>157</v>
      </c>
      <c r="AK26" s="185">
        <v>75</v>
      </c>
      <c r="AL26" s="185">
        <v>11</v>
      </c>
      <c r="AM26" s="185">
        <v>45</v>
      </c>
      <c r="AN26" s="185">
        <v>9</v>
      </c>
      <c r="AO26" s="185">
        <v>13</v>
      </c>
      <c r="AP26" s="191">
        <v>360</v>
      </c>
      <c r="AQ26" s="185">
        <v>23</v>
      </c>
      <c r="AR26" s="185">
        <v>2</v>
      </c>
      <c r="AS26" s="185">
        <v>8</v>
      </c>
      <c r="AT26" s="185">
        <v>196</v>
      </c>
      <c r="AU26" s="185">
        <v>95</v>
      </c>
      <c r="AV26" s="185">
        <v>11</v>
      </c>
      <c r="AW26" s="185">
        <v>62</v>
      </c>
      <c r="AX26" s="185">
        <v>12</v>
      </c>
      <c r="AY26" s="185">
        <v>19</v>
      </c>
      <c r="AZ26" s="191">
        <v>428</v>
      </c>
    </row>
    <row r="27" spans="1:52" ht="15" customHeight="1">
      <c r="A27" s="43" t="s">
        <v>21</v>
      </c>
      <c r="B27" s="34" t="s">
        <v>101</v>
      </c>
      <c r="C27" s="184">
        <v>0</v>
      </c>
      <c r="D27" s="185">
        <v>0</v>
      </c>
      <c r="E27" s="185">
        <v>0</v>
      </c>
      <c r="F27" s="185">
        <v>0</v>
      </c>
      <c r="G27" s="185">
        <v>0</v>
      </c>
      <c r="H27" s="185">
        <v>0</v>
      </c>
      <c r="I27" s="185">
        <v>0</v>
      </c>
      <c r="J27" s="185">
        <v>0</v>
      </c>
      <c r="K27" s="185">
        <v>0</v>
      </c>
      <c r="L27" s="191">
        <v>0</v>
      </c>
      <c r="M27" s="185">
        <v>0</v>
      </c>
      <c r="N27" s="185">
        <v>0</v>
      </c>
      <c r="O27" s="185">
        <v>0</v>
      </c>
      <c r="P27" s="185">
        <v>0</v>
      </c>
      <c r="Q27" s="185">
        <v>0</v>
      </c>
      <c r="R27" s="185">
        <v>0</v>
      </c>
      <c r="S27" s="185">
        <v>0</v>
      </c>
      <c r="T27" s="185">
        <v>0</v>
      </c>
      <c r="U27" s="185">
        <v>0</v>
      </c>
      <c r="V27" s="191">
        <v>0</v>
      </c>
      <c r="W27" s="185">
        <v>0</v>
      </c>
      <c r="X27" s="185">
        <v>1</v>
      </c>
      <c r="Y27" s="185">
        <v>0</v>
      </c>
      <c r="Z27" s="185">
        <v>0</v>
      </c>
      <c r="AA27" s="185">
        <v>0</v>
      </c>
      <c r="AB27" s="185">
        <v>0</v>
      </c>
      <c r="AC27" s="185">
        <v>0</v>
      </c>
      <c r="AD27" s="185">
        <v>0</v>
      </c>
      <c r="AE27" s="185">
        <v>0</v>
      </c>
      <c r="AF27" s="191">
        <v>1</v>
      </c>
      <c r="AG27" s="185">
        <v>0</v>
      </c>
      <c r="AH27" s="185">
        <v>0</v>
      </c>
      <c r="AI27" s="185">
        <v>2</v>
      </c>
      <c r="AJ27" s="185">
        <v>0</v>
      </c>
      <c r="AK27" s="185">
        <v>0</v>
      </c>
      <c r="AL27" s="185">
        <v>2</v>
      </c>
      <c r="AM27" s="185">
        <v>0</v>
      </c>
      <c r="AN27" s="185">
        <v>0</v>
      </c>
      <c r="AO27" s="185">
        <v>0</v>
      </c>
      <c r="AP27" s="191">
        <v>4</v>
      </c>
      <c r="AQ27" s="185">
        <v>2</v>
      </c>
      <c r="AR27" s="185">
        <v>0</v>
      </c>
      <c r="AS27" s="185">
        <v>1</v>
      </c>
      <c r="AT27" s="185">
        <v>1</v>
      </c>
      <c r="AU27" s="185">
        <v>0</v>
      </c>
      <c r="AV27" s="185">
        <v>0</v>
      </c>
      <c r="AW27" s="185">
        <v>0</v>
      </c>
      <c r="AX27" s="185">
        <v>0</v>
      </c>
      <c r="AY27" s="185">
        <v>0</v>
      </c>
      <c r="AZ27" s="191">
        <v>4</v>
      </c>
    </row>
    <row r="28" spans="1:52" ht="15" customHeight="1">
      <c r="A28" s="89" t="s">
        <v>23</v>
      </c>
      <c r="B28" s="334" t="s">
        <v>122</v>
      </c>
      <c r="C28" s="188">
        <v>0</v>
      </c>
      <c r="D28" s="189">
        <v>0</v>
      </c>
      <c r="E28" s="189">
        <v>0</v>
      </c>
      <c r="F28" s="189">
        <v>0</v>
      </c>
      <c r="G28" s="189">
        <v>0</v>
      </c>
      <c r="H28" s="189">
        <v>0</v>
      </c>
      <c r="I28" s="189">
        <v>0</v>
      </c>
      <c r="J28" s="189">
        <v>0</v>
      </c>
      <c r="K28" s="189">
        <v>0</v>
      </c>
      <c r="L28" s="312">
        <v>0</v>
      </c>
      <c r="M28" s="189">
        <v>0</v>
      </c>
      <c r="N28" s="189">
        <v>0</v>
      </c>
      <c r="O28" s="189">
        <v>0</v>
      </c>
      <c r="P28" s="189">
        <v>0</v>
      </c>
      <c r="Q28" s="189">
        <v>0</v>
      </c>
      <c r="R28" s="189">
        <v>0</v>
      </c>
      <c r="S28" s="189">
        <v>0</v>
      </c>
      <c r="T28" s="189">
        <v>0</v>
      </c>
      <c r="U28" s="189">
        <v>0</v>
      </c>
      <c r="V28" s="312">
        <v>0</v>
      </c>
      <c r="W28" s="189">
        <v>0</v>
      </c>
      <c r="X28" s="189">
        <v>0</v>
      </c>
      <c r="Y28" s="189">
        <v>0</v>
      </c>
      <c r="Z28" s="189">
        <v>0</v>
      </c>
      <c r="AA28" s="189">
        <v>0</v>
      </c>
      <c r="AB28" s="189">
        <v>0</v>
      </c>
      <c r="AC28" s="189">
        <v>0</v>
      </c>
      <c r="AD28" s="189">
        <v>0</v>
      </c>
      <c r="AE28" s="189">
        <v>0</v>
      </c>
      <c r="AF28" s="312">
        <v>0</v>
      </c>
      <c r="AG28" s="189">
        <v>0</v>
      </c>
      <c r="AH28" s="189">
        <v>0</v>
      </c>
      <c r="AI28" s="189">
        <v>1</v>
      </c>
      <c r="AJ28" s="189">
        <v>0</v>
      </c>
      <c r="AK28" s="189">
        <v>0</v>
      </c>
      <c r="AL28" s="189">
        <v>0</v>
      </c>
      <c r="AM28" s="189">
        <v>0</v>
      </c>
      <c r="AN28" s="189">
        <v>0</v>
      </c>
      <c r="AO28" s="189">
        <v>0</v>
      </c>
      <c r="AP28" s="312">
        <v>1</v>
      </c>
      <c r="AQ28" s="189">
        <v>0</v>
      </c>
      <c r="AR28" s="189">
        <v>0</v>
      </c>
      <c r="AS28" s="189">
        <v>0</v>
      </c>
      <c r="AT28" s="189">
        <v>0</v>
      </c>
      <c r="AU28" s="189">
        <v>0</v>
      </c>
      <c r="AV28" s="189">
        <v>0</v>
      </c>
      <c r="AW28" s="189">
        <v>0</v>
      </c>
      <c r="AX28" s="189">
        <v>0</v>
      </c>
      <c r="AY28" s="189">
        <v>0</v>
      </c>
      <c r="AZ28" s="312">
        <v>0</v>
      </c>
    </row>
    <row r="29" spans="1:52" ht="15" customHeight="1">
      <c r="A29" s="35"/>
      <c r="B29" s="11" t="s">
        <v>125</v>
      </c>
      <c r="C29" s="183">
        <v>0</v>
      </c>
      <c r="D29" s="182">
        <v>0</v>
      </c>
      <c r="E29" s="182">
        <v>0</v>
      </c>
      <c r="F29" s="182">
        <v>0</v>
      </c>
      <c r="G29" s="182">
        <v>0</v>
      </c>
      <c r="H29" s="182">
        <v>0</v>
      </c>
      <c r="I29" s="182">
        <v>0</v>
      </c>
      <c r="J29" s="182">
        <v>0</v>
      </c>
      <c r="K29" s="182">
        <v>0</v>
      </c>
      <c r="L29" s="190">
        <v>0</v>
      </c>
      <c r="M29" s="182">
        <v>0</v>
      </c>
      <c r="N29" s="182">
        <v>0</v>
      </c>
      <c r="O29" s="182">
        <v>0</v>
      </c>
      <c r="P29" s="182">
        <v>0</v>
      </c>
      <c r="Q29" s="182">
        <v>0</v>
      </c>
      <c r="R29" s="182">
        <v>0</v>
      </c>
      <c r="S29" s="182">
        <v>0</v>
      </c>
      <c r="T29" s="182">
        <v>0</v>
      </c>
      <c r="U29" s="182">
        <v>0</v>
      </c>
      <c r="V29" s="190">
        <v>0</v>
      </c>
      <c r="W29" s="182">
        <v>0</v>
      </c>
      <c r="X29" s="182">
        <v>0</v>
      </c>
      <c r="Y29" s="182">
        <v>0</v>
      </c>
      <c r="Z29" s="182">
        <v>0</v>
      </c>
      <c r="AA29" s="182">
        <v>0</v>
      </c>
      <c r="AB29" s="182">
        <v>0</v>
      </c>
      <c r="AC29" s="182">
        <v>0</v>
      </c>
      <c r="AD29" s="182">
        <v>0</v>
      </c>
      <c r="AE29" s="182">
        <v>0</v>
      </c>
      <c r="AF29" s="190">
        <v>0</v>
      </c>
      <c r="AG29" s="182">
        <v>0</v>
      </c>
      <c r="AH29" s="182">
        <v>0</v>
      </c>
      <c r="AI29" s="182">
        <v>1</v>
      </c>
      <c r="AJ29" s="182">
        <v>0</v>
      </c>
      <c r="AK29" s="182">
        <v>0</v>
      </c>
      <c r="AL29" s="182">
        <v>0</v>
      </c>
      <c r="AM29" s="182">
        <v>0</v>
      </c>
      <c r="AN29" s="182">
        <v>0</v>
      </c>
      <c r="AO29" s="182">
        <v>0</v>
      </c>
      <c r="AP29" s="190">
        <v>1</v>
      </c>
      <c r="AQ29" s="182">
        <v>0</v>
      </c>
      <c r="AR29" s="182">
        <v>0</v>
      </c>
      <c r="AS29" s="182">
        <v>0</v>
      </c>
      <c r="AT29" s="182">
        <v>1</v>
      </c>
      <c r="AU29" s="182">
        <v>0</v>
      </c>
      <c r="AV29" s="182">
        <v>0</v>
      </c>
      <c r="AW29" s="182">
        <v>0</v>
      </c>
      <c r="AX29" s="182">
        <v>0</v>
      </c>
      <c r="AY29" s="182">
        <v>0</v>
      </c>
      <c r="AZ29" s="190">
        <v>1</v>
      </c>
    </row>
    <row r="30" spans="1:52" ht="15" customHeight="1">
      <c r="A30" s="35"/>
      <c r="B30" s="11" t="s">
        <v>193</v>
      </c>
      <c r="C30" s="183">
        <v>183</v>
      </c>
      <c r="D30" s="182">
        <v>2</v>
      </c>
      <c r="E30" s="182">
        <v>85</v>
      </c>
      <c r="F30" s="182">
        <v>439</v>
      </c>
      <c r="G30" s="182">
        <v>154</v>
      </c>
      <c r="H30" s="182">
        <v>64</v>
      </c>
      <c r="I30" s="182">
        <v>42</v>
      </c>
      <c r="J30" s="182">
        <v>23</v>
      </c>
      <c r="K30" s="182">
        <v>17</v>
      </c>
      <c r="L30" s="190">
        <v>1009</v>
      </c>
      <c r="M30" s="182">
        <v>261</v>
      </c>
      <c r="N30" s="182">
        <v>0</v>
      </c>
      <c r="O30" s="182">
        <v>122</v>
      </c>
      <c r="P30" s="182">
        <v>454</v>
      </c>
      <c r="Q30" s="182">
        <v>175</v>
      </c>
      <c r="R30" s="182">
        <v>90</v>
      </c>
      <c r="S30" s="182">
        <v>49</v>
      </c>
      <c r="T30" s="182">
        <v>22</v>
      </c>
      <c r="U30" s="182">
        <v>17</v>
      </c>
      <c r="V30" s="190">
        <v>1190</v>
      </c>
      <c r="W30" s="182">
        <v>240</v>
      </c>
      <c r="X30" s="182">
        <v>3</v>
      </c>
      <c r="Y30" s="182">
        <v>90</v>
      </c>
      <c r="Z30" s="182">
        <v>497</v>
      </c>
      <c r="AA30" s="182">
        <v>159</v>
      </c>
      <c r="AB30" s="182">
        <v>70</v>
      </c>
      <c r="AC30" s="182">
        <v>54</v>
      </c>
      <c r="AD30" s="182">
        <v>22</v>
      </c>
      <c r="AE30" s="182">
        <v>14</v>
      </c>
      <c r="AF30" s="190">
        <v>1149</v>
      </c>
      <c r="AG30" s="182">
        <v>275</v>
      </c>
      <c r="AH30" s="182">
        <v>2</v>
      </c>
      <c r="AI30" s="182">
        <v>98</v>
      </c>
      <c r="AJ30" s="182">
        <v>498</v>
      </c>
      <c r="AK30" s="182">
        <v>138</v>
      </c>
      <c r="AL30" s="182">
        <v>102</v>
      </c>
      <c r="AM30" s="182">
        <v>51</v>
      </c>
      <c r="AN30" s="182">
        <v>30</v>
      </c>
      <c r="AO30" s="182">
        <v>10</v>
      </c>
      <c r="AP30" s="190">
        <v>1204</v>
      </c>
      <c r="AQ30" s="182">
        <v>233</v>
      </c>
      <c r="AR30" s="182">
        <v>3</v>
      </c>
      <c r="AS30" s="182">
        <v>92</v>
      </c>
      <c r="AT30" s="182">
        <v>657</v>
      </c>
      <c r="AU30" s="182">
        <v>143</v>
      </c>
      <c r="AV30" s="182">
        <v>130</v>
      </c>
      <c r="AW30" s="182">
        <v>60</v>
      </c>
      <c r="AX30" s="182">
        <v>15</v>
      </c>
      <c r="AY30" s="182">
        <v>11</v>
      </c>
      <c r="AZ30" s="190">
        <v>1344</v>
      </c>
    </row>
    <row r="31" spans="1:52" ht="15" customHeight="1">
      <c r="A31" s="35"/>
      <c r="B31" s="11" t="s">
        <v>181</v>
      </c>
      <c r="C31" s="183">
        <v>1</v>
      </c>
      <c r="D31" s="182">
        <v>0</v>
      </c>
      <c r="E31" s="182">
        <v>0</v>
      </c>
      <c r="F31" s="182">
        <v>3</v>
      </c>
      <c r="G31" s="182">
        <v>2</v>
      </c>
      <c r="H31" s="182">
        <v>1</v>
      </c>
      <c r="I31" s="182">
        <v>0</v>
      </c>
      <c r="J31" s="182">
        <v>0</v>
      </c>
      <c r="K31" s="182">
        <v>0</v>
      </c>
      <c r="L31" s="190">
        <v>7</v>
      </c>
      <c r="M31" s="182">
        <v>0</v>
      </c>
      <c r="N31" s="182">
        <v>0</v>
      </c>
      <c r="O31" s="182">
        <v>1</v>
      </c>
      <c r="P31" s="182">
        <v>0</v>
      </c>
      <c r="Q31" s="182">
        <v>2</v>
      </c>
      <c r="R31" s="182">
        <v>0</v>
      </c>
      <c r="S31" s="182">
        <v>0</v>
      </c>
      <c r="T31" s="182">
        <v>0</v>
      </c>
      <c r="U31" s="182">
        <v>0</v>
      </c>
      <c r="V31" s="190">
        <v>3</v>
      </c>
      <c r="W31" s="182">
        <v>1</v>
      </c>
      <c r="X31" s="182">
        <v>0</v>
      </c>
      <c r="Y31" s="182">
        <v>1</v>
      </c>
      <c r="Z31" s="182">
        <v>2</v>
      </c>
      <c r="AA31" s="182">
        <v>0</v>
      </c>
      <c r="AB31" s="182">
        <v>1</v>
      </c>
      <c r="AC31" s="182">
        <v>1</v>
      </c>
      <c r="AD31" s="182">
        <v>0</v>
      </c>
      <c r="AE31" s="182">
        <v>0</v>
      </c>
      <c r="AF31" s="190">
        <v>6</v>
      </c>
      <c r="AG31" s="182">
        <v>0</v>
      </c>
      <c r="AH31" s="182">
        <v>0</v>
      </c>
      <c r="AI31" s="182">
        <v>0</v>
      </c>
      <c r="AJ31" s="182">
        <v>5</v>
      </c>
      <c r="AK31" s="182">
        <v>0</v>
      </c>
      <c r="AL31" s="182">
        <v>1</v>
      </c>
      <c r="AM31" s="182">
        <v>0</v>
      </c>
      <c r="AN31" s="182">
        <v>0</v>
      </c>
      <c r="AO31" s="182">
        <v>0</v>
      </c>
      <c r="AP31" s="190">
        <v>6</v>
      </c>
      <c r="AQ31" s="182">
        <v>0</v>
      </c>
      <c r="AR31" s="182">
        <v>0</v>
      </c>
      <c r="AS31" s="182">
        <v>0</v>
      </c>
      <c r="AT31" s="182">
        <v>3</v>
      </c>
      <c r="AU31" s="182">
        <v>1</v>
      </c>
      <c r="AV31" s="182">
        <v>0</v>
      </c>
      <c r="AW31" s="182">
        <v>1</v>
      </c>
      <c r="AX31" s="182">
        <v>0</v>
      </c>
      <c r="AY31" s="182">
        <v>0</v>
      </c>
      <c r="AZ31" s="190">
        <v>5</v>
      </c>
    </row>
    <row r="32" spans="1:52" ht="15" customHeight="1">
      <c r="A32" s="43"/>
      <c r="B32" s="34" t="s">
        <v>39</v>
      </c>
      <c r="C32" s="184">
        <v>184</v>
      </c>
      <c r="D32" s="185">
        <v>2</v>
      </c>
      <c r="E32" s="185">
        <v>85</v>
      </c>
      <c r="F32" s="185">
        <v>442</v>
      </c>
      <c r="G32" s="185">
        <v>156</v>
      </c>
      <c r="H32" s="185">
        <v>65</v>
      </c>
      <c r="I32" s="185">
        <v>42</v>
      </c>
      <c r="J32" s="185">
        <v>23</v>
      </c>
      <c r="K32" s="185">
        <v>17</v>
      </c>
      <c r="L32" s="191">
        <v>1016</v>
      </c>
      <c r="M32" s="185">
        <v>261</v>
      </c>
      <c r="N32" s="185">
        <v>0</v>
      </c>
      <c r="O32" s="185">
        <v>123</v>
      </c>
      <c r="P32" s="185">
        <v>454</v>
      </c>
      <c r="Q32" s="185">
        <v>177</v>
      </c>
      <c r="R32" s="185">
        <v>90</v>
      </c>
      <c r="S32" s="185">
        <v>49</v>
      </c>
      <c r="T32" s="185">
        <v>22</v>
      </c>
      <c r="U32" s="185">
        <v>17</v>
      </c>
      <c r="V32" s="191">
        <v>1193</v>
      </c>
      <c r="W32" s="185">
        <v>241</v>
      </c>
      <c r="X32" s="185">
        <v>3</v>
      </c>
      <c r="Y32" s="185">
        <v>91</v>
      </c>
      <c r="Z32" s="185">
        <v>499</v>
      </c>
      <c r="AA32" s="185">
        <v>159</v>
      </c>
      <c r="AB32" s="185">
        <v>71</v>
      </c>
      <c r="AC32" s="185">
        <v>55</v>
      </c>
      <c r="AD32" s="185">
        <v>22</v>
      </c>
      <c r="AE32" s="185">
        <v>14</v>
      </c>
      <c r="AF32" s="191">
        <v>1155</v>
      </c>
      <c r="AG32" s="185">
        <v>275</v>
      </c>
      <c r="AH32" s="185">
        <v>2</v>
      </c>
      <c r="AI32" s="185">
        <v>100</v>
      </c>
      <c r="AJ32" s="185">
        <v>503</v>
      </c>
      <c r="AK32" s="185">
        <v>138</v>
      </c>
      <c r="AL32" s="185">
        <v>103</v>
      </c>
      <c r="AM32" s="185">
        <v>51</v>
      </c>
      <c r="AN32" s="185">
        <v>30</v>
      </c>
      <c r="AO32" s="185">
        <v>10</v>
      </c>
      <c r="AP32" s="191">
        <v>1212</v>
      </c>
      <c r="AQ32" s="185">
        <v>233</v>
      </c>
      <c r="AR32" s="185">
        <v>3</v>
      </c>
      <c r="AS32" s="185">
        <v>92</v>
      </c>
      <c r="AT32" s="185">
        <v>661</v>
      </c>
      <c r="AU32" s="185">
        <v>144</v>
      </c>
      <c r="AV32" s="185">
        <v>130</v>
      </c>
      <c r="AW32" s="185">
        <v>61</v>
      </c>
      <c r="AX32" s="185">
        <v>15</v>
      </c>
      <c r="AY32" s="185">
        <v>11</v>
      </c>
      <c r="AZ32" s="191">
        <v>1350</v>
      </c>
    </row>
    <row r="33" spans="1:52" ht="15" customHeight="1">
      <c r="A33" s="248" t="s">
        <v>39</v>
      </c>
      <c r="B33" s="249"/>
      <c r="C33" s="195">
        <v>752</v>
      </c>
      <c r="D33" s="194">
        <v>15</v>
      </c>
      <c r="E33" s="194">
        <v>349</v>
      </c>
      <c r="F33" s="194">
        <v>1673</v>
      </c>
      <c r="G33" s="194">
        <v>426</v>
      </c>
      <c r="H33" s="194">
        <v>84</v>
      </c>
      <c r="I33" s="194">
        <v>241</v>
      </c>
      <c r="J33" s="194">
        <v>38</v>
      </c>
      <c r="K33" s="194">
        <v>67</v>
      </c>
      <c r="L33" s="196">
        <v>3645</v>
      </c>
      <c r="M33" s="194">
        <v>905</v>
      </c>
      <c r="N33" s="194">
        <v>10</v>
      </c>
      <c r="O33" s="194">
        <v>451</v>
      </c>
      <c r="P33" s="194">
        <v>1769</v>
      </c>
      <c r="Q33" s="194">
        <v>437</v>
      </c>
      <c r="R33" s="194">
        <v>114</v>
      </c>
      <c r="S33" s="194">
        <v>253</v>
      </c>
      <c r="T33" s="194">
        <v>43</v>
      </c>
      <c r="U33" s="194">
        <v>68</v>
      </c>
      <c r="V33" s="196">
        <v>4050</v>
      </c>
      <c r="W33" s="194">
        <v>927</v>
      </c>
      <c r="X33" s="194">
        <v>12</v>
      </c>
      <c r="Y33" s="194">
        <v>424</v>
      </c>
      <c r="Z33" s="194">
        <v>1818</v>
      </c>
      <c r="AA33" s="194">
        <v>428</v>
      </c>
      <c r="AB33" s="194">
        <v>95</v>
      </c>
      <c r="AC33" s="194">
        <v>286</v>
      </c>
      <c r="AD33" s="194">
        <v>45</v>
      </c>
      <c r="AE33" s="194">
        <v>70</v>
      </c>
      <c r="AF33" s="196">
        <v>4105</v>
      </c>
      <c r="AG33" s="194">
        <v>1021</v>
      </c>
      <c r="AH33" s="194">
        <v>13</v>
      </c>
      <c r="AI33" s="194">
        <v>397</v>
      </c>
      <c r="AJ33" s="194">
        <v>1922</v>
      </c>
      <c r="AK33" s="194">
        <v>382</v>
      </c>
      <c r="AL33" s="194">
        <v>126</v>
      </c>
      <c r="AM33" s="194">
        <v>247</v>
      </c>
      <c r="AN33" s="194">
        <v>55</v>
      </c>
      <c r="AO33" s="194">
        <v>67</v>
      </c>
      <c r="AP33" s="196">
        <v>4230</v>
      </c>
      <c r="AQ33" s="194">
        <v>942</v>
      </c>
      <c r="AR33" s="194">
        <v>16</v>
      </c>
      <c r="AS33" s="194">
        <v>372</v>
      </c>
      <c r="AT33" s="194">
        <v>2238</v>
      </c>
      <c r="AU33" s="194">
        <v>359</v>
      </c>
      <c r="AV33" s="194">
        <v>152</v>
      </c>
      <c r="AW33" s="194">
        <v>317</v>
      </c>
      <c r="AX33" s="194">
        <v>41</v>
      </c>
      <c r="AY33" s="194">
        <v>70</v>
      </c>
      <c r="AZ33" s="196">
        <v>4507</v>
      </c>
    </row>
    <row r="34" spans="1:52" ht="15" customHeight="1">
      <c r="A34" s="37"/>
      <c r="B34" s="181"/>
      <c r="C34" s="183"/>
      <c r="D34" s="182"/>
      <c r="E34" s="182"/>
      <c r="F34" s="182"/>
      <c r="G34" s="182"/>
      <c r="H34" s="182"/>
      <c r="I34" s="182"/>
      <c r="J34" s="182"/>
      <c r="K34" s="182"/>
      <c r="L34" s="190"/>
      <c r="M34" s="182"/>
      <c r="N34" s="182"/>
      <c r="O34" s="182"/>
      <c r="P34" s="182"/>
      <c r="Q34" s="182"/>
      <c r="R34" s="182"/>
      <c r="S34" s="182"/>
      <c r="T34" s="182"/>
      <c r="U34" s="182"/>
      <c r="V34" s="190"/>
      <c r="W34" s="182"/>
      <c r="X34" s="182"/>
      <c r="Y34" s="182"/>
      <c r="Z34" s="182"/>
      <c r="AA34" s="182"/>
      <c r="AB34" s="182"/>
      <c r="AC34" s="182"/>
      <c r="AD34" s="182"/>
      <c r="AE34" s="182"/>
      <c r="AF34" s="190"/>
      <c r="AG34" s="182"/>
      <c r="AH34" s="182"/>
      <c r="AI34" s="182"/>
      <c r="AJ34" s="182"/>
      <c r="AK34" s="182"/>
      <c r="AL34" s="182"/>
      <c r="AM34" s="182"/>
      <c r="AN34" s="182"/>
      <c r="AO34" s="182"/>
      <c r="AP34" s="190"/>
      <c r="AQ34" s="182"/>
      <c r="AR34" s="182"/>
      <c r="AS34" s="182"/>
      <c r="AT34" s="182"/>
      <c r="AU34" s="182"/>
      <c r="AV34" s="182"/>
      <c r="AW34" s="182"/>
      <c r="AX34" s="182"/>
      <c r="AY34" s="182"/>
      <c r="AZ34" s="190"/>
    </row>
    <row r="35" spans="1:52" ht="15" customHeight="1">
      <c r="A35" s="239" t="s">
        <v>242</v>
      </c>
      <c r="B35" s="243"/>
      <c r="C35" s="184"/>
      <c r="D35" s="185"/>
      <c r="E35" s="185"/>
      <c r="F35" s="185"/>
      <c r="G35" s="185"/>
      <c r="H35" s="185"/>
      <c r="I35" s="185"/>
      <c r="J35" s="185"/>
      <c r="K35" s="185"/>
      <c r="L35" s="191"/>
      <c r="M35" s="185"/>
      <c r="N35" s="185"/>
      <c r="O35" s="185"/>
      <c r="P35" s="185"/>
      <c r="Q35" s="185"/>
      <c r="R35" s="185"/>
      <c r="S35" s="185"/>
      <c r="T35" s="185"/>
      <c r="U35" s="185"/>
      <c r="V35" s="191"/>
      <c r="W35" s="185"/>
      <c r="X35" s="185"/>
      <c r="Y35" s="185"/>
      <c r="Z35" s="185"/>
      <c r="AA35" s="185"/>
      <c r="AB35" s="185"/>
      <c r="AC35" s="185"/>
      <c r="AD35" s="185"/>
      <c r="AE35" s="185"/>
      <c r="AF35" s="191"/>
      <c r="AG35" s="185"/>
      <c r="AH35" s="185"/>
      <c r="AI35" s="185"/>
      <c r="AJ35" s="185"/>
      <c r="AK35" s="185"/>
      <c r="AL35" s="185"/>
      <c r="AM35" s="185"/>
      <c r="AN35" s="185"/>
      <c r="AO35" s="185"/>
      <c r="AP35" s="191"/>
      <c r="AQ35" s="185"/>
      <c r="AR35" s="185"/>
      <c r="AS35" s="185"/>
      <c r="AT35" s="185"/>
      <c r="AU35" s="185"/>
      <c r="AV35" s="185"/>
      <c r="AW35" s="185"/>
      <c r="AX35" s="185"/>
      <c r="AY35" s="185"/>
      <c r="AZ35" s="191"/>
    </row>
    <row r="36" spans="1:52" ht="15" customHeight="1">
      <c r="A36" s="35" t="s">
        <v>11</v>
      </c>
      <c r="B36" s="11" t="s">
        <v>44</v>
      </c>
      <c r="C36" s="183">
        <v>25</v>
      </c>
      <c r="D36" s="182">
        <v>1</v>
      </c>
      <c r="E36" s="182">
        <v>9</v>
      </c>
      <c r="F36" s="182">
        <v>13</v>
      </c>
      <c r="G36" s="182">
        <v>0</v>
      </c>
      <c r="H36" s="182">
        <v>0</v>
      </c>
      <c r="I36" s="182">
        <v>3</v>
      </c>
      <c r="J36" s="182">
        <v>0</v>
      </c>
      <c r="K36" s="182">
        <v>0</v>
      </c>
      <c r="L36" s="190">
        <v>51</v>
      </c>
      <c r="M36" s="182">
        <v>40</v>
      </c>
      <c r="N36" s="182">
        <v>6</v>
      </c>
      <c r="O36" s="182">
        <v>16</v>
      </c>
      <c r="P36" s="182">
        <v>14</v>
      </c>
      <c r="Q36" s="182">
        <v>0</v>
      </c>
      <c r="R36" s="182">
        <v>0</v>
      </c>
      <c r="S36" s="182">
        <v>2</v>
      </c>
      <c r="T36" s="182">
        <v>0</v>
      </c>
      <c r="U36" s="182">
        <v>0</v>
      </c>
      <c r="V36" s="190">
        <v>78</v>
      </c>
      <c r="W36" s="182">
        <v>42</v>
      </c>
      <c r="X36" s="182">
        <v>6</v>
      </c>
      <c r="Y36" s="182">
        <v>14</v>
      </c>
      <c r="Z36" s="182">
        <v>9</v>
      </c>
      <c r="AA36" s="182">
        <v>0</v>
      </c>
      <c r="AB36" s="182">
        <v>0</v>
      </c>
      <c r="AC36" s="182">
        <v>3</v>
      </c>
      <c r="AD36" s="182">
        <v>0</v>
      </c>
      <c r="AE36" s="182">
        <v>0</v>
      </c>
      <c r="AF36" s="190">
        <v>74</v>
      </c>
      <c r="AG36" s="182">
        <v>39</v>
      </c>
      <c r="AH36" s="182">
        <v>3</v>
      </c>
      <c r="AI36" s="182">
        <v>7</v>
      </c>
      <c r="AJ36" s="182">
        <v>19</v>
      </c>
      <c r="AK36" s="182">
        <v>0</v>
      </c>
      <c r="AL36" s="182">
        <v>0</v>
      </c>
      <c r="AM36" s="182">
        <v>1</v>
      </c>
      <c r="AN36" s="182">
        <v>0</v>
      </c>
      <c r="AO36" s="182">
        <v>0</v>
      </c>
      <c r="AP36" s="190">
        <v>69</v>
      </c>
      <c r="AQ36" s="182">
        <v>54</v>
      </c>
      <c r="AR36" s="182">
        <v>2</v>
      </c>
      <c r="AS36" s="182">
        <v>4</v>
      </c>
      <c r="AT36" s="182">
        <v>16</v>
      </c>
      <c r="AU36" s="182">
        <v>0</v>
      </c>
      <c r="AV36" s="182">
        <v>0</v>
      </c>
      <c r="AW36" s="182">
        <v>2</v>
      </c>
      <c r="AX36" s="182">
        <v>0</v>
      </c>
      <c r="AY36" s="182">
        <v>0</v>
      </c>
      <c r="AZ36" s="190">
        <v>78</v>
      </c>
    </row>
    <row r="37" spans="1:52" ht="15" customHeight="1">
      <c r="A37" s="35"/>
      <c r="B37" s="11" t="s">
        <v>47</v>
      </c>
      <c r="C37" s="183">
        <v>3</v>
      </c>
      <c r="D37" s="182">
        <v>0</v>
      </c>
      <c r="E37" s="182">
        <v>1</v>
      </c>
      <c r="F37" s="182">
        <v>2</v>
      </c>
      <c r="G37" s="182">
        <v>0</v>
      </c>
      <c r="H37" s="182">
        <v>0</v>
      </c>
      <c r="I37" s="182">
        <v>0</v>
      </c>
      <c r="J37" s="182">
        <v>0</v>
      </c>
      <c r="K37" s="182">
        <v>0</v>
      </c>
      <c r="L37" s="190">
        <v>6</v>
      </c>
      <c r="M37" s="182">
        <v>7</v>
      </c>
      <c r="N37" s="182">
        <v>0</v>
      </c>
      <c r="O37" s="182">
        <v>3</v>
      </c>
      <c r="P37" s="182">
        <v>3</v>
      </c>
      <c r="Q37" s="182">
        <v>0</v>
      </c>
      <c r="R37" s="182">
        <v>0</v>
      </c>
      <c r="S37" s="182">
        <v>0</v>
      </c>
      <c r="T37" s="182">
        <v>0</v>
      </c>
      <c r="U37" s="182">
        <v>0</v>
      </c>
      <c r="V37" s="190">
        <v>13</v>
      </c>
      <c r="W37" s="182">
        <v>14</v>
      </c>
      <c r="X37" s="182">
        <v>0</v>
      </c>
      <c r="Y37" s="182">
        <v>1</v>
      </c>
      <c r="Z37" s="182">
        <v>0</v>
      </c>
      <c r="AA37" s="182">
        <v>0</v>
      </c>
      <c r="AB37" s="182">
        <v>0</v>
      </c>
      <c r="AC37" s="182">
        <v>0</v>
      </c>
      <c r="AD37" s="182">
        <v>0</v>
      </c>
      <c r="AE37" s="182">
        <v>0</v>
      </c>
      <c r="AF37" s="190">
        <v>15</v>
      </c>
      <c r="AG37" s="182">
        <v>12</v>
      </c>
      <c r="AH37" s="182">
        <v>1</v>
      </c>
      <c r="AI37" s="182">
        <v>4</v>
      </c>
      <c r="AJ37" s="182">
        <v>4</v>
      </c>
      <c r="AK37" s="182">
        <v>0</v>
      </c>
      <c r="AL37" s="182">
        <v>0</v>
      </c>
      <c r="AM37" s="182">
        <v>0</v>
      </c>
      <c r="AN37" s="182">
        <v>0</v>
      </c>
      <c r="AO37" s="182">
        <v>0</v>
      </c>
      <c r="AP37" s="190">
        <v>21</v>
      </c>
      <c r="AQ37" s="182">
        <v>11</v>
      </c>
      <c r="AR37" s="182">
        <v>0</v>
      </c>
      <c r="AS37" s="182">
        <v>4</v>
      </c>
      <c r="AT37" s="182">
        <v>3</v>
      </c>
      <c r="AU37" s="182">
        <v>0</v>
      </c>
      <c r="AV37" s="182">
        <v>0</v>
      </c>
      <c r="AW37" s="182">
        <v>0</v>
      </c>
      <c r="AX37" s="182">
        <v>0</v>
      </c>
      <c r="AY37" s="182">
        <v>0</v>
      </c>
      <c r="AZ37" s="190">
        <v>18</v>
      </c>
    </row>
    <row r="38" spans="1:52" ht="15" customHeight="1">
      <c r="A38" s="174" t="s">
        <v>39</v>
      </c>
      <c r="B38" s="197"/>
      <c r="C38" s="195">
        <v>28</v>
      </c>
      <c r="D38" s="194">
        <v>1</v>
      </c>
      <c r="E38" s="194">
        <v>10</v>
      </c>
      <c r="F38" s="194">
        <v>15</v>
      </c>
      <c r="G38" s="194">
        <v>0</v>
      </c>
      <c r="H38" s="194">
        <v>0</v>
      </c>
      <c r="I38" s="194">
        <v>3</v>
      </c>
      <c r="J38" s="194">
        <v>0</v>
      </c>
      <c r="K38" s="194">
        <v>0</v>
      </c>
      <c r="L38" s="196">
        <v>57</v>
      </c>
      <c r="M38" s="194">
        <v>47</v>
      </c>
      <c r="N38" s="194">
        <v>6</v>
      </c>
      <c r="O38" s="194">
        <v>19</v>
      </c>
      <c r="P38" s="194">
        <v>17</v>
      </c>
      <c r="Q38" s="194">
        <v>0</v>
      </c>
      <c r="R38" s="194">
        <v>0</v>
      </c>
      <c r="S38" s="194">
        <v>2</v>
      </c>
      <c r="T38" s="194">
        <v>0</v>
      </c>
      <c r="U38" s="194">
        <v>0</v>
      </c>
      <c r="V38" s="196">
        <v>91</v>
      </c>
      <c r="W38" s="194">
        <v>56</v>
      </c>
      <c r="X38" s="194">
        <v>6</v>
      </c>
      <c r="Y38" s="194">
        <v>15</v>
      </c>
      <c r="Z38" s="194">
        <v>9</v>
      </c>
      <c r="AA38" s="194">
        <v>0</v>
      </c>
      <c r="AB38" s="194">
        <v>0</v>
      </c>
      <c r="AC38" s="194">
        <v>3</v>
      </c>
      <c r="AD38" s="194">
        <v>0</v>
      </c>
      <c r="AE38" s="194">
        <v>0</v>
      </c>
      <c r="AF38" s="196">
        <v>89</v>
      </c>
      <c r="AG38" s="194">
        <v>51</v>
      </c>
      <c r="AH38" s="194">
        <v>4</v>
      </c>
      <c r="AI38" s="194">
        <v>11</v>
      </c>
      <c r="AJ38" s="194">
        <v>23</v>
      </c>
      <c r="AK38" s="194">
        <v>0</v>
      </c>
      <c r="AL38" s="194">
        <v>0</v>
      </c>
      <c r="AM38" s="194">
        <v>1</v>
      </c>
      <c r="AN38" s="194">
        <v>0</v>
      </c>
      <c r="AO38" s="194">
        <v>0</v>
      </c>
      <c r="AP38" s="196">
        <v>90</v>
      </c>
      <c r="AQ38" s="194">
        <v>65</v>
      </c>
      <c r="AR38" s="194">
        <v>2</v>
      </c>
      <c r="AS38" s="194">
        <v>8</v>
      </c>
      <c r="AT38" s="194">
        <v>19</v>
      </c>
      <c r="AU38" s="194">
        <v>0</v>
      </c>
      <c r="AV38" s="194">
        <v>0</v>
      </c>
      <c r="AW38" s="194">
        <v>2</v>
      </c>
      <c r="AX38" s="194">
        <v>0</v>
      </c>
      <c r="AY38" s="194">
        <v>0</v>
      </c>
      <c r="AZ38" s="196">
        <v>96</v>
      </c>
    </row>
    <row r="39" spans="1:52" ht="15" customHeight="1"/>
    <row r="40" spans="1:52" ht="15" customHeight="1">
      <c r="A40" s="46" t="s">
        <v>619</v>
      </c>
      <c r="B40" s="181"/>
    </row>
    <row r="41" spans="1:52" ht="15" customHeight="1">
      <c r="A41" s="181" t="s">
        <v>692</v>
      </c>
      <c r="B41" s="181"/>
    </row>
    <row r="42" spans="1:52" ht="15.75" customHeight="1">
      <c r="A42" s="181" t="s">
        <v>533</v>
      </c>
      <c r="B42" s="181"/>
    </row>
    <row r="43" spans="1:52" ht="15.75" customHeight="1">
      <c r="A43" s="181" t="s">
        <v>695</v>
      </c>
      <c r="B43" s="181"/>
    </row>
    <row r="44" spans="1:52" ht="15" customHeight="1">
      <c r="A44" s="204" t="s">
        <v>687</v>
      </c>
      <c r="B44" s="204"/>
    </row>
    <row r="45" spans="1:52" ht="15" customHeight="1">
      <c r="A45" s="148" t="s">
        <v>688</v>
      </c>
      <c r="B45" s="148"/>
    </row>
    <row r="46" spans="1:52" ht="15.75" customHeight="1">
      <c r="A46" s="148" t="s">
        <v>689</v>
      </c>
      <c r="B46" s="148"/>
    </row>
    <row r="47" spans="1:52" ht="15" customHeight="1">
      <c r="A47" s="148" t="s">
        <v>690</v>
      </c>
      <c r="B47" s="148"/>
    </row>
    <row r="48" spans="1:52" ht="15" customHeight="1">
      <c r="A48" s="148" t="s">
        <v>691</v>
      </c>
      <c r="B48" s="148"/>
    </row>
    <row r="49" spans="1:2" ht="15" customHeight="1">
      <c r="A49" s="46" t="s">
        <v>539</v>
      </c>
      <c r="B49" s="46"/>
    </row>
    <row r="50" spans="1:2" ht="15" customHeight="1">
      <c r="A50" s="460" t="s">
        <v>614</v>
      </c>
      <c r="B50" s="46"/>
    </row>
    <row r="51" spans="1:2" ht="15" customHeight="1">
      <c r="A51" s="461" t="s">
        <v>785</v>
      </c>
      <c r="B51" s="193"/>
    </row>
    <row r="52" spans="1:2" ht="15" customHeight="1">
      <c r="A52" s="46"/>
      <c r="B52" s="193"/>
    </row>
    <row r="53" spans="1:2" ht="15" customHeight="1">
      <c r="A53" s="341" t="s">
        <v>389</v>
      </c>
      <c r="B53" s="193"/>
    </row>
    <row r="54" spans="1:2" ht="15" customHeight="1">
      <c r="A54" s="341" t="s">
        <v>625</v>
      </c>
      <c r="B54" s="193"/>
    </row>
    <row r="55" spans="1:2" ht="15" customHeight="1">
      <c r="A55" s="227" t="s">
        <v>0</v>
      </c>
      <c r="B55" s="193"/>
    </row>
    <row r="56" spans="1:2" ht="15" customHeight="1">
      <c r="A56" s="227" t="s">
        <v>414</v>
      </c>
      <c r="B56" s="193"/>
    </row>
    <row r="57" spans="1:2" ht="15" customHeight="1">
      <c r="A57" s="227" t="s">
        <v>30</v>
      </c>
    </row>
    <row r="58" spans="1:2" ht="15" customHeight="1">
      <c r="A58" s="227" t="s">
        <v>415</v>
      </c>
    </row>
  </sheetData>
  <mergeCells count="6">
    <mergeCell ref="C6:AZ6"/>
    <mergeCell ref="C7:L7"/>
    <mergeCell ref="M7:V7"/>
    <mergeCell ref="W7:AF7"/>
    <mergeCell ref="AG7:AP7"/>
    <mergeCell ref="AQ7:AZ7"/>
  </mergeCells>
  <conditionalFormatting sqref="A10:B22 A25:B38">
    <cfRule type="cellIs" dxfId="23" priority="4" operator="equal">
      <formula>"Total"</formula>
    </cfRule>
  </conditionalFormatting>
  <conditionalFormatting sqref="A23:B24">
    <cfRule type="cellIs" dxfId="22" priority="1" operator="equal">
      <formula>"Total"</formula>
    </cfRule>
  </conditionalFormatting>
  <hyperlinks>
    <hyperlink ref="A1" location="'Table Of Contents'!C6" display="return to table of contents"/>
  </hyperlinks>
  <pageMargins left="0.39370078740157483" right="0.39370078740157483" top="0.59055118110236227" bottom="0.59055118110236227" header="0.39370078740157483" footer="0.39370078740157483"/>
  <pageSetup paperSize="9" scale="57" fitToWidth="0" orientation="landscape" horizontalDpi="300" verticalDpi="300" r:id="rId1"/>
  <headerFooter>
    <oddHeader>&amp;C&amp;F     &amp;A</oddHeader>
    <oddFooter>Page &amp;P of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J411"/>
  <sheetViews>
    <sheetView zoomScaleNormal="100" workbookViewId="0">
      <pane ySplit="6" topLeftCell="A7" activePane="bottomLeft" state="frozen"/>
      <selection activeCell="C6" sqref="C6"/>
      <selection pane="bottomLeft"/>
    </sheetView>
  </sheetViews>
  <sheetFormatPr defaultColWidth="11.42578125" defaultRowHeight="9.9499999999999993" customHeight="1"/>
  <cols>
    <col min="1" max="1" width="73.140625" style="120" bestFit="1" customWidth="1"/>
    <col min="2" max="6" width="19.28515625" style="120" bestFit="1" customWidth="1"/>
    <col min="7" max="7" width="13.85546875" style="448" customWidth="1"/>
    <col min="8" max="8" width="21.7109375" style="120" customWidth="1"/>
    <col min="9" max="9" width="11.42578125" style="448"/>
    <col min="10" max="10" width="15.28515625" style="120" customWidth="1"/>
    <col min="11" max="16384" width="11.42578125" style="120"/>
  </cols>
  <sheetData>
    <row r="1" spans="1:10" ht="15" customHeight="1">
      <c r="A1" s="203" t="s">
        <v>231</v>
      </c>
    </row>
    <row r="2" spans="1:10" ht="15" customHeight="1">
      <c r="A2" s="256" t="s">
        <v>263</v>
      </c>
    </row>
    <row r="3" spans="1:10" ht="15" customHeight="1">
      <c r="A3" s="256" t="str">
        <f>"NSW Higher, Local and Children's Criminal Courts " &amp;'Table Of Contents'!H4</f>
        <v>NSW Higher, Local and Children's Criminal Courts July 2014 - June 2019</v>
      </c>
      <c r="C3" s="121"/>
      <c r="D3" s="121"/>
      <c r="E3" s="121"/>
      <c r="F3" s="121"/>
    </row>
    <row r="4" spans="1:10" ht="15" customHeight="1">
      <c r="A4" s="199" t="s">
        <v>286</v>
      </c>
      <c r="C4" s="121"/>
      <c r="D4" s="121"/>
      <c r="E4" s="121"/>
      <c r="F4" s="121"/>
    </row>
    <row r="5" spans="1:10" ht="15" customHeight="1">
      <c r="A5" s="199" t="s">
        <v>0</v>
      </c>
      <c r="B5" s="121"/>
      <c r="C5" s="121"/>
      <c r="D5" s="121"/>
      <c r="E5" s="121"/>
      <c r="F5" s="121"/>
    </row>
    <row r="6" spans="1:10" ht="64.5">
      <c r="A6" s="368"/>
      <c r="B6" s="471" t="str">
        <f>'Table Of Contents'!$C$4</f>
        <v>July 2014 - June 2015</v>
      </c>
      <c r="C6" s="471" t="str">
        <f>'Table Of Contents'!$D$4</f>
        <v>July 2015 - June 2016</v>
      </c>
      <c r="D6" s="471" t="str">
        <f>'Table Of Contents'!$E$4</f>
        <v>July 2016 - June 2017</v>
      </c>
      <c r="E6" s="471" t="str">
        <f>'Table Of Contents'!$F$4</f>
        <v>July 2017 - June 2018</v>
      </c>
      <c r="F6" s="471" t="str">
        <f>'Table Of Contents'!$G$4</f>
        <v>July 2018 - June 2019</v>
      </c>
      <c r="G6" s="429" t="s">
        <v>468</v>
      </c>
      <c r="H6" s="429" t="s">
        <v>469</v>
      </c>
      <c r="I6" s="429" t="s">
        <v>470</v>
      </c>
      <c r="J6" s="429" t="s">
        <v>471</v>
      </c>
    </row>
    <row r="7" spans="1:10" ht="15.75">
      <c r="A7" s="167" t="s">
        <v>1</v>
      </c>
      <c r="B7" s="367"/>
      <c r="C7" s="367"/>
      <c r="D7" s="367"/>
      <c r="E7" s="367"/>
      <c r="F7" s="367"/>
    </row>
    <row r="8" spans="1:10" ht="15" customHeight="1">
      <c r="A8" s="167"/>
      <c r="B8" s="127"/>
      <c r="C8" s="127"/>
      <c r="D8" s="127"/>
      <c r="E8" s="127"/>
      <c r="F8" s="127"/>
    </row>
    <row r="9" spans="1:10" ht="15" customHeight="1">
      <c r="A9" s="125" t="s">
        <v>288</v>
      </c>
      <c r="B9" s="127">
        <v>126376</v>
      </c>
      <c r="C9" s="127">
        <v>136584</v>
      </c>
      <c r="D9" s="127">
        <v>139117</v>
      </c>
      <c r="E9" s="127">
        <v>140677</v>
      </c>
      <c r="F9" s="127">
        <v>140104</v>
      </c>
      <c r="G9" s="449">
        <v>-573</v>
      </c>
      <c r="H9" s="370" t="s">
        <v>472</v>
      </c>
      <c r="I9" s="449">
        <v>13728</v>
      </c>
      <c r="J9" s="444" t="s">
        <v>474</v>
      </c>
    </row>
    <row r="10" spans="1:10" ht="15" customHeight="1">
      <c r="A10" s="124"/>
      <c r="G10" s="449"/>
      <c r="H10" s="370"/>
      <c r="I10" s="449"/>
      <c r="J10" s="370"/>
    </row>
    <row r="11" spans="1:10" ht="15" customHeight="1">
      <c r="A11" s="125" t="s">
        <v>279</v>
      </c>
      <c r="G11" s="449"/>
      <c r="H11" s="370"/>
      <c r="I11" s="449"/>
      <c r="J11" s="370"/>
    </row>
    <row r="12" spans="1:10" ht="15" customHeight="1">
      <c r="A12" s="200" t="s">
        <v>232</v>
      </c>
      <c r="B12" s="127">
        <v>99786</v>
      </c>
      <c r="C12" s="127">
        <v>107739</v>
      </c>
      <c r="D12" s="127">
        <v>108581</v>
      </c>
      <c r="E12" s="127">
        <v>109199</v>
      </c>
      <c r="F12" s="127">
        <v>108429</v>
      </c>
      <c r="G12" s="449">
        <v>-770</v>
      </c>
      <c r="H12" s="370" t="s">
        <v>472</v>
      </c>
      <c r="I12" s="449">
        <v>8643</v>
      </c>
      <c r="J12" s="370" t="s">
        <v>554</v>
      </c>
    </row>
    <row r="13" spans="1:10" ht="15" customHeight="1">
      <c r="A13" s="200" t="s">
        <v>233</v>
      </c>
      <c r="B13" s="127">
        <v>24847</v>
      </c>
      <c r="C13" s="127">
        <v>27170</v>
      </c>
      <c r="D13" s="127">
        <v>28914</v>
      </c>
      <c r="E13" s="127">
        <v>29376</v>
      </c>
      <c r="F13" s="127">
        <v>29981</v>
      </c>
      <c r="G13" s="449">
        <v>605</v>
      </c>
      <c r="H13" s="370" t="s">
        <v>472</v>
      </c>
      <c r="I13" s="449">
        <v>5134</v>
      </c>
      <c r="J13" s="370" t="s">
        <v>700</v>
      </c>
    </row>
    <row r="14" spans="1:10" ht="15" customHeight="1">
      <c r="A14" s="200" t="s">
        <v>298</v>
      </c>
      <c r="B14" s="127">
        <v>140</v>
      </c>
      <c r="C14" s="127">
        <v>166</v>
      </c>
      <c r="D14" s="127">
        <v>179</v>
      </c>
      <c r="E14" s="127">
        <v>195</v>
      </c>
      <c r="F14" s="127">
        <v>223</v>
      </c>
      <c r="G14" s="449">
        <v>28</v>
      </c>
      <c r="H14" s="370" t="s">
        <v>472</v>
      </c>
      <c r="I14" s="449">
        <v>83</v>
      </c>
      <c r="J14" s="370" t="s">
        <v>565</v>
      </c>
    </row>
    <row r="15" spans="1:10" ht="15" customHeight="1">
      <c r="A15" s="200" t="s">
        <v>234</v>
      </c>
      <c r="B15" s="127">
        <v>1603</v>
      </c>
      <c r="C15" s="127">
        <v>1509</v>
      </c>
      <c r="D15" s="127">
        <v>1443</v>
      </c>
      <c r="E15" s="127">
        <v>1907</v>
      </c>
      <c r="F15" s="127">
        <v>1471</v>
      </c>
      <c r="G15" s="449">
        <v>-436</v>
      </c>
      <c r="H15" s="370" t="s">
        <v>626</v>
      </c>
      <c r="I15" s="449">
        <v>-132</v>
      </c>
      <c r="J15" s="370" t="s">
        <v>472</v>
      </c>
    </row>
    <row r="16" spans="1:10" ht="15" customHeight="1">
      <c r="A16" s="125"/>
      <c r="B16" s="127"/>
      <c r="C16" s="127"/>
      <c r="D16" s="127"/>
      <c r="E16" s="127"/>
      <c r="F16" s="127"/>
      <c r="G16" s="449"/>
      <c r="H16" s="370"/>
      <c r="I16" s="449"/>
      <c r="J16" s="370"/>
    </row>
    <row r="17" spans="1:10" ht="15" customHeight="1">
      <c r="A17" s="125" t="s">
        <v>3</v>
      </c>
      <c r="B17" s="127"/>
      <c r="C17" s="127"/>
      <c r="D17" s="127"/>
      <c r="E17" s="127"/>
      <c r="F17" s="127"/>
      <c r="G17" s="449"/>
      <c r="H17" s="370"/>
      <c r="I17" s="449"/>
      <c r="J17" s="370"/>
    </row>
    <row r="18" spans="1:10" ht="15" customHeight="1">
      <c r="A18" s="200" t="s">
        <v>4</v>
      </c>
      <c r="B18" s="127">
        <v>25624</v>
      </c>
      <c r="C18" s="127">
        <v>28413</v>
      </c>
      <c r="D18" s="127">
        <v>29031</v>
      </c>
      <c r="E18" s="127">
        <v>28878</v>
      </c>
      <c r="F18" s="127">
        <v>29052</v>
      </c>
      <c r="G18" s="449">
        <v>174</v>
      </c>
      <c r="H18" s="370" t="s">
        <v>472</v>
      </c>
      <c r="I18" s="449">
        <v>3428</v>
      </c>
      <c r="J18" s="370" t="s">
        <v>481</v>
      </c>
    </row>
    <row r="19" spans="1:10" ht="15" customHeight="1">
      <c r="A19" s="200" t="s">
        <v>5</v>
      </c>
      <c r="B19" s="127">
        <v>83882</v>
      </c>
      <c r="C19" s="127">
        <v>90446</v>
      </c>
      <c r="D19" s="127">
        <v>92669</v>
      </c>
      <c r="E19" s="127">
        <v>91978</v>
      </c>
      <c r="F19" s="127">
        <v>91315</v>
      </c>
      <c r="G19" s="449">
        <v>-663</v>
      </c>
      <c r="H19" s="370" t="s">
        <v>472</v>
      </c>
      <c r="I19" s="449">
        <v>7433</v>
      </c>
      <c r="J19" s="370" t="s">
        <v>554</v>
      </c>
    </row>
    <row r="20" spans="1:10" ht="15" customHeight="1">
      <c r="A20" s="200" t="s">
        <v>2</v>
      </c>
      <c r="B20" s="127">
        <v>15267</v>
      </c>
      <c r="C20" s="127">
        <v>16216</v>
      </c>
      <c r="D20" s="127">
        <v>15974</v>
      </c>
      <c r="E20" s="127">
        <v>17914</v>
      </c>
      <c r="F20" s="127">
        <v>18266</v>
      </c>
      <c r="G20" s="449">
        <v>352</v>
      </c>
      <c r="H20" s="370" t="s">
        <v>472</v>
      </c>
      <c r="I20" s="449">
        <v>2999</v>
      </c>
      <c r="J20" s="370" t="s">
        <v>506</v>
      </c>
    </row>
    <row r="21" spans="1:10" ht="15" customHeight="1">
      <c r="A21" s="200" t="s">
        <v>234</v>
      </c>
      <c r="B21" s="127">
        <v>1603</v>
      </c>
      <c r="C21" s="127">
        <v>1509</v>
      </c>
      <c r="D21" s="127">
        <v>1443</v>
      </c>
      <c r="E21" s="127">
        <v>1907</v>
      </c>
      <c r="F21" s="127">
        <v>1471</v>
      </c>
      <c r="G21" s="449">
        <v>-436</v>
      </c>
      <c r="H21" s="370" t="s">
        <v>626</v>
      </c>
      <c r="I21" s="449">
        <v>-132</v>
      </c>
      <c r="J21" s="370" t="s">
        <v>472</v>
      </c>
    </row>
    <row r="22" spans="1:10" ht="15" customHeight="1">
      <c r="G22" s="449"/>
      <c r="H22" s="370"/>
      <c r="I22" s="449"/>
      <c r="J22" s="370"/>
    </row>
    <row r="23" spans="1:10" ht="15" customHeight="1">
      <c r="A23" s="125" t="s">
        <v>278</v>
      </c>
      <c r="B23" s="127"/>
      <c r="C23" s="127"/>
      <c r="D23" s="127"/>
      <c r="E23" s="127"/>
      <c r="F23" s="127"/>
      <c r="G23" s="449"/>
      <c r="H23" s="370"/>
      <c r="I23" s="449"/>
      <c r="J23" s="370"/>
    </row>
    <row r="24" spans="1:10" ht="15" customHeight="1">
      <c r="A24" s="200" t="s">
        <v>235</v>
      </c>
      <c r="B24" s="127">
        <v>6136</v>
      </c>
      <c r="C24" s="127">
        <v>6094</v>
      </c>
      <c r="D24" s="127">
        <v>5695</v>
      </c>
      <c r="E24" s="127">
        <v>5764</v>
      </c>
      <c r="F24" s="127">
        <v>5578</v>
      </c>
      <c r="G24" s="449">
        <v>-186</v>
      </c>
      <c r="H24" s="370" t="s">
        <v>472</v>
      </c>
      <c r="I24" s="449">
        <v>-558</v>
      </c>
      <c r="J24" s="370" t="s">
        <v>701</v>
      </c>
    </row>
    <row r="25" spans="1:10" ht="15" customHeight="1">
      <c r="A25" s="200" t="s">
        <v>236</v>
      </c>
      <c r="B25" s="127">
        <v>118265</v>
      </c>
      <c r="C25" s="127">
        <v>128711</v>
      </c>
      <c r="D25" s="127">
        <v>131714</v>
      </c>
      <c r="E25" s="127">
        <v>132699</v>
      </c>
      <c r="F25" s="127">
        <v>132749</v>
      </c>
      <c r="G25" s="449">
        <v>50</v>
      </c>
      <c r="H25" s="370" t="s">
        <v>472</v>
      </c>
      <c r="I25" s="449">
        <v>14484</v>
      </c>
      <c r="J25" s="370" t="s">
        <v>504</v>
      </c>
    </row>
    <row r="26" spans="1:10" ht="15" customHeight="1">
      <c r="A26" s="200" t="s">
        <v>2</v>
      </c>
      <c r="B26" s="127">
        <v>372</v>
      </c>
      <c r="C26" s="127">
        <v>270</v>
      </c>
      <c r="D26" s="127">
        <v>265</v>
      </c>
      <c r="E26" s="127">
        <v>307</v>
      </c>
      <c r="F26" s="127">
        <v>306</v>
      </c>
      <c r="G26" s="449">
        <v>-1</v>
      </c>
      <c r="H26" s="370" t="s">
        <v>472</v>
      </c>
      <c r="I26" s="449">
        <v>-66</v>
      </c>
      <c r="J26" s="370" t="s">
        <v>472</v>
      </c>
    </row>
    <row r="27" spans="1:10" ht="15" customHeight="1">
      <c r="A27" s="200" t="s">
        <v>234</v>
      </c>
      <c r="B27" s="127">
        <v>1603</v>
      </c>
      <c r="C27" s="127">
        <v>1509</v>
      </c>
      <c r="D27" s="127">
        <v>1443</v>
      </c>
      <c r="E27" s="127">
        <v>1907</v>
      </c>
      <c r="F27" s="127">
        <v>1471</v>
      </c>
      <c r="G27" s="449">
        <v>-436</v>
      </c>
      <c r="H27" s="370" t="s">
        <v>626</v>
      </c>
      <c r="I27" s="449">
        <v>-132</v>
      </c>
      <c r="J27" s="370" t="s">
        <v>472</v>
      </c>
    </row>
    <row r="28" spans="1:10" ht="15" customHeight="1">
      <c r="A28" s="128" t="s">
        <v>477</v>
      </c>
      <c r="B28" s="337">
        <v>33.700000000000003</v>
      </c>
      <c r="C28" s="337">
        <v>33.700000000000003</v>
      </c>
      <c r="D28" s="337">
        <v>33.9</v>
      </c>
      <c r="E28" s="337">
        <v>34.200000000000003</v>
      </c>
      <c r="F28" s="337">
        <v>34.5</v>
      </c>
      <c r="G28" s="450">
        <v>0.2</v>
      </c>
      <c r="H28" s="445" t="s">
        <v>472</v>
      </c>
      <c r="I28" s="450">
        <v>0.8</v>
      </c>
      <c r="J28" s="445" t="s">
        <v>472</v>
      </c>
    </row>
    <row r="29" spans="1:10" ht="15" customHeight="1">
      <c r="A29" s="125"/>
      <c r="B29" s="127"/>
      <c r="C29" s="127"/>
      <c r="D29" s="127"/>
      <c r="E29" s="127"/>
      <c r="F29" s="127"/>
      <c r="G29" s="449"/>
      <c r="H29" s="370"/>
      <c r="I29" s="449"/>
      <c r="J29" s="370"/>
    </row>
    <row r="30" spans="1:10" ht="15" customHeight="1">
      <c r="A30" s="125" t="s">
        <v>237</v>
      </c>
      <c r="B30" s="127"/>
      <c r="C30" s="127"/>
      <c r="D30" s="127"/>
      <c r="E30" s="127"/>
      <c r="F30" s="127"/>
      <c r="G30" s="449"/>
      <c r="H30" s="370"/>
      <c r="I30" s="449"/>
      <c r="J30" s="370"/>
    </row>
    <row r="31" spans="1:10" ht="15" customHeight="1">
      <c r="A31" s="128" t="s">
        <v>289</v>
      </c>
      <c r="B31" s="129">
        <v>112658</v>
      </c>
      <c r="C31" s="129">
        <v>123452</v>
      </c>
      <c r="D31" s="129">
        <v>125819</v>
      </c>
      <c r="E31" s="129">
        <v>127302</v>
      </c>
      <c r="F31" s="129">
        <v>126924</v>
      </c>
      <c r="G31" s="449">
        <v>-378</v>
      </c>
      <c r="H31" s="370" t="s">
        <v>472</v>
      </c>
      <c r="I31" s="449">
        <v>14266</v>
      </c>
      <c r="J31" s="370" t="s">
        <v>475</v>
      </c>
    </row>
    <row r="32" spans="1:10" ht="15" customHeight="1">
      <c r="A32" s="128" t="s">
        <v>290</v>
      </c>
      <c r="B32" s="130">
        <v>89.1</v>
      </c>
      <c r="C32" s="130">
        <v>90.4</v>
      </c>
      <c r="D32" s="130">
        <v>90.4</v>
      </c>
      <c r="E32" s="130">
        <v>90.5</v>
      </c>
      <c r="F32" s="130">
        <v>90.6</v>
      </c>
      <c r="G32" s="450">
        <v>0.1</v>
      </c>
      <c r="H32" s="445" t="s">
        <v>472</v>
      </c>
      <c r="I32" s="450">
        <v>1.4</v>
      </c>
      <c r="J32" s="445" t="s">
        <v>472</v>
      </c>
    </row>
    <row r="33" spans="1:10" ht="15" customHeight="1">
      <c r="A33" s="199"/>
      <c r="B33" s="127"/>
      <c r="C33" s="127"/>
      <c r="D33" s="127"/>
      <c r="E33" s="127"/>
      <c r="F33" s="127"/>
      <c r="G33" s="449"/>
      <c r="H33" s="370"/>
      <c r="I33" s="449"/>
      <c r="J33" s="370"/>
    </row>
    <row r="34" spans="1:10" ht="15" customHeight="1">
      <c r="A34" s="125" t="s">
        <v>422</v>
      </c>
      <c r="B34" s="127"/>
      <c r="C34" s="127"/>
      <c r="D34" s="127"/>
      <c r="E34" s="127"/>
      <c r="F34" s="127"/>
      <c r="G34" s="449"/>
      <c r="H34" s="370"/>
      <c r="I34" s="449"/>
      <c r="J34" s="370"/>
    </row>
    <row r="35" spans="1:10" ht="15" customHeight="1">
      <c r="A35" s="200" t="s">
        <v>6</v>
      </c>
      <c r="B35" s="127">
        <v>3939</v>
      </c>
      <c r="C35" s="127">
        <v>4898</v>
      </c>
      <c r="D35" s="127">
        <v>5248</v>
      </c>
      <c r="E35" s="127">
        <v>5381</v>
      </c>
      <c r="F35" s="127">
        <v>5534</v>
      </c>
      <c r="G35" s="449">
        <v>153</v>
      </c>
      <c r="H35" s="370" t="s">
        <v>472</v>
      </c>
      <c r="I35" s="449">
        <v>1595</v>
      </c>
      <c r="J35" s="370" t="s">
        <v>628</v>
      </c>
    </row>
    <row r="36" spans="1:10" ht="15" customHeight="1">
      <c r="A36" s="200" t="s">
        <v>427</v>
      </c>
      <c r="B36" s="127">
        <v>7419</v>
      </c>
      <c r="C36" s="127">
        <v>9358</v>
      </c>
      <c r="D36" s="127">
        <v>9933</v>
      </c>
      <c r="E36" s="127">
        <v>10193</v>
      </c>
      <c r="F36" s="127">
        <v>10378</v>
      </c>
      <c r="G36" s="449">
        <v>185</v>
      </c>
      <c r="H36" s="370" t="s">
        <v>472</v>
      </c>
      <c r="I36" s="449">
        <v>2959</v>
      </c>
      <c r="J36" s="370" t="s">
        <v>552</v>
      </c>
    </row>
    <row r="37" spans="1:10" ht="15" customHeight="1">
      <c r="A37" s="200" t="s">
        <v>409</v>
      </c>
      <c r="B37" s="127">
        <v>2153</v>
      </c>
      <c r="C37" s="127">
        <v>2403</v>
      </c>
      <c r="D37" s="127">
        <v>2643</v>
      </c>
      <c r="E37" s="127">
        <v>2449</v>
      </c>
      <c r="F37" s="127">
        <v>2433</v>
      </c>
      <c r="G37" s="449">
        <v>-16</v>
      </c>
      <c r="H37" s="370" t="s">
        <v>472</v>
      </c>
      <c r="I37" s="449">
        <v>280</v>
      </c>
      <c r="J37" s="370" t="s">
        <v>472</v>
      </c>
    </row>
    <row r="38" spans="1:10" ht="15" customHeight="1">
      <c r="A38" s="200" t="s">
        <v>7</v>
      </c>
      <c r="B38" s="127">
        <v>27667</v>
      </c>
      <c r="C38" s="127">
        <v>28643</v>
      </c>
      <c r="D38" s="127">
        <v>30521</v>
      </c>
      <c r="E38" s="127">
        <v>30612</v>
      </c>
      <c r="F38" s="127">
        <v>32137</v>
      </c>
      <c r="G38" s="449">
        <v>1525</v>
      </c>
      <c r="H38" s="370" t="s">
        <v>472</v>
      </c>
      <c r="I38" s="449">
        <v>4470</v>
      </c>
      <c r="J38" s="370" t="s">
        <v>564</v>
      </c>
    </row>
    <row r="39" spans="1:10" ht="15" customHeight="1">
      <c r="A39" s="200" t="s">
        <v>8</v>
      </c>
      <c r="B39" s="127">
        <v>83595</v>
      </c>
      <c r="C39" s="127">
        <v>89773</v>
      </c>
      <c r="D39" s="127">
        <v>89329</v>
      </c>
      <c r="E39" s="127">
        <v>90135</v>
      </c>
      <c r="F39" s="127">
        <v>88151</v>
      </c>
      <c r="G39" s="449">
        <v>-1984</v>
      </c>
      <c r="H39" s="370" t="s">
        <v>472</v>
      </c>
      <c r="I39" s="449">
        <v>4556</v>
      </c>
      <c r="J39" s="370" t="s">
        <v>472</v>
      </c>
    </row>
    <row r="40" spans="1:10" ht="15" customHeight="1">
      <c r="A40" s="199" t="s">
        <v>284</v>
      </c>
      <c r="B40" s="127">
        <v>124773</v>
      </c>
      <c r="C40" s="127">
        <v>135075</v>
      </c>
      <c r="D40" s="127">
        <v>137674</v>
      </c>
      <c r="E40" s="127">
        <v>138770</v>
      </c>
      <c r="F40" s="127">
        <v>138633</v>
      </c>
      <c r="G40" s="449">
        <v>-137</v>
      </c>
      <c r="H40" s="370" t="s">
        <v>472</v>
      </c>
      <c r="I40" s="449">
        <v>13860</v>
      </c>
      <c r="J40" s="370" t="s">
        <v>502</v>
      </c>
    </row>
    <row r="41" spans="1:10" ht="15" customHeight="1">
      <c r="A41" s="128" t="s">
        <v>460</v>
      </c>
      <c r="B41" s="130">
        <v>5.9</v>
      </c>
      <c r="C41" s="130">
        <v>6.9</v>
      </c>
      <c r="D41" s="130">
        <v>7.2</v>
      </c>
      <c r="E41" s="130">
        <v>7.3</v>
      </c>
      <c r="F41" s="130">
        <v>7.5</v>
      </c>
      <c r="G41" s="451">
        <v>0.1</v>
      </c>
      <c r="H41" s="370" t="s">
        <v>472</v>
      </c>
      <c r="I41" s="451">
        <v>1.5</v>
      </c>
      <c r="J41" s="370" t="s">
        <v>491</v>
      </c>
    </row>
    <row r="42" spans="1:10" ht="15" customHeight="1">
      <c r="A42" s="124"/>
      <c r="B42" s="131"/>
      <c r="C42" s="131"/>
      <c r="D42" s="131"/>
      <c r="E42" s="131"/>
      <c r="F42" s="131"/>
      <c r="G42" s="449"/>
      <c r="H42" s="370"/>
      <c r="I42" s="449"/>
      <c r="J42" s="370"/>
    </row>
    <row r="43" spans="1:10" ht="15" customHeight="1">
      <c r="A43" s="125" t="s">
        <v>287</v>
      </c>
      <c r="B43" s="132"/>
      <c r="C43" s="132"/>
      <c r="D43" s="132"/>
      <c r="E43" s="132"/>
      <c r="F43" s="132"/>
      <c r="G43" s="449"/>
      <c r="H43" s="370"/>
      <c r="I43" s="449"/>
      <c r="J43" s="370"/>
    </row>
    <row r="44" spans="1:10" ht="15" customHeight="1">
      <c r="A44" s="126" t="s">
        <v>9</v>
      </c>
      <c r="B44" s="127">
        <v>148</v>
      </c>
      <c r="C44" s="127">
        <v>116</v>
      </c>
      <c r="D44" s="127">
        <v>135</v>
      </c>
      <c r="E44" s="127">
        <v>135</v>
      </c>
      <c r="F44" s="127">
        <v>150</v>
      </c>
      <c r="G44" s="449">
        <v>15</v>
      </c>
      <c r="H44" s="370" t="s">
        <v>472</v>
      </c>
      <c r="I44" s="449">
        <v>2</v>
      </c>
      <c r="J44" s="370" t="s">
        <v>472</v>
      </c>
    </row>
    <row r="45" spans="1:10" ht="15" customHeight="1">
      <c r="A45" s="126" t="s">
        <v>10</v>
      </c>
      <c r="B45" s="127">
        <v>17345</v>
      </c>
      <c r="C45" s="127">
        <v>18037</v>
      </c>
      <c r="D45" s="127">
        <v>19030</v>
      </c>
      <c r="E45" s="127">
        <v>19080</v>
      </c>
      <c r="F45" s="127">
        <v>19465</v>
      </c>
      <c r="G45" s="449">
        <v>385</v>
      </c>
      <c r="H45" s="370" t="s">
        <v>472</v>
      </c>
      <c r="I45" s="449">
        <v>2120</v>
      </c>
      <c r="J45" s="370" t="s">
        <v>504</v>
      </c>
    </row>
    <row r="46" spans="1:10" ht="15" customHeight="1">
      <c r="A46" s="126" t="s">
        <v>11</v>
      </c>
      <c r="B46" s="127">
        <v>882</v>
      </c>
      <c r="C46" s="127">
        <v>995</v>
      </c>
      <c r="D46" s="127">
        <v>1202</v>
      </c>
      <c r="E46" s="127">
        <v>1233</v>
      </c>
      <c r="F46" s="127">
        <v>1330</v>
      </c>
      <c r="G46" s="449">
        <v>97</v>
      </c>
      <c r="H46" s="370" t="s">
        <v>472</v>
      </c>
      <c r="I46" s="449">
        <v>448</v>
      </c>
      <c r="J46" s="370" t="s">
        <v>702</v>
      </c>
    </row>
    <row r="47" spans="1:10" ht="15" customHeight="1">
      <c r="A47" s="126" t="s">
        <v>12</v>
      </c>
      <c r="B47" s="127">
        <v>3059</v>
      </c>
      <c r="C47" s="127">
        <v>2948</v>
      </c>
      <c r="D47" s="127">
        <v>2939</v>
      </c>
      <c r="E47" s="127">
        <v>3009</v>
      </c>
      <c r="F47" s="127">
        <v>2842</v>
      </c>
      <c r="G47" s="449">
        <v>-167</v>
      </c>
      <c r="H47" s="370" t="s">
        <v>472</v>
      </c>
      <c r="I47" s="449">
        <v>-217</v>
      </c>
      <c r="J47" s="370" t="s">
        <v>472</v>
      </c>
    </row>
    <row r="48" spans="1:10" ht="15" customHeight="1">
      <c r="A48" s="126" t="s">
        <v>13</v>
      </c>
      <c r="B48" s="127">
        <v>910</v>
      </c>
      <c r="C48" s="127">
        <v>928</v>
      </c>
      <c r="D48" s="127">
        <v>982</v>
      </c>
      <c r="E48" s="127">
        <v>910</v>
      </c>
      <c r="F48" s="127">
        <v>868</v>
      </c>
      <c r="G48" s="449">
        <v>-42</v>
      </c>
      <c r="H48" s="370" t="s">
        <v>472</v>
      </c>
      <c r="I48" s="449">
        <v>-42</v>
      </c>
      <c r="J48" s="370" t="s">
        <v>472</v>
      </c>
    </row>
    <row r="49" spans="1:10" ht="15" customHeight="1">
      <c r="A49" s="126" t="s">
        <v>14</v>
      </c>
      <c r="B49" s="127">
        <v>733</v>
      </c>
      <c r="C49" s="127">
        <v>791</v>
      </c>
      <c r="D49" s="127">
        <v>660</v>
      </c>
      <c r="E49" s="127">
        <v>720</v>
      </c>
      <c r="F49" s="127">
        <v>718</v>
      </c>
      <c r="G49" s="449">
        <v>-2</v>
      </c>
      <c r="H49" s="370" t="s">
        <v>472</v>
      </c>
      <c r="I49" s="449">
        <v>-15</v>
      </c>
      <c r="J49" s="370" t="s">
        <v>472</v>
      </c>
    </row>
    <row r="50" spans="1:10" ht="15" customHeight="1">
      <c r="A50" s="126" t="s">
        <v>15</v>
      </c>
      <c r="B50" s="127">
        <v>2115</v>
      </c>
      <c r="C50" s="127">
        <v>2248</v>
      </c>
      <c r="D50" s="127">
        <v>2331</v>
      </c>
      <c r="E50" s="127">
        <v>2284</v>
      </c>
      <c r="F50" s="127">
        <v>2208</v>
      </c>
      <c r="G50" s="449">
        <v>-76</v>
      </c>
      <c r="H50" s="370" t="s">
        <v>472</v>
      </c>
      <c r="I50" s="449">
        <v>93</v>
      </c>
      <c r="J50" s="370" t="s">
        <v>472</v>
      </c>
    </row>
    <row r="51" spans="1:10" ht="15" customHeight="1">
      <c r="A51" s="126" t="s">
        <v>16</v>
      </c>
      <c r="B51" s="127">
        <v>6800</v>
      </c>
      <c r="C51" s="127">
        <v>7565</v>
      </c>
      <c r="D51" s="127">
        <v>8024</v>
      </c>
      <c r="E51" s="127">
        <v>7531</v>
      </c>
      <c r="F51" s="127">
        <v>8002</v>
      </c>
      <c r="G51" s="449">
        <v>471</v>
      </c>
      <c r="H51" s="370" t="s">
        <v>472</v>
      </c>
      <c r="I51" s="449">
        <v>1202</v>
      </c>
      <c r="J51" s="370" t="s">
        <v>561</v>
      </c>
    </row>
    <row r="52" spans="1:10" ht="15" customHeight="1">
      <c r="A52" s="126" t="s">
        <v>17</v>
      </c>
      <c r="B52" s="127">
        <v>2849</v>
      </c>
      <c r="C52" s="127">
        <v>3059</v>
      </c>
      <c r="D52" s="127">
        <v>3563</v>
      </c>
      <c r="E52" s="127">
        <v>3552</v>
      </c>
      <c r="F52" s="127">
        <v>3399</v>
      </c>
      <c r="G52" s="449">
        <v>-153</v>
      </c>
      <c r="H52" s="370" t="s">
        <v>472</v>
      </c>
      <c r="I52" s="449">
        <v>550</v>
      </c>
      <c r="J52" s="370" t="s">
        <v>630</v>
      </c>
    </row>
    <row r="53" spans="1:10" ht="15" customHeight="1">
      <c r="A53" s="126" t="s">
        <v>18</v>
      </c>
      <c r="B53" s="127">
        <v>12533</v>
      </c>
      <c r="C53" s="127">
        <v>13696</v>
      </c>
      <c r="D53" s="127">
        <v>14158</v>
      </c>
      <c r="E53" s="127">
        <v>14483</v>
      </c>
      <c r="F53" s="127">
        <v>14871</v>
      </c>
      <c r="G53" s="449">
        <v>388</v>
      </c>
      <c r="H53" s="370" t="s">
        <v>472</v>
      </c>
      <c r="I53" s="449">
        <v>2338</v>
      </c>
      <c r="J53" s="370" t="s">
        <v>486</v>
      </c>
    </row>
    <row r="54" spans="1:10" ht="15" customHeight="1">
      <c r="A54" s="126" t="s">
        <v>19</v>
      </c>
      <c r="B54" s="127">
        <v>2101</v>
      </c>
      <c r="C54" s="127">
        <v>2361</v>
      </c>
      <c r="D54" s="127">
        <v>2456</v>
      </c>
      <c r="E54" s="127">
        <v>2488</v>
      </c>
      <c r="F54" s="127">
        <v>2902</v>
      </c>
      <c r="G54" s="449">
        <v>414</v>
      </c>
      <c r="H54" s="370" t="s">
        <v>703</v>
      </c>
      <c r="I54" s="449">
        <v>801</v>
      </c>
      <c r="J54" s="370" t="s">
        <v>517</v>
      </c>
    </row>
    <row r="55" spans="1:10" ht="15" customHeight="1">
      <c r="A55" s="126" t="s">
        <v>20</v>
      </c>
      <c r="B55" s="127">
        <v>4057</v>
      </c>
      <c r="C55" s="127">
        <v>4151</v>
      </c>
      <c r="D55" s="127">
        <v>4206</v>
      </c>
      <c r="E55" s="127">
        <v>4124</v>
      </c>
      <c r="F55" s="127">
        <v>4059</v>
      </c>
      <c r="G55" s="449">
        <v>-65</v>
      </c>
      <c r="H55" s="370" t="s">
        <v>472</v>
      </c>
      <c r="I55" s="449">
        <v>2</v>
      </c>
      <c r="J55" s="370" t="s">
        <v>472</v>
      </c>
    </row>
    <row r="56" spans="1:10" ht="15" customHeight="1">
      <c r="A56" s="126" t="s">
        <v>21</v>
      </c>
      <c r="B56" s="127">
        <v>4221</v>
      </c>
      <c r="C56" s="127">
        <v>4357</v>
      </c>
      <c r="D56" s="127">
        <v>4408</v>
      </c>
      <c r="E56" s="127">
        <v>4393</v>
      </c>
      <c r="F56" s="127">
        <v>4404</v>
      </c>
      <c r="G56" s="449">
        <v>11</v>
      </c>
      <c r="H56" s="370" t="s">
        <v>472</v>
      </c>
      <c r="I56" s="449">
        <v>183</v>
      </c>
      <c r="J56" s="370" t="s">
        <v>472</v>
      </c>
    </row>
    <row r="57" spans="1:10" ht="15" customHeight="1">
      <c r="A57" s="126" t="s">
        <v>22</v>
      </c>
      <c r="B57" s="127">
        <v>39122</v>
      </c>
      <c r="C57" s="127">
        <v>45697</v>
      </c>
      <c r="D57" s="127">
        <v>43817</v>
      </c>
      <c r="E57" s="127">
        <v>45461</v>
      </c>
      <c r="F57" s="127">
        <v>43403</v>
      </c>
      <c r="G57" s="449">
        <v>-2058</v>
      </c>
      <c r="H57" s="370" t="s">
        <v>472</v>
      </c>
      <c r="I57" s="449">
        <v>4281</v>
      </c>
      <c r="J57" s="370" t="s">
        <v>474</v>
      </c>
    </row>
    <row r="58" spans="1:10" ht="15" customHeight="1">
      <c r="A58" s="126" t="s">
        <v>23</v>
      </c>
      <c r="B58" s="127">
        <v>14181</v>
      </c>
      <c r="C58" s="127">
        <v>15058</v>
      </c>
      <c r="D58" s="127">
        <v>16431</v>
      </c>
      <c r="E58" s="127">
        <v>16503</v>
      </c>
      <c r="F58" s="127">
        <v>16833</v>
      </c>
      <c r="G58" s="449">
        <v>330</v>
      </c>
      <c r="H58" s="370" t="s">
        <v>472</v>
      </c>
      <c r="I58" s="449">
        <v>2652</v>
      </c>
      <c r="J58" s="370" t="s">
        <v>486</v>
      </c>
    </row>
    <row r="59" spans="1:10" ht="15" customHeight="1">
      <c r="A59" s="200" t="s">
        <v>24</v>
      </c>
      <c r="B59" s="127">
        <v>1602</v>
      </c>
      <c r="C59" s="127">
        <v>1445</v>
      </c>
      <c r="D59" s="127">
        <v>1477</v>
      </c>
      <c r="E59" s="127">
        <v>1396</v>
      </c>
      <c r="F59" s="127">
        <v>1470</v>
      </c>
      <c r="G59" s="449">
        <v>74</v>
      </c>
      <c r="H59" s="370" t="s">
        <v>472</v>
      </c>
      <c r="I59" s="449">
        <v>-132</v>
      </c>
      <c r="J59" s="370" t="s">
        <v>472</v>
      </c>
    </row>
    <row r="60" spans="1:10" ht="15" customHeight="1">
      <c r="A60" s="199" t="s">
        <v>283</v>
      </c>
      <c r="B60" s="127">
        <v>112658</v>
      </c>
      <c r="C60" s="127">
        <v>123452</v>
      </c>
      <c r="D60" s="127">
        <v>125819</v>
      </c>
      <c r="E60" s="127">
        <v>127302</v>
      </c>
      <c r="F60" s="127">
        <v>126924</v>
      </c>
      <c r="G60" s="449">
        <v>-378</v>
      </c>
      <c r="H60" s="370" t="s">
        <v>472</v>
      </c>
      <c r="I60" s="449">
        <v>14266</v>
      </c>
      <c r="J60" s="370" t="s">
        <v>475</v>
      </c>
    </row>
    <row r="61" spans="1:10" ht="15" customHeight="1">
      <c r="A61" s="124"/>
      <c r="G61" s="449"/>
      <c r="H61" s="370"/>
      <c r="I61" s="449"/>
      <c r="J61" s="370"/>
    </row>
    <row r="62" spans="1:10" ht="15" customHeight="1">
      <c r="A62" s="125" t="s">
        <v>285</v>
      </c>
      <c r="B62" s="132"/>
      <c r="C62" s="132"/>
      <c r="D62" s="132"/>
      <c r="E62" s="132"/>
      <c r="F62" s="132"/>
      <c r="G62" s="449"/>
      <c r="H62" s="370"/>
      <c r="I62" s="449"/>
      <c r="J62" s="370"/>
    </row>
    <row r="63" spans="1:10" ht="15" customHeight="1">
      <c r="A63" s="200" t="s">
        <v>151</v>
      </c>
      <c r="B63" s="127">
        <v>10500</v>
      </c>
      <c r="C63" s="127">
        <v>12323</v>
      </c>
      <c r="D63" s="127">
        <v>13163</v>
      </c>
      <c r="E63" s="127">
        <v>12955</v>
      </c>
      <c r="F63" s="127">
        <v>12117</v>
      </c>
      <c r="G63" s="449">
        <v>-838</v>
      </c>
      <c r="H63" s="200" t="s">
        <v>472</v>
      </c>
      <c r="I63" s="449">
        <v>1617</v>
      </c>
      <c r="J63" s="200" t="s">
        <v>483</v>
      </c>
    </row>
    <row r="64" spans="1:10" ht="15" customHeight="1">
      <c r="A64" s="133" t="s">
        <v>25</v>
      </c>
      <c r="B64" s="338">
        <v>10.9</v>
      </c>
      <c r="C64" s="338">
        <v>10.1</v>
      </c>
      <c r="D64" s="338">
        <v>11</v>
      </c>
      <c r="E64" s="338">
        <v>10.7</v>
      </c>
      <c r="F64" s="338">
        <v>11.1</v>
      </c>
      <c r="G64" s="452">
        <v>0.4</v>
      </c>
      <c r="H64" s="133" t="s">
        <v>472</v>
      </c>
      <c r="I64" s="452">
        <v>0.2</v>
      </c>
      <c r="J64" s="133" t="s">
        <v>472</v>
      </c>
    </row>
    <row r="65" spans="1:10" ht="15" customHeight="1">
      <c r="A65" s="425" t="s">
        <v>461</v>
      </c>
      <c r="B65" s="426">
        <v>9.3000000000000007</v>
      </c>
      <c r="C65" s="426">
        <v>10</v>
      </c>
      <c r="D65" s="426">
        <v>10.5</v>
      </c>
      <c r="E65" s="426">
        <v>10.199999999999999</v>
      </c>
      <c r="F65" s="426">
        <v>9.5</v>
      </c>
      <c r="G65" s="453">
        <v>-0.6</v>
      </c>
      <c r="H65" s="425" t="s">
        <v>472</v>
      </c>
      <c r="I65" s="453">
        <v>0.2</v>
      </c>
      <c r="J65" s="425" t="s">
        <v>472</v>
      </c>
    </row>
    <row r="66" spans="1:10" ht="15" customHeight="1">
      <c r="A66" s="200" t="s">
        <v>260</v>
      </c>
      <c r="B66" s="127">
        <v>587</v>
      </c>
      <c r="C66" s="127">
        <v>567</v>
      </c>
      <c r="D66" s="127">
        <v>534</v>
      </c>
      <c r="E66" s="127">
        <v>515</v>
      </c>
      <c r="F66" s="127">
        <v>431</v>
      </c>
      <c r="G66" s="449">
        <v>-84</v>
      </c>
      <c r="H66" s="200" t="s">
        <v>472</v>
      </c>
      <c r="I66" s="449">
        <v>-156</v>
      </c>
      <c r="J66" s="200" t="s">
        <v>631</v>
      </c>
    </row>
    <row r="67" spans="1:10" ht="15" customHeight="1">
      <c r="A67" s="133" t="s">
        <v>25</v>
      </c>
      <c r="B67" s="338">
        <v>4.4000000000000004</v>
      </c>
      <c r="C67" s="338">
        <v>4.5</v>
      </c>
      <c r="D67" s="338">
        <v>4.5999999999999996</v>
      </c>
      <c r="E67" s="338">
        <v>4.7</v>
      </c>
      <c r="F67" s="338">
        <v>4.5</v>
      </c>
      <c r="G67" s="452">
        <v>-0.2</v>
      </c>
      <c r="H67" s="133" t="s">
        <v>472</v>
      </c>
      <c r="I67" s="452">
        <v>0</v>
      </c>
      <c r="J67" s="133" t="s">
        <v>472</v>
      </c>
    </row>
    <row r="68" spans="1:10" ht="15" customHeight="1">
      <c r="A68" s="425" t="s">
        <v>462</v>
      </c>
      <c r="B68" s="426">
        <v>0.5</v>
      </c>
      <c r="C68" s="426">
        <v>0.5</v>
      </c>
      <c r="D68" s="426">
        <v>0.4</v>
      </c>
      <c r="E68" s="426">
        <v>0.4</v>
      </c>
      <c r="F68" s="426">
        <v>0.3</v>
      </c>
      <c r="G68" s="453">
        <v>-0.1</v>
      </c>
      <c r="H68" s="425" t="s">
        <v>472</v>
      </c>
      <c r="I68" s="453">
        <v>-0.2</v>
      </c>
      <c r="J68" s="425" t="s">
        <v>632</v>
      </c>
    </row>
    <row r="69" spans="1:10" ht="15" customHeight="1">
      <c r="A69" s="181" t="s">
        <v>463</v>
      </c>
      <c r="B69" s="127">
        <v>6780</v>
      </c>
      <c r="C69" s="127">
        <v>7692</v>
      </c>
      <c r="D69" s="127">
        <v>8625</v>
      </c>
      <c r="E69" s="127">
        <v>8115</v>
      </c>
      <c r="F69" s="127">
        <v>8398</v>
      </c>
      <c r="G69" s="449">
        <v>283</v>
      </c>
      <c r="H69" s="200" t="s">
        <v>472</v>
      </c>
      <c r="I69" s="449">
        <v>1618</v>
      </c>
      <c r="J69" s="200" t="s">
        <v>484</v>
      </c>
    </row>
    <row r="70" spans="1:10" ht="15" customHeight="1">
      <c r="A70" s="181" t="s">
        <v>464</v>
      </c>
      <c r="B70" s="127">
        <v>26909</v>
      </c>
      <c r="C70" s="127">
        <v>28098</v>
      </c>
      <c r="D70" s="127">
        <v>29138</v>
      </c>
      <c r="E70" s="127">
        <v>30589</v>
      </c>
      <c r="F70" s="127">
        <v>33701</v>
      </c>
      <c r="G70" s="449">
        <v>3112</v>
      </c>
      <c r="H70" s="200" t="s">
        <v>645</v>
      </c>
      <c r="I70" s="449">
        <v>6792</v>
      </c>
      <c r="J70" s="200" t="s">
        <v>664</v>
      </c>
    </row>
    <row r="71" spans="1:10" ht="15" customHeight="1">
      <c r="A71" s="181" t="s">
        <v>465</v>
      </c>
      <c r="B71" s="127">
        <v>41756</v>
      </c>
      <c r="C71" s="127">
        <v>45531</v>
      </c>
      <c r="D71" s="127">
        <v>44672</v>
      </c>
      <c r="E71" s="127">
        <v>45614</v>
      </c>
      <c r="F71" s="127">
        <v>42502</v>
      </c>
      <c r="G71" s="449">
        <v>-3112</v>
      </c>
      <c r="H71" s="200" t="s">
        <v>472</v>
      </c>
      <c r="I71" s="449">
        <v>746</v>
      </c>
      <c r="J71" s="200" t="s">
        <v>472</v>
      </c>
    </row>
    <row r="72" spans="1:10" ht="15" customHeight="1">
      <c r="A72" s="181" t="s">
        <v>456</v>
      </c>
      <c r="B72" s="127">
        <v>2059</v>
      </c>
      <c r="C72" s="127">
        <v>2516</v>
      </c>
      <c r="D72" s="127">
        <v>2856</v>
      </c>
      <c r="E72" s="127">
        <v>3042</v>
      </c>
      <c r="F72" s="127">
        <v>3212</v>
      </c>
      <c r="G72" s="449">
        <v>170</v>
      </c>
      <c r="H72" s="200" t="s">
        <v>472</v>
      </c>
      <c r="I72" s="449">
        <v>1153</v>
      </c>
      <c r="J72" s="200" t="s">
        <v>704</v>
      </c>
    </row>
    <row r="73" spans="1:10" ht="15" customHeight="1">
      <c r="A73" s="181" t="s">
        <v>466</v>
      </c>
      <c r="B73" s="127">
        <v>15303</v>
      </c>
      <c r="C73" s="127">
        <v>17754</v>
      </c>
      <c r="D73" s="127">
        <v>17830</v>
      </c>
      <c r="E73" s="127">
        <v>17912</v>
      </c>
      <c r="F73" s="127">
        <v>18397</v>
      </c>
      <c r="G73" s="449">
        <v>485</v>
      </c>
      <c r="H73" s="200" t="s">
        <v>472</v>
      </c>
      <c r="I73" s="449">
        <v>3094</v>
      </c>
      <c r="J73" s="200" t="s">
        <v>487</v>
      </c>
    </row>
    <row r="74" spans="1:10" ht="15" customHeight="1">
      <c r="A74" s="181" t="s">
        <v>204</v>
      </c>
      <c r="B74" s="127">
        <v>5055</v>
      </c>
      <c r="C74" s="127">
        <v>5207</v>
      </c>
      <c r="D74" s="127">
        <v>5125</v>
      </c>
      <c r="E74" s="127">
        <v>4736</v>
      </c>
      <c r="F74" s="127">
        <v>4551</v>
      </c>
      <c r="G74" s="449">
        <v>-185</v>
      </c>
      <c r="H74" s="200" t="s">
        <v>472</v>
      </c>
      <c r="I74" s="449">
        <v>-504</v>
      </c>
      <c r="J74" s="200" t="s">
        <v>633</v>
      </c>
    </row>
    <row r="75" spans="1:10" ht="15" customHeight="1">
      <c r="A75" s="181" t="s">
        <v>459</v>
      </c>
      <c r="B75" s="127">
        <v>3709</v>
      </c>
      <c r="C75" s="127">
        <v>3764</v>
      </c>
      <c r="D75" s="127">
        <v>3876</v>
      </c>
      <c r="E75" s="127">
        <v>3824</v>
      </c>
      <c r="F75" s="127">
        <v>3615</v>
      </c>
      <c r="G75" s="449">
        <v>-209</v>
      </c>
      <c r="H75" s="200" t="s">
        <v>705</v>
      </c>
      <c r="I75" s="449">
        <v>-94</v>
      </c>
      <c r="J75" s="200" t="s">
        <v>472</v>
      </c>
    </row>
    <row r="76" spans="1:10" ht="15" customHeight="1">
      <c r="A76" s="199" t="s">
        <v>283</v>
      </c>
      <c r="B76" s="127">
        <v>112658</v>
      </c>
      <c r="C76" s="127">
        <v>123452</v>
      </c>
      <c r="D76" s="127">
        <v>125819</v>
      </c>
      <c r="E76" s="127">
        <v>127302</v>
      </c>
      <c r="F76" s="127">
        <v>126924</v>
      </c>
      <c r="G76" s="449">
        <v>-378</v>
      </c>
      <c r="H76" s="370" t="s">
        <v>472</v>
      </c>
      <c r="I76" s="449">
        <v>14266</v>
      </c>
      <c r="J76" s="370" t="s">
        <v>475</v>
      </c>
    </row>
    <row r="77" spans="1:10" ht="15" customHeight="1">
      <c r="A77" s="427" t="s">
        <v>763</v>
      </c>
      <c r="B77" s="428">
        <v>16957</v>
      </c>
      <c r="C77" s="428">
        <v>18038</v>
      </c>
      <c r="D77" s="428">
        <v>18315</v>
      </c>
      <c r="E77" s="428">
        <v>19015</v>
      </c>
      <c r="F77" s="428">
        <v>25847</v>
      </c>
      <c r="G77" s="454">
        <v>6832</v>
      </c>
      <c r="H77" s="446" t="s">
        <v>765</v>
      </c>
      <c r="I77" s="454">
        <v>8890</v>
      </c>
      <c r="J77" s="446" t="s">
        <v>640</v>
      </c>
    </row>
    <row r="78" spans="1:10" ht="15" customHeight="1">
      <c r="A78" s="425" t="s">
        <v>766</v>
      </c>
      <c r="B78" s="426">
        <v>15.1</v>
      </c>
      <c r="C78" s="426">
        <v>14.6</v>
      </c>
      <c r="D78" s="426">
        <v>14.6</v>
      </c>
      <c r="E78" s="426">
        <v>14.9</v>
      </c>
      <c r="F78" s="426">
        <v>20.399999999999999</v>
      </c>
      <c r="G78" s="453">
        <v>5.4</v>
      </c>
      <c r="H78" s="425" t="s">
        <v>767</v>
      </c>
      <c r="I78" s="453">
        <v>5.3</v>
      </c>
      <c r="J78" s="425" t="s">
        <v>637</v>
      </c>
    </row>
    <row r="79" spans="1:10" ht="15" customHeight="1">
      <c r="A79" s="124"/>
      <c r="G79" s="449"/>
      <c r="H79" s="370"/>
      <c r="I79" s="449"/>
      <c r="J79" s="370"/>
    </row>
    <row r="80" spans="1:10" ht="15" customHeight="1">
      <c r="A80" s="122" t="s">
        <v>333</v>
      </c>
      <c r="B80" s="471" t="str">
        <f>B$6</f>
        <v>July 2014 - June 2015</v>
      </c>
      <c r="C80" s="471" t="str">
        <f t="shared" ref="C80:F80" si="0">C$6</f>
        <v>July 2015 - June 2016</v>
      </c>
      <c r="D80" s="471" t="str">
        <f t="shared" si="0"/>
        <v>July 2016 - June 2017</v>
      </c>
      <c r="E80" s="471" t="str">
        <f t="shared" si="0"/>
        <v>July 2017 - June 2018</v>
      </c>
      <c r="F80" s="471" t="str">
        <f t="shared" si="0"/>
        <v>July 2018 - June 2019</v>
      </c>
      <c r="G80" s="455"/>
      <c r="H80" s="447"/>
      <c r="I80" s="455"/>
      <c r="J80" s="447"/>
    </row>
    <row r="81" spans="1:10" ht="15" customHeight="1">
      <c r="A81" s="167"/>
      <c r="B81" s="169"/>
      <c r="C81" s="169"/>
      <c r="D81" s="169"/>
      <c r="E81" s="169"/>
      <c r="F81" s="169"/>
      <c r="G81" s="449"/>
      <c r="H81" s="370"/>
      <c r="I81" s="449"/>
      <c r="J81" s="370"/>
    </row>
    <row r="82" spans="1:10" ht="15" customHeight="1">
      <c r="A82" s="125" t="s">
        <v>288</v>
      </c>
      <c r="B82" s="224">
        <v>106</v>
      </c>
      <c r="C82" s="224">
        <v>84</v>
      </c>
      <c r="D82" s="224">
        <v>96</v>
      </c>
      <c r="E82" s="224">
        <v>99</v>
      </c>
      <c r="F82" s="224">
        <v>102</v>
      </c>
      <c r="G82" s="449">
        <v>3</v>
      </c>
      <c r="H82" s="370" t="s">
        <v>472</v>
      </c>
      <c r="I82" s="449">
        <v>-4</v>
      </c>
      <c r="J82" s="370" t="s">
        <v>472</v>
      </c>
    </row>
    <row r="83" spans="1:10" ht="15" customHeight="1">
      <c r="A83" s="125"/>
      <c r="B83" s="224"/>
      <c r="C83" s="224"/>
      <c r="D83" s="224"/>
      <c r="E83" s="224"/>
      <c r="F83" s="224"/>
      <c r="G83" s="449"/>
      <c r="H83" s="370"/>
      <c r="I83" s="449"/>
      <c r="J83" s="370"/>
    </row>
    <row r="84" spans="1:10" ht="15" customHeight="1">
      <c r="A84" s="125" t="s">
        <v>299</v>
      </c>
      <c r="G84" s="449"/>
      <c r="H84" s="370"/>
      <c r="I84" s="449"/>
      <c r="J84" s="370"/>
    </row>
    <row r="85" spans="1:10" ht="15" customHeight="1">
      <c r="A85" s="200" t="s">
        <v>300</v>
      </c>
      <c r="B85" s="224">
        <v>96</v>
      </c>
      <c r="C85" s="224">
        <v>74</v>
      </c>
      <c r="D85" s="224">
        <v>88</v>
      </c>
      <c r="E85" s="224">
        <v>90</v>
      </c>
      <c r="F85" s="224">
        <v>87</v>
      </c>
      <c r="G85" s="449">
        <v>-3</v>
      </c>
      <c r="H85" s="370" t="s">
        <v>472</v>
      </c>
      <c r="I85" s="449">
        <v>-9</v>
      </c>
      <c r="J85" s="370" t="s">
        <v>472</v>
      </c>
    </row>
    <row r="86" spans="1:10" ht="15" customHeight="1">
      <c r="A86" s="200" t="s">
        <v>301</v>
      </c>
      <c r="B86" s="224">
        <v>10</v>
      </c>
      <c r="C86" s="224">
        <v>10</v>
      </c>
      <c r="D86" s="224">
        <v>8</v>
      </c>
      <c r="E86" s="224">
        <v>9</v>
      </c>
      <c r="F86" s="224">
        <v>15</v>
      </c>
      <c r="G86" s="449">
        <v>6</v>
      </c>
      <c r="H86" s="370" t="s">
        <v>485</v>
      </c>
      <c r="I86" s="449">
        <v>5</v>
      </c>
      <c r="J86" s="370" t="s">
        <v>485</v>
      </c>
    </row>
    <row r="87" spans="1:10" ht="15" customHeight="1">
      <c r="A87" s="125"/>
      <c r="B87" s="224"/>
      <c r="C87" s="224"/>
      <c r="D87" s="224"/>
      <c r="E87" s="224"/>
      <c r="F87" s="224"/>
      <c r="G87" s="449"/>
      <c r="H87" s="370"/>
      <c r="I87" s="449"/>
      <c r="J87" s="370"/>
    </row>
    <row r="88" spans="1:10" ht="15" customHeight="1">
      <c r="A88" s="125" t="s">
        <v>279</v>
      </c>
      <c r="G88" s="449"/>
      <c r="H88" s="370"/>
      <c r="I88" s="449"/>
      <c r="J88" s="370"/>
    </row>
    <row r="89" spans="1:10" ht="15" customHeight="1">
      <c r="A89" s="200" t="s">
        <v>232</v>
      </c>
      <c r="B89" s="127">
        <v>90</v>
      </c>
      <c r="C89" s="127">
        <v>70</v>
      </c>
      <c r="D89" s="127">
        <v>85</v>
      </c>
      <c r="E89" s="127">
        <v>79</v>
      </c>
      <c r="F89" s="127">
        <v>90</v>
      </c>
      <c r="G89" s="449">
        <v>11</v>
      </c>
      <c r="H89" s="370" t="s">
        <v>472</v>
      </c>
      <c r="I89" s="449">
        <v>0</v>
      </c>
      <c r="J89" s="370" t="s">
        <v>472</v>
      </c>
    </row>
    <row r="90" spans="1:10" ht="15" customHeight="1">
      <c r="A90" s="200" t="s">
        <v>233</v>
      </c>
      <c r="B90" s="127">
        <v>16</v>
      </c>
      <c r="C90" s="127">
        <v>14</v>
      </c>
      <c r="D90" s="127">
        <v>11</v>
      </c>
      <c r="E90" s="127">
        <v>20</v>
      </c>
      <c r="F90" s="127">
        <v>12</v>
      </c>
      <c r="G90" s="449">
        <v>-8</v>
      </c>
      <c r="H90" s="370" t="s">
        <v>485</v>
      </c>
      <c r="I90" s="449">
        <v>-4</v>
      </c>
      <c r="J90" s="370" t="s">
        <v>485</v>
      </c>
    </row>
    <row r="91" spans="1:10" ht="15" customHeight="1">
      <c r="A91" s="200"/>
      <c r="B91" s="127"/>
      <c r="C91" s="127"/>
      <c r="D91" s="127"/>
      <c r="E91" s="127"/>
      <c r="F91" s="127"/>
      <c r="G91" s="449"/>
      <c r="H91" s="370"/>
      <c r="I91" s="449"/>
      <c r="J91" s="370"/>
    </row>
    <row r="92" spans="1:10" ht="15" customHeight="1">
      <c r="A92" s="125" t="s">
        <v>3</v>
      </c>
      <c r="B92" s="127"/>
      <c r="C92" s="127"/>
      <c r="D92" s="127"/>
      <c r="E92" s="127"/>
      <c r="F92" s="127"/>
      <c r="G92" s="449"/>
      <c r="H92" s="370"/>
      <c r="I92" s="449"/>
      <c r="J92" s="370"/>
    </row>
    <row r="93" spans="1:10" ht="15" customHeight="1">
      <c r="A93" s="200" t="s">
        <v>4</v>
      </c>
      <c r="B93" s="127">
        <v>29</v>
      </c>
      <c r="C93" s="127">
        <v>16</v>
      </c>
      <c r="D93" s="127">
        <v>10</v>
      </c>
      <c r="E93" s="127">
        <v>20</v>
      </c>
      <c r="F93" s="127">
        <v>19</v>
      </c>
      <c r="G93" s="449">
        <v>-1</v>
      </c>
      <c r="H93" s="370" t="s">
        <v>485</v>
      </c>
      <c r="I93" s="449">
        <v>-10</v>
      </c>
      <c r="J93" s="370" t="s">
        <v>485</v>
      </c>
    </row>
    <row r="94" spans="1:10" ht="15" customHeight="1">
      <c r="A94" s="200" t="s">
        <v>5</v>
      </c>
      <c r="B94" s="127">
        <v>75</v>
      </c>
      <c r="C94" s="127">
        <v>61</v>
      </c>
      <c r="D94" s="127">
        <v>83</v>
      </c>
      <c r="E94" s="127">
        <v>74</v>
      </c>
      <c r="F94" s="127">
        <v>77</v>
      </c>
      <c r="G94" s="449">
        <v>3</v>
      </c>
      <c r="H94" s="370" t="s">
        <v>472</v>
      </c>
      <c r="I94" s="449">
        <v>2</v>
      </c>
      <c r="J94" s="370" t="s">
        <v>472</v>
      </c>
    </row>
    <row r="95" spans="1:10" ht="15" customHeight="1">
      <c r="A95" s="200" t="s">
        <v>2</v>
      </c>
      <c r="B95" s="127">
        <v>2</v>
      </c>
      <c r="C95" s="127">
        <v>7</v>
      </c>
      <c r="D95" s="127">
        <v>3</v>
      </c>
      <c r="E95" s="127">
        <v>5</v>
      </c>
      <c r="F95" s="127">
        <v>6</v>
      </c>
      <c r="G95" s="449">
        <v>1</v>
      </c>
      <c r="H95" s="370" t="s">
        <v>485</v>
      </c>
      <c r="I95" s="449">
        <v>4</v>
      </c>
      <c r="J95" s="370" t="s">
        <v>485</v>
      </c>
    </row>
    <row r="96" spans="1:10" ht="15" customHeight="1">
      <c r="A96" s="125"/>
      <c r="B96" s="127"/>
      <c r="C96" s="127"/>
      <c r="D96" s="127"/>
      <c r="E96" s="127"/>
      <c r="F96" s="127"/>
      <c r="G96" s="449"/>
      <c r="H96" s="370"/>
      <c r="I96" s="449"/>
      <c r="J96" s="370"/>
    </row>
    <row r="97" spans="1:10" ht="15" customHeight="1">
      <c r="A97" s="125" t="s">
        <v>278</v>
      </c>
      <c r="B97" s="127"/>
      <c r="C97" s="127"/>
      <c r="D97" s="127"/>
      <c r="E97" s="127"/>
      <c r="F97" s="127"/>
      <c r="G97" s="449"/>
      <c r="H97" s="370"/>
      <c r="I97" s="449"/>
      <c r="J97" s="370"/>
    </row>
    <row r="98" spans="1:10" ht="15" customHeight="1">
      <c r="A98" s="200" t="s">
        <v>235</v>
      </c>
      <c r="B98" s="127">
        <v>0</v>
      </c>
      <c r="C98" s="127">
        <v>0</v>
      </c>
      <c r="D98" s="127">
        <v>0</v>
      </c>
      <c r="E98" s="127">
        <v>1</v>
      </c>
      <c r="F98" s="127">
        <v>0</v>
      </c>
      <c r="G98" s="449">
        <v>-1</v>
      </c>
      <c r="H98" s="370" t="s">
        <v>485</v>
      </c>
      <c r="I98" s="449">
        <v>0</v>
      </c>
      <c r="J98" s="370" t="s">
        <v>485</v>
      </c>
    </row>
    <row r="99" spans="1:10" ht="15" customHeight="1">
      <c r="A99" s="200" t="s">
        <v>236</v>
      </c>
      <c r="B99" s="127">
        <v>106</v>
      </c>
      <c r="C99" s="127">
        <v>84</v>
      </c>
      <c r="D99" s="127">
        <v>96</v>
      </c>
      <c r="E99" s="127">
        <v>98</v>
      </c>
      <c r="F99" s="127">
        <v>102</v>
      </c>
      <c r="G99" s="449">
        <v>4</v>
      </c>
      <c r="H99" s="370" t="s">
        <v>472</v>
      </c>
      <c r="I99" s="449">
        <v>-4</v>
      </c>
      <c r="J99" s="370" t="s">
        <v>472</v>
      </c>
    </row>
    <row r="100" spans="1:10" ht="15" customHeight="1">
      <c r="A100" s="128" t="s">
        <v>477</v>
      </c>
      <c r="B100" s="337">
        <v>36.5</v>
      </c>
      <c r="C100" s="337">
        <v>39.5</v>
      </c>
      <c r="D100" s="337">
        <v>38.6</v>
      </c>
      <c r="E100" s="337">
        <v>36.4</v>
      </c>
      <c r="F100" s="337">
        <v>39.9</v>
      </c>
      <c r="G100" s="450">
        <v>3.5</v>
      </c>
      <c r="H100" s="445" t="s">
        <v>472</v>
      </c>
      <c r="I100" s="450">
        <v>3.4</v>
      </c>
      <c r="J100" s="445" t="s">
        <v>472</v>
      </c>
    </row>
    <row r="101" spans="1:10" ht="15" customHeight="1">
      <c r="A101" s="200"/>
      <c r="B101" s="127"/>
      <c r="C101" s="127"/>
      <c r="D101" s="127"/>
      <c r="E101" s="127"/>
      <c r="F101" s="127"/>
      <c r="G101" s="449"/>
      <c r="H101" s="370"/>
      <c r="I101" s="449"/>
      <c r="J101" s="370"/>
    </row>
    <row r="102" spans="1:10" ht="15" customHeight="1">
      <c r="A102" s="125" t="s">
        <v>237</v>
      </c>
      <c r="B102" s="127"/>
      <c r="C102" s="127"/>
      <c r="D102" s="127"/>
      <c r="E102" s="127"/>
      <c r="F102" s="127"/>
      <c r="G102" s="449"/>
      <c r="H102" s="370"/>
      <c r="I102" s="449"/>
      <c r="J102" s="370"/>
    </row>
    <row r="103" spans="1:10" ht="15" customHeight="1">
      <c r="A103" s="128" t="s">
        <v>289</v>
      </c>
      <c r="B103" s="127">
        <v>86</v>
      </c>
      <c r="C103" s="127">
        <v>55</v>
      </c>
      <c r="D103" s="127">
        <v>82</v>
      </c>
      <c r="E103" s="127">
        <v>74</v>
      </c>
      <c r="F103" s="127">
        <v>78</v>
      </c>
      <c r="G103" s="449">
        <v>4</v>
      </c>
      <c r="H103" s="370" t="s">
        <v>472</v>
      </c>
      <c r="I103" s="449">
        <v>-8</v>
      </c>
      <c r="J103" s="370" t="s">
        <v>472</v>
      </c>
    </row>
    <row r="104" spans="1:10" ht="15" customHeight="1">
      <c r="A104" s="128" t="s">
        <v>290</v>
      </c>
      <c r="B104" s="130">
        <v>81.099999999999994</v>
      </c>
      <c r="C104" s="130">
        <v>65.5</v>
      </c>
      <c r="D104" s="130">
        <v>85.4</v>
      </c>
      <c r="E104" s="130">
        <v>74.7</v>
      </c>
      <c r="F104" s="130">
        <v>76.5</v>
      </c>
      <c r="G104" s="450">
        <v>1.7</v>
      </c>
      <c r="H104" s="445" t="s">
        <v>472</v>
      </c>
      <c r="I104" s="450">
        <v>-4.7</v>
      </c>
      <c r="J104" s="445" t="s">
        <v>472</v>
      </c>
    </row>
    <row r="105" spans="1:10" ht="15" customHeight="1">
      <c r="A105" s="200"/>
      <c r="B105" s="127"/>
      <c r="C105" s="127"/>
      <c r="D105" s="127"/>
      <c r="E105" s="127"/>
      <c r="F105" s="127"/>
      <c r="G105" s="449"/>
      <c r="H105" s="370"/>
      <c r="I105" s="449"/>
      <c r="J105" s="370"/>
    </row>
    <row r="106" spans="1:10" ht="15" customHeight="1">
      <c r="A106" s="125" t="s">
        <v>422</v>
      </c>
      <c r="B106" s="127"/>
      <c r="C106" s="127"/>
      <c r="D106" s="127"/>
      <c r="E106" s="127"/>
      <c r="F106" s="127"/>
      <c r="G106" s="449"/>
      <c r="H106" s="370"/>
      <c r="I106" s="449"/>
      <c r="J106" s="370"/>
    </row>
    <row r="107" spans="1:10" ht="15" customHeight="1">
      <c r="A107" s="200" t="s">
        <v>6</v>
      </c>
      <c r="B107" s="127">
        <v>21</v>
      </c>
      <c r="C107" s="127">
        <v>15</v>
      </c>
      <c r="D107" s="127">
        <v>18</v>
      </c>
      <c r="E107" s="127">
        <v>20</v>
      </c>
      <c r="F107" s="127">
        <v>24</v>
      </c>
      <c r="G107" s="449">
        <v>4</v>
      </c>
      <c r="H107" s="370" t="s">
        <v>472</v>
      </c>
      <c r="I107" s="449">
        <v>3</v>
      </c>
      <c r="J107" s="370" t="s">
        <v>485</v>
      </c>
    </row>
    <row r="108" spans="1:10" s="339" customFormat="1" ht="15" customHeight="1">
      <c r="A108" s="200" t="s">
        <v>427</v>
      </c>
      <c r="B108" s="127">
        <v>59</v>
      </c>
      <c r="C108" s="127">
        <v>47</v>
      </c>
      <c r="D108" s="127">
        <v>58</v>
      </c>
      <c r="E108" s="127">
        <v>53</v>
      </c>
      <c r="F108" s="127">
        <v>63</v>
      </c>
      <c r="G108" s="456">
        <v>10</v>
      </c>
      <c r="H108" s="370" t="s">
        <v>472</v>
      </c>
      <c r="I108" s="456">
        <v>4</v>
      </c>
      <c r="J108" s="370" t="s">
        <v>472</v>
      </c>
    </row>
    <row r="109" spans="1:10" ht="15" customHeight="1">
      <c r="A109" s="200" t="s">
        <v>7</v>
      </c>
      <c r="B109" s="127">
        <v>24</v>
      </c>
      <c r="C109" s="127">
        <v>15</v>
      </c>
      <c r="D109" s="127">
        <v>14</v>
      </c>
      <c r="E109" s="127">
        <v>24</v>
      </c>
      <c r="F109" s="127">
        <v>15</v>
      </c>
      <c r="G109" s="449">
        <v>-9</v>
      </c>
      <c r="H109" s="370" t="s">
        <v>485</v>
      </c>
      <c r="I109" s="449">
        <v>-9</v>
      </c>
      <c r="J109" s="370" t="s">
        <v>485</v>
      </c>
    </row>
    <row r="110" spans="1:10" ht="15" customHeight="1">
      <c r="A110" s="200" t="s">
        <v>8</v>
      </c>
      <c r="B110" s="127">
        <v>2</v>
      </c>
      <c r="C110" s="127">
        <v>7</v>
      </c>
      <c r="D110" s="127">
        <v>6</v>
      </c>
      <c r="E110" s="127">
        <v>2</v>
      </c>
      <c r="F110" s="127">
        <v>0</v>
      </c>
      <c r="G110" s="449">
        <v>-2</v>
      </c>
      <c r="H110" s="370" t="s">
        <v>485</v>
      </c>
      <c r="I110" s="449">
        <v>-2</v>
      </c>
      <c r="J110" s="370" t="s">
        <v>485</v>
      </c>
    </row>
    <row r="111" spans="1:10" ht="15" customHeight="1">
      <c r="A111" s="199" t="s">
        <v>284</v>
      </c>
      <c r="B111" s="127">
        <v>106</v>
      </c>
      <c r="C111" s="127">
        <v>84</v>
      </c>
      <c r="D111" s="127">
        <v>96</v>
      </c>
      <c r="E111" s="127">
        <v>99</v>
      </c>
      <c r="F111" s="127">
        <v>102</v>
      </c>
      <c r="G111" s="449">
        <v>3</v>
      </c>
      <c r="H111" s="370" t="s">
        <v>472</v>
      </c>
      <c r="I111" s="449">
        <v>-4</v>
      </c>
      <c r="J111" s="370" t="s">
        <v>472</v>
      </c>
    </row>
    <row r="112" spans="1:10" ht="15" customHeight="1">
      <c r="A112" s="128" t="s">
        <v>460</v>
      </c>
      <c r="B112" s="130">
        <v>55.7</v>
      </c>
      <c r="C112" s="130">
        <v>56</v>
      </c>
      <c r="D112" s="130">
        <v>60.4</v>
      </c>
      <c r="E112" s="130">
        <v>53.5</v>
      </c>
      <c r="F112" s="130">
        <v>61.8</v>
      </c>
      <c r="G112" s="450">
        <v>8.1999999999999993</v>
      </c>
      <c r="H112" s="445" t="s">
        <v>472</v>
      </c>
      <c r="I112" s="450">
        <v>6.1</v>
      </c>
      <c r="J112" s="445" t="s">
        <v>472</v>
      </c>
    </row>
    <row r="113" spans="1:10" ht="15" customHeight="1">
      <c r="A113" s="200"/>
      <c r="B113" s="134"/>
      <c r="C113" s="134"/>
      <c r="D113" s="134"/>
      <c r="E113" s="134"/>
      <c r="F113" s="134"/>
      <c r="G113" s="449"/>
      <c r="H113" s="370"/>
      <c r="I113" s="449"/>
      <c r="J113" s="370"/>
    </row>
    <row r="114" spans="1:10" ht="15" customHeight="1">
      <c r="A114" s="125" t="s">
        <v>430</v>
      </c>
      <c r="B114" s="135"/>
      <c r="C114" s="132"/>
      <c r="D114" s="132"/>
      <c r="E114" s="132"/>
      <c r="F114" s="132"/>
      <c r="G114" s="449"/>
      <c r="H114" s="370"/>
      <c r="I114" s="449"/>
      <c r="J114" s="370"/>
    </row>
    <row r="115" spans="1:10" ht="15" customHeight="1">
      <c r="A115" s="200" t="s">
        <v>27</v>
      </c>
      <c r="B115" s="136">
        <v>325</v>
      </c>
      <c r="C115" s="136">
        <v>279.5</v>
      </c>
      <c r="D115" s="136">
        <v>332</v>
      </c>
      <c r="E115" s="136">
        <v>345</v>
      </c>
      <c r="F115" s="136">
        <v>358</v>
      </c>
      <c r="G115" s="451">
        <v>13</v>
      </c>
      <c r="H115" s="370" t="s">
        <v>472</v>
      </c>
      <c r="I115" s="451">
        <v>33</v>
      </c>
      <c r="J115" s="370" t="s">
        <v>499</v>
      </c>
    </row>
    <row r="116" spans="1:10" ht="15" customHeight="1">
      <c r="A116" s="200" t="s">
        <v>28</v>
      </c>
      <c r="B116" s="136">
        <v>92</v>
      </c>
      <c r="C116" s="136">
        <v>62</v>
      </c>
      <c r="D116" s="136">
        <v>65</v>
      </c>
      <c r="E116" s="136">
        <v>67.5</v>
      </c>
      <c r="F116" s="136">
        <v>69</v>
      </c>
      <c r="G116" s="451">
        <v>1.5</v>
      </c>
      <c r="H116" s="370" t="s">
        <v>472</v>
      </c>
      <c r="I116" s="451">
        <v>-23</v>
      </c>
      <c r="J116" s="370" t="s">
        <v>472</v>
      </c>
    </row>
    <row r="117" spans="1:10" ht="15" customHeight="1">
      <c r="A117" s="124"/>
      <c r="G117" s="449"/>
      <c r="H117" s="370"/>
      <c r="I117" s="449"/>
      <c r="J117" s="370"/>
    </row>
    <row r="118" spans="1:10" ht="15" customHeight="1">
      <c r="A118" s="125" t="s">
        <v>287</v>
      </c>
      <c r="B118" s="132"/>
      <c r="C118" s="132"/>
      <c r="D118" s="132"/>
      <c r="E118" s="132"/>
      <c r="F118" s="132"/>
      <c r="G118" s="449"/>
      <c r="H118" s="370"/>
      <c r="I118" s="449"/>
      <c r="J118" s="370"/>
    </row>
    <row r="119" spans="1:10" ht="15" customHeight="1">
      <c r="A119" s="200" t="s">
        <v>9</v>
      </c>
      <c r="B119" s="127">
        <v>76</v>
      </c>
      <c r="C119" s="127">
        <v>39</v>
      </c>
      <c r="D119" s="127">
        <v>68</v>
      </c>
      <c r="E119" s="127">
        <v>46</v>
      </c>
      <c r="F119" s="127">
        <v>53</v>
      </c>
      <c r="G119" s="449">
        <v>7</v>
      </c>
      <c r="H119" s="370" t="s">
        <v>472</v>
      </c>
      <c r="I119" s="449">
        <v>-23</v>
      </c>
      <c r="J119" s="370" t="s">
        <v>472</v>
      </c>
    </row>
    <row r="120" spans="1:10" ht="15" customHeight="1">
      <c r="A120" s="200" t="s">
        <v>10</v>
      </c>
      <c r="B120" s="127">
        <v>3</v>
      </c>
      <c r="C120" s="127">
        <v>3</v>
      </c>
      <c r="D120" s="127">
        <v>0</v>
      </c>
      <c r="E120" s="127">
        <v>0</v>
      </c>
      <c r="F120" s="127">
        <v>0</v>
      </c>
      <c r="G120" s="449">
        <v>0</v>
      </c>
      <c r="H120" s="370" t="s">
        <v>485</v>
      </c>
      <c r="I120" s="449">
        <v>-3</v>
      </c>
      <c r="J120" s="370" t="s">
        <v>485</v>
      </c>
    </row>
    <row r="121" spans="1:10" ht="15" customHeight="1">
      <c r="A121" s="200" t="s">
        <v>11</v>
      </c>
      <c r="B121" s="127">
        <v>0</v>
      </c>
      <c r="C121" s="127">
        <v>0</v>
      </c>
      <c r="D121" s="127">
        <v>0</v>
      </c>
      <c r="E121" s="127">
        <v>1</v>
      </c>
      <c r="F121" s="127">
        <v>0</v>
      </c>
      <c r="G121" s="449">
        <v>-1</v>
      </c>
      <c r="H121" s="370" t="s">
        <v>485</v>
      </c>
      <c r="I121" s="449">
        <v>0</v>
      </c>
      <c r="J121" s="370" t="s">
        <v>485</v>
      </c>
    </row>
    <row r="122" spans="1:10" ht="15" customHeight="1">
      <c r="A122" s="200" t="s">
        <v>12</v>
      </c>
      <c r="B122" s="127">
        <v>0</v>
      </c>
      <c r="C122" s="127">
        <v>0</v>
      </c>
      <c r="D122" s="127">
        <v>0</v>
      </c>
      <c r="E122" s="127">
        <v>0</v>
      </c>
      <c r="F122" s="127">
        <v>0</v>
      </c>
      <c r="G122" s="449">
        <v>0</v>
      </c>
      <c r="H122" s="370" t="s">
        <v>485</v>
      </c>
      <c r="I122" s="449">
        <v>0</v>
      </c>
      <c r="J122" s="370" t="s">
        <v>485</v>
      </c>
    </row>
    <row r="123" spans="1:10" ht="15" customHeight="1">
      <c r="A123" s="200" t="s">
        <v>13</v>
      </c>
      <c r="B123" s="127">
        <v>0</v>
      </c>
      <c r="C123" s="127">
        <v>1</v>
      </c>
      <c r="D123" s="127">
        <v>0</v>
      </c>
      <c r="E123" s="127">
        <v>0</v>
      </c>
      <c r="F123" s="127">
        <v>1</v>
      </c>
      <c r="G123" s="449">
        <v>1</v>
      </c>
      <c r="H123" s="370" t="s">
        <v>485</v>
      </c>
      <c r="I123" s="449">
        <v>1</v>
      </c>
      <c r="J123" s="370" t="s">
        <v>485</v>
      </c>
    </row>
    <row r="124" spans="1:10" ht="15" customHeight="1">
      <c r="A124" s="200" t="s">
        <v>14</v>
      </c>
      <c r="B124" s="127">
        <v>0</v>
      </c>
      <c r="C124" s="127">
        <v>1</v>
      </c>
      <c r="D124" s="127">
        <v>1</v>
      </c>
      <c r="E124" s="127">
        <v>0</v>
      </c>
      <c r="F124" s="127">
        <v>1</v>
      </c>
      <c r="G124" s="449">
        <v>1</v>
      </c>
      <c r="H124" s="370" t="s">
        <v>485</v>
      </c>
      <c r="I124" s="449">
        <v>1</v>
      </c>
      <c r="J124" s="370" t="s">
        <v>485</v>
      </c>
    </row>
    <row r="125" spans="1:10" ht="15" customHeight="1">
      <c r="A125" s="200" t="s">
        <v>15</v>
      </c>
      <c r="B125" s="127">
        <v>0</v>
      </c>
      <c r="C125" s="127">
        <v>0</v>
      </c>
      <c r="D125" s="127">
        <v>0</v>
      </c>
      <c r="E125" s="127">
        <v>0</v>
      </c>
      <c r="F125" s="127">
        <v>0</v>
      </c>
      <c r="G125" s="449">
        <v>0</v>
      </c>
      <c r="H125" s="370" t="s">
        <v>485</v>
      </c>
      <c r="I125" s="449">
        <v>0</v>
      </c>
      <c r="J125" s="370" t="s">
        <v>485</v>
      </c>
    </row>
    <row r="126" spans="1:10" ht="15" customHeight="1">
      <c r="A126" s="200" t="s">
        <v>16</v>
      </c>
      <c r="B126" s="127">
        <v>1</v>
      </c>
      <c r="C126" s="127">
        <v>0</v>
      </c>
      <c r="D126" s="127">
        <v>0</v>
      </c>
      <c r="E126" s="127">
        <v>1</v>
      </c>
      <c r="F126" s="127">
        <v>1</v>
      </c>
      <c r="G126" s="449">
        <v>0</v>
      </c>
      <c r="H126" s="370" t="s">
        <v>485</v>
      </c>
      <c r="I126" s="449">
        <v>0</v>
      </c>
      <c r="J126" s="370" t="s">
        <v>485</v>
      </c>
    </row>
    <row r="127" spans="1:10" ht="15" customHeight="1">
      <c r="A127" s="200" t="s">
        <v>17</v>
      </c>
      <c r="B127" s="127">
        <v>3</v>
      </c>
      <c r="C127" s="127">
        <v>3</v>
      </c>
      <c r="D127" s="127">
        <v>0</v>
      </c>
      <c r="E127" s="127">
        <v>0</v>
      </c>
      <c r="F127" s="127">
        <v>1</v>
      </c>
      <c r="G127" s="449">
        <v>1</v>
      </c>
      <c r="H127" s="370" t="s">
        <v>485</v>
      </c>
      <c r="I127" s="449">
        <v>-2</v>
      </c>
      <c r="J127" s="370" t="s">
        <v>485</v>
      </c>
    </row>
    <row r="128" spans="1:10" ht="15" customHeight="1">
      <c r="A128" s="200" t="s">
        <v>18</v>
      </c>
      <c r="B128" s="127">
        <v>1</v>
      </c>
      <c r="C128" s="127">
        <v>2</v>
      </c>
      <c r="D128" s="127">
        <v>1</v>
      </c>
      <c r="E128" s="127">
        <v>0</v>
      </c>
      <c r="F128" s="127">
        <v>4</v>
      </c>
      <c r="G128" s="449">
        <v>4</v>
      </c>
      <c r="H128" s="370" t="s">
        <v>485</v>
      </c>
      <c r="I128" s="449">
        <v>3</v>
      </c>
      <c r="J128" s="370" t="s">
        <v>485</v>
      </c>
    </row>
    <row r="129" spans="1:10" ht="15" customHeight="1">
      <c r="A129" s="200" t="s">
        <v>19</v>
      </c>
      <c r="B129" s="127">
        <v>0</v>
      </c>
      <c r="C129" s="127">
        <v>0</v>
      </c>
      <c r="D129" s="127">
        <v>1</v>
      </c>
      <c r="E129" s="127">
        <v>1</v>
      </c>
      <c r="F129" s="127">
        <v>0</v>
      </c>
      <c r="G129" s="449">
        <v>-1</v>
      </c>
      <c r="H129" s="370" t="s">
        <v>485</v>
      </c>
      <c r="I129" s="449">
        <v>0</v>
      </c>
      <c r="J129" s="370" t="s">
        <v>485</v>
      </c>
    </row>
    <row r="130" spans="1:10" ht="15" customHeight="1">
      <c r="A130" s="200" t="s">
        <v>20</v>
      </c>
      <c r="B130" s="127">
        <v>0</v>
      </c>
      <c r="C130" s="127">
        <v>0</v>
      </c>
      <c r="D130" s="127">
        <v>0</v>
      </c>
      <c r="E130" s="127">
        <v>0</v>
      </c>
      <c r="F130" s="127">
        <v>0</v>
      </c>
      <c r="G130" s="449">
        <v>0</v>
      </c>
      <c r="H130" s="370" t="s">
        <v>485</v>
      </c>
      <c r="I130" s="449">
        <v>0</v>
      </c>
      <c r="J130" s="370" t="s">
        <v>485</v>
      </c>
    </row>
    <row r="131" spans="1:10" ht="15" customHeight="1">
      <c r="A131" s="200" t="s">
        <v>21</v>
      </c>
      <c r="B131" s="127">
        <v>0</v>
      </c>
      <c r="C131" s="127">
        <v>0</v>
      </c>
      <c r="D131" s="127">
        <v>0</v>
      </c>
      <c r="E131" s="127">
        <v>0</v>
      </c>
      <c r="F131" s="127">
        <v>1</v>
      </c>
      <c r="G131" s="449">
        <v>1</v>
      </c>
      <c r="H131" s="370" t="s">
        <v>485</v>
      </c>
      <c r="I131" s="449">
        <v>1</v>
      </c>
      <c r="J131" s="370" t="s">
        <v>485</v>
      </c>
    </row>
    <row r="132" spans="1:10" ht="15" customHeight="1">
      <c r="A132" s="200" t="s">
        <v>22</v>
      </c>
      <c r="B132" s="127">
        <v>0</v>
      </c>
      <c r="C132" s="127">
        <v>0</v>
      </c>
      <c r="D132" s="127">
        <v>0</v>
      </c>
      <c r="E132" s="127">
        <v>0</v>
      </c>
      <c r="F132" s="127">
        <v>0</v>
      </c>
      <c r="G132" s="449">
        <v>0</v>
      </c>
      <c r="H132" s="370" t="s">
        <v>485</v>
      </c>
      <c r="I132" s="449">
        <v>0</v>
      </c>
      <c r="J132" s="370" t="s">
        <v>485</v>
      </c>
    </row>
    <row r="133" spans="1:10" ht="15" customHeight="1">
      <c r="A133" s="200" t="s">
        <v>23</v>
      </c>
      <c r="B133" s="127">
        <v>2</v>
      </c>
      <c r="C133" s="127">
        <v>2</v>
      </c>
      <c r="D133" s="127">
        <v>10</v>
      </c>
      <c r="E133" s="127">
        <v>25</v>
      </c>
      <c r="F133" s="127">
        <v>15</v>
      </c>
      <c r="G133" s="449">
        <v>-10</v>
      </c>
      <c r="H133" s="370" t="s">
        <v>485</v>
      </c>
      <c r="I133" s="449">
        <v>13</v>
      </c>
      <c r="J133" s="370" t="s">
        <v>485</v>
      </c>
    </row>
    <row r="134" spans="1:10" ht="15" customHeight="1">
      <c r="A134" s="200" t="s">
        <v>24</v>
      </c>
      <c r="B134" s="127">
        <v>0</v>
      </c>
      <c r="C134" s="127">
        <v>4</v>
      </c>
      <c r="D134" s="127">
        <v>1</v>
      </c>
      <c r="E134" s="127">
        <v>0</v>
      </c>
      <c r="F134" s="127">
        <v>1</v>
      </c>
      <c r="G134" s="449">
        <v>1</v>
      </c>
      <c r="H134" s="370" t="s">
        <v>485</v>
      </c>
      <c r="I134" s="449">
        <v>1</v>
      </c>
      <c r="J134" s="370" t="s">
        <v>485</v>
      </c>
    </row>
    <row r="135" spans="1:10" ht="15" customHeight="1">
      <c r="A135" s="199" t="s">
        <v>283</v>
      </c>
      <c r="B135" s="127">
        <v>86</v>
      </c>
      <c r="C135" s="127">
        <v>55</v>
      </c>
      <c r="D135" s="127">
        <v>82</v>
      </c>
      <c r="E135" s="127">
        <v>74</v>
      </c>
      <c r="F135" s="127">
        <v>78</v>
      </c>
      <c r="G135" s="449">
        <v>4</v>
      </c>
      <c r="H135" s="370" t="s">
        <v>472</v>
      </c>
      <c r="I135" s="449">
        <v>-8</v>
      </c>
      <c r="J135" s="370" t="s">
        <v>472</v>
      </c>
    </row>
    <row r="136" spans="1:10" ht="15" customHeight="1">
      <c r="A136" s="124"/>
      <c r="G136" s="449"/>
      <c r="H136" s="370"/>
      <c r="I136" s="449"/>
      <c r="J136" s="370"/>
    </row>
    <row r="137" spans="1:10" ht="15" customHeight="1">
      <c r="A137" s="125" t="s">
        <v>285</v>
      </c>
      <c r="B137" s="132"/>
      <c r="C137" s="132"/>
      <c r="D137" s="132"/>
      <c r="E137" s="132"/>
      <c r="F137" s="132"/>
      <c r="G137" s="449"/>
      <c r="H137" s="370"/>
      <c r="I137" s="449"/>
      <c r="J137" s="370"/>
    </row>
    <row r="138" spans="1:10" ht="15" customHeight="1">
      <c r="A138" s="200" t="s">
        <v>151</v>
      </c>
      <c r="B138" s="127">
        <v>82</v>
      </c>
      <c r="C138" s="127">
        <v>50</v>
      </c>
      <c r="D138" s="127">
        <v>81</v>
      </c>
      <c r="E138" s="127">
        <v>71</v>
      </c>
      <c r="F138" s="127">
        <v>72</v>
      </c>
      <c r="G138" s="449">
        <v>1</v>
      </c>
      <c r="H138" s="200" t="s">
        <v>472</v>
      </c>
      <c r="I138" s="449">
        <v>-10</v>
      </c>
      <c r="J138" s="200" t="s">
        <v>472</v>
      </c>
    </row>
    <row r="139" spans="1:10" ht="15" customHeight="1">
      <c r="A139" s="133" t="s">
        <v>25</v>
      </c>
      <c r="B139" s="338">
        <v>151.19999999999999</v>
      </c>
      <c r="C139" s="338">
        <v>136.9</v>
      </c>
      <c r="D139" s="338">
        <v>158.9</v>
      </c>
      <c r="E139" s="338">
        <v>149.80000000000001</v>
      </c>
      <c r="F139" s="338">
        <v>140.4</v>
      </c>
      <c r="G139" s="452">
        <v>-9.4</v>
      </c>
      <c r="H139" s="133" t="s">
        <v>472</v>
      </c>
      <c r="I139" s="452">
        <v>-10.8</v>
      </c>
      <c r="J139" s="133" t="s">
        <v>472</v>
      </c>
    </row>
    <row r="140" spans="1:10" ht="15" customHeight="1">
      <c r="A140" s="425" t="s">
        <v>461</v>
      </c>
      <c r="B140" s="426">
        <v>95.3</v>
      </c>
      <c r="C140" s="426">
        <v>90.9</v>
      </c>
      <c r="D140" s="426">
        <v>98.8</v>
      </c>
      <c r="E140" s="426">
        <v>95.9</v>
      </c>
      <c r="F140" s="426">
        <v>92.3</v>
      </c>
      <c r="G140" s="453">
        <v>-3.6</v>
      </c>
      <c r="H140" s="425" t="s">
        <v>472</v>
      </c>
      <c r="I140" s="453">
        <v>-3</v>
      </c>
      <c r="J140" s="425" t="s">
        <v>472</v>
      </c>
    </row>
    <row r="141" spans="1:10" ht="15" customHeight="1">
      <c r="A141" s="200" t="s">
        <v>260</v>
      </c>
      <c r="B141" s="127">
        <v>0</v>
      </c>
      <c r="C141" s="127">
        <v>0</v>
      </c>
      <c r="D141" s="127">
        <v>0</v>
      </c>
      <c r="E141" s="127">
        <v>0</v>
      </c>
      <c r="F141" s="127">
        <v>0</v>
      </c>
      <c r="G141" s="449">
        <v>0</v>
      </c>
      <c r="H141" s="200" t="s">
        <v>485</v>
      </c>
      <c r="I141" s="449">
        <v>0</v>
      </c>
      <c r="J141" s="200" t="s">
        <v>485</v>
      </c>
    </row>
    <row r="142" spans="1:10" ht="15" customHeight="1">
      <c r="A142" s="133" t="s">
        <v>25</v>
      </c>
      <c r="B142" s="338">
        <v>0</v>
      </c>
      <c r="C142" s="338">
        <v>0</v>
      </c>
      <c r="D142" s="338">
        <v>0</v>
      </c>
      <c r="E142" s="338">
        <v>0</v>
      </c>
      <c r="F142" s="338">
        <v>0</v>
      </c>
      <c r="G142" s="452">
        <v>0</v>
      </c>
      <c r="H142" s="133" t="s">
        <v>472</v>
      </c>
      <c r="I142" s="452">
        <v>0</v>
      </c>
      <c r="J142" s="133" t="s">
        <v>472</v>
      </c>
    </row>
    <row r="143" spans="1:10" ht="15" customHeight="1">
      <c r="A143" s="425" t="s">
        <v>462</v>
      </c>
      <c r="B143" s="426">
        <v>0</v>
      </c>
      <c r="C143" s="426">
        <v>0</v>
      </c>
      <c r="D143" s="426">
        <v>0</v>
      </c>
      <c r="E143" s="426">
        <v>0</v>
      </c>
      <c r="F143" s="426">
        <v>0</v>
      </c>
      <c r="G143" s="453">
        <v>0</v>
      </c>
      <c r="H143" s="425" t="s">
        <v>472</v>
      </c>
      <c r="I143" s="453">
        <v>0</v>
      </c>
      <c r="J143" s="425" t="s">
        <v>472</v>
      </c>
    </row>
    <row r="144" spans="1:10" ht="15" customHeight="1">
      <c r="A144" s="181" t="s">
        <v>463</v>
      </c>
      <c r="B144" s="127">
        <v>4</v>
      </c>
      <c r="C144" s="127">
        <v>3</v>
      </c>
      <c r="D144" s="127">
        <v>0</v>
      </c>
      <c r="E144" s="127">
        <v>0</v>
      </c>
      <c r="F144" s="127">
        <v>0</v>
      </c>
      <c r="G144" s="449">
        <v>0</v>
      </c>
      <c r="H144" s="200" t="s">
        <v>485</v>
      </c>
      <c r="I144" s="449">
        <v>-4</v>
      </c>
      <c r="J144" s="200" t="s">
        <v>485</v>
      </c>
    </row>
    <row r="145" spans="1:10" ht="15" customHeight="1">
      <c r="A145" s="181" t="s">
        <v>464</v>
      </c>
      <c r="B145" s="127">
        <v>0</v>
      </c>
      <c r="C145" s="127">
        <v>2</v>
      </c>
      <c r="D145" s="127">
        <v>1</v>
      </c>
      <c r="E145" s="127">
        <v>2</v>
      </c>
      <c r="F145" s="127">
        <v>4</v>
      </c>
      <c r="G145" s="449">
        <v>2</v>
      </c>
      <c r="H145" s="200" t="s">
        <v>485</v>
      </c>
      <c r="I145" s="449">
        <v>4</v>
      </c>
      <c r="J145" s="200" t="s">
        <v>485</v>
      </c>
    </row>
    <row r="146" spans="1:10" s="339" customFormat="1" ht="15" customHeight="1">
      <c r="A146" s="181" t="s">
        <v>465</v>
      </c>
      <c r="B146" s="127">
        <v>0</v>
      </c>
      <c r="C146" s="127">
        <v>0</v>
      </c>
      <c r="D146" s="127">
        <v>0</v>
      </c>
      <c r="E146" s="127">
        <v>0</v>
      </c>
      <c r="F146" s="127">
        <v>0</v>
      </c>
      <c r="G146" s="449">
        <v>0</v>
      </c>
      <c r="H146" s="200" t="s">
        <v>485</v>
      </c>
      <c r="I146" s="449">
        <v>0</v>
      </c>
      <c r="J146" s="200" t="s">
        <v>485</v>
      </c>
    </row>
    <row r="147" spans="1:10" ht="15" customHeight="1">
      <c r="A147" s="181" t="s">
        <v>456</v>
      </c>
      <c r="B147" s="127">
        <v>0</v>
      </c>
      <c r="C147" s="127">
        <v>0</v>
      </c>
      <c r="D147" s="127">
        <v>0</v>
      </c>
      <c r="E147" s="127">
        <v>1</v>
      </c>
      <c r="F147" s="127">
        <v>1</v>
      </c>
      <c r="G147" s="449">
        <v>0</v>
      </c>
      <c r="H147" s="200" t="s">
        <v>485</v>
      </c>
      <c r="I147" s="449">
        <v>1</v>
      </c>
      <c r="J147" s="200" t="s">
        <v>485</v>
      </c>
    </row>
    <row r="148" spans="1:10" s="339" customFormat="1" ht="15" customHeight="1">
      <c r="A148" s="181" t="s">
        <v>466</v>
      </c>
      <c r="B148" s="127">
        <v>0</v>
      </c>
      <c r="C148" s="127">
        <v>0</v>
      </c>
      <c r="D148" s="127">
        <v>0</v>
      </c>
      <c r="E148" s="127">
        <v>0</v>
      </c>
      <c r="F148" s="127">
        <v>1</v>
      </c>
      <c r="G148" s="449">
        <v>1</v>
      </c>
      <c r="H148" s="200" t="s">
        <v>485</v>
      </c>
      <c r="I148" s="449">
        <v>1</v>
      </c>
      <c r="J148" s="200" t="s">
        <v>485</v>
      </c>
    </row>
    <row r="149" spans="1:10" ht="15" customHeight="1">
      <c r="A149" s="181" t="s">
        <v>204</v>
      </c>
      <c r="B149" s="127">
        <v>0</v>
      </c>
      <c r="C149" s="127">
        <v>0</v>
      </c>
      <c r="D149" s="127">
        <v>0</v>
      </c>
      <c r="E149" s="127">
        <v>0</v>
      </c>
      <c r="F149" s="127">
        <v>0</v>
      </c>
      <c r="G149" s="449">
        <v>0</v>
      </c>
      <c r="H149" s="200" t="s">
        <v>485</v>
      </c>
      <c r="I149" s="449">
        <v>0</v>
      </c>
      <c r="J149" s="200" t="s">
        <v>485</v>
      </c>
    </row>
    <row r="150" spans="1:10" ht="15" customHeight="1">
      <c r="A150" s="181" t="s">
        <v>459</v>
      </c>
      <c r="B150" s="127">
        <v>0</v>
      </c>
      <c r="C150" s="127">
        <v>0</v>
      </c>
      <c r="D150" s="127">
        <v>0</v>
      </c>
      <c r="E150" s="127">
        <v>0</v>
      </c>
      <c r="F150" s="127">
        <v>0</v>
      </c>
      <c r="G150" s="449">
        <v>0</v>
      </c>
      <c r="H150" s="200" t="s">
        <v>485</v>
      </c>
      <c r="I150" s="449">
        <v>0</v>
      </c>
      <c r="J150" s="200" t="s">
        <v>485</v>
      </c>
    </row>
    <row r="151" spans="1:10" ht="15" customHeight="1">
      <c r="A151" s="199" t="s">
        <v>283</v>
      </c>
      <c r="B151" s="127">
        <v>86</v>
      </c>
      <c r="C151" s="127">
        <v>55</v>
      </c>
      <c r="D151" s="127">
        <v>82</v>
      </c>
      <c r="E151" s="127">
        <v>74</v>
      </c>
      <c r="F151" s="127">
        <v>78</v>
      </c>
      <c r="G151" s="449">
        <v>4</v>
      </c>
      <c r="H151" s="370" t="s">
        <v>472</v>
      </c>
      <c r="I151" s="449">
        <v>-8</v>
      </c>
      <c r="J151" s="370" t="s">
        <v>472</v>
      </c>
    </row>
    <row r="152" spans="1:10" ht="15" customHeight="1">
      <c r="A152" s="427" t="s">
        <v>763</v>
      </c>
      <c r="B152" s="428">
        <v>0</v>
      </c>
      <c r="C152" s="428">
        <v>3</v>
      </c>
      <c r="D152" s="428">
        <v>1</v>
      </c>
      <c r="E152" s="428">
        <v>2</v>
      </c>
      <c r="F152" s="428">
        <v>2</v>
      </c>
      <c r="G152" s="454">
        <v>0</v>
      </c>
      <c r="H152" s="446" t="s">
        <v>485</v>
      </c>
      <c r="I152" s="454">
        <v>2</v>
      </c>
      <c r="J152" s="446" t="s">
        <v>485</v>
      </c>
    </row>
    <row r="153" spans="1:10" ht="15" customHeight="1">
      <c r="A153" s="425" t="s">
        <v>766</v>
      </c>
      <c r="B153" s="426">
        <v>0</v>
      </c>
      <c r="C153" s="426">
        <v>5.5</v>
      </c>
      <c r="D153" s="426">
        <v>1.2</v>
      </c>
      <c r="E153" s="426">
        <v>2.7</v>
      </c>
      <c r="F153" s="426">
        <v>2.6</v>
      </c>
      <c r="G153" s="453">
        <v>-0.1</v>
      </c>
      <c r="H153" s="425" t="s">
        <v>472</v>
      </c>
      <c r="I153" s="453">
        <v>2.6</v>
      </c>
      <c r="J153" s="425" t="s">
        <v>472</v>
      </c>
    </row>
    <row r="154" spans="1:10" ht="15" customHeight="1">
      <c r="A154" s="124"/>
      <c r="G154" s="449"/>
      <c r="H154" s="370"/>
      <c r="I154" s="449"/>
      <c r="J154" s="370"/>
    </row>
    <row r="155" spans="1:10" ht="15" customHeight="1">
      <c r="A155" s="122" t="s">
        <v>351</v>
      </c>
      <c r="B155" s="471" t="str">
        <f>B$6</f>
        <v>July 2014 - June 2015</v>
      </c>
      <c r="C155" s="471" t="str">
        <f t="shared" ref="C155:F155" si="1">C$6</f>
        <v>July 2015 - June 2016</v>
      </c>
      <c r="D155" s="471" t="str">
        <f t="shared" si="1"/>
        <v>July 2016 - June 2017</v>
      </c>
      <c r="E155" s="471" t="str">
        <f t="shared" si="1"/>
        <v>July 2017 - June 2018</v>
      </c>
      <c r="F155" s="471" t="str">
        <f t="shared" si="1"/>
        <v>July 2018 - June 2019</v>
      </c>
      <c r="G155" s="455"/>
      <c r="H155" s="447"/>
      <c r="I155" s="455"/>
      <c r="J155" s="447"/>
    </row>
    <row r="156" spans="1:10" ht="15" customHeight="1">
      <c r="A156" s="167"/>
      <c r="B156" s="169"/>
      <c r="C156" s="169"/>
      <c r="D156" s="169"/>
      <c r="E156" s="169"/>
      <c r="F156" s="169"/>
      <c r="G156" s="449"/>
      <c r="H156" s="370"/>
      <c r="I156" s="449"/>
      <c r="J156" s="370"/>
    </row>
    <row r="157" spans="1:10" ht="15" customHeight="1">
      <c r="A157" s="125" t="s">
        <v>288</v>
      </c>
      <c r="B157" s="224">
        <v>3626</v>
      </c>
      <c r="C157" s="224">
        <v>4030</v>
      </c>
      <c r="D157" s="224">
        <v>4527</v>
      </c>
      <c r="E157" s="224">
        <v>4624</v>
      </c>
      <c r="F157" s="224">
        <v>4846</v>
      </c>
      <c r="G157" s="449">
        <v>222</v>
      </c>
      <c r="H157" s="370" t="s">
        <v>472</v>
      </c>
      <c r="I157" s="449">
        <v>1220</v>
      </c>
      <c r="J157" s="370" t="s">
        <v>543</v>
      </c>
    </row>
    <row r="158" spans="1:10" ht="15" customHeight="1">
      <c r="A158" s="124"/>
      <c r="G158" s="449"/>
      <c r="H158" s="370"/>
      <c r="I158" s="449"/>
      <c r="J158" s="370"/>
    </row>
    <row r="159" spans="1:10" ht="15" customHeight="1">
      <c r="A159" s="125" t="s">
        <v>299</v>
      </c>
      <c r="G159" s="449"/>
      <c r="H159" s="370"/>
      <c r="I159" s="449"/>
      <c r="J159" s="370"/>
    </row>
    <row r="160" spans="1:10" ht="15" customHeight="1">
      <c r="A160" s="200" t="s">
        <v>300</v>
      </c>
      <c r="B160" s="127">
        <v>1829</v>
      </c>
      <c r="C160" s="127">
        <v>2044</v>
      </c>
      <c r="D160" s="127">
        <v>2283</v>
      </c>
      <c r="E160" s="127">
        <v>2386</v>
      </c>
      <c r="F160" s="127">
        <v>2358</v>
      </c>
      <c r="G160" s="449">
        <v>-28</v>
      </c>
      <c r="H160" s="370" t="s">
        <v>472</v>
      </c>
      <c r="I160" s="449">
        <v>529</v>
      </c>
      <c r="J160" s="370" t="s">
        <v>476</v>
      </c>
    </row>
    <row r="161" spans="1:10" ht="15" customHeight="1">
      <c r="A161" s="200" t="s">
        <v>301</v>
      </c>
      <c r="B161" s="127">
        <v>1797</v>
      </c>
      <c r="C161" s="127">
        <v>1986</v>
      </c>
      <c r="D161" s="127">
        <v>2244</v>
      </c>
      <c r="E161" s="127">
        <v>2238</v>
      </c>
      <c r="F161" s="127">
        <v>2488</v>
      </c>
      <c r="G161" s="449">
        <v>250</v>
      </c>
      <c r="H161" s="370" t="s">
        <v>472</v>
      </c>
      <c r="I161" s="449">
        <v>691</v>
      </c>
      <c r="J161" s="370" t="s">
        <v>497</v>
      </c>
    </row>
    <row r="162" spans="1:10" ht="13.5">
      <c r="A162" s="200"/>
      <c r="B162" s="127"/>
      <c r="C162" s="127"/>
      <c r="D162" s="127"/>
      <c r="E162" s="127"/>
      <c r="F162" s="127"/>
      <c r="G162" s="449"/>
      <c r="H162" s="370"/>
      <c r="I162" s="449"/>
      <c r="J162" s="370"/>
    </row>
    <row r="163" spans="1:10" ht="15" customHeight="1">
      <c r="A163" s="125" t="s">
        <v>237</v>
      </c>
      <c r="B163" s="127"/>
      <c r="C163" s="127"/>
      <c r="D163" s="127"/>
      <c r="E163" s="127"/>
      <c r="F163" s="127"/>
      <c r="G163" s="449"/>
      <c r="H163" s="370"/>
      <c r="I163" s="449"/>
      <c r="J163" s="370"/>
    </row>
    <row r="164" spans="1:10" ht="15" customHeight="1">
      <c r="A164" s="200" t="s">
        <v>390</v>
      </c>
      <c r="B164" s="127">
        <v>723</v>
      </c>
      <c r="C164" s="127">
        <v>756</v>
      </c>
      <c r="D164" s="127">
        <v>821</v>
      </c>
      <c r="E164" s="127">
        <v>848</v>
      </c>
      <c r="F164" s="127">
        <v>828</v>
      </c>
      <c r="G164" s="449">
        <v>-20</v>
      </c>
      <c r="H164" s="370" t="s">
        <v>472</v>
      </c>
      <c r="I164" s="449">
        <v>105</v>
      </c>
      <c r="J164" s="370" t="s">
        <v>472</v>
      </c>
    </row>
    <row r="165" spans="1:10" ht="15" customHeight="1">
      <c r="A165" s="200" t="s">
        <v>391</v>
      </c>
      <c r="B165" s="127">
        <v>2602</v>
      </c>
      <c r="C165" s="127">
        <v>2963</v>
      </c>
      <c r="D165" s="127">
        <v>3415</v>
      </c>
      <c r="E165" s="127">
        <v>3466</v>
      </c>
      <c r="F165" s="127">
        <v>3680</v>
      </c>
      <c r="G165" s="449">
        <v>214</v>
      </c>
      <c r="H165" s="370" t="s">
        <v>472</v>
      </c>
      <c r="I165" s="449">
        <v>1078</v>
      </c>
      <c r="J165" s="370" t="s">
        <v>550</v>
      </c>
    </row>
    <row r="166" spans="1:10" ht="15" customHeight="1">
      <c r="A166" s="200"/>
      <c r="B166" s="127"/>
      <c r="C166" s="127"/>
      <c r="D166" s="127"/>
      <c r="E166" s="127"/>
      <c r="F166" s="127"/>
      <c r="G166" s="449"/>
      <c r="H166" s="370"/>
      <c r="I166" s="449"/>
      <c r="J166" s="370"/>
    </row>
    <row r="167" spans="1:10" ht="15" customHeight="1">
      <c r="A167" s="125" t="s">
        <v>279</v>
      </c>
      <c r="G167" s="449"/>
      <c r="H167" s="370"/>
      <c r="I167" s="449"/>
      <c r="J167" s="370"/>
    </row>
    <row r="168" spans="1:10" ht="15" customHeight="1">
      <c r="A168" s="200" t="s">
        <v>232</v>
      </c>
      <c r="B168" s="127">
        <v>3201</v>
      </c>
      <c r="C168" s="127">
        <v>3576</v>
      </c>
      <c r="D168" s="127">
        <v>4007</v>
      </c>
      <c r="E168" s="127">
        <v>4021</v>
      </c>
      <c r="F168" s="127">
        <v>4275</v>
      </c>
      <c r="G168" s="449">
        <v>254</v>
      </c>
      <c r="H168" s="370" t="s">
        <v>472</v>
      </c>
      <c r="I168" s="449">
        <v>1074</v>
      </c>
      <c r="J168" s="370" t="s">
        <v>543</v>
      </c>
    </row>
    <row r="169" spans="1:10" ht="15" customHeight="1">
      <c r="A169" s="200" t="s">
        <v>233</v>
      </c>
      <c r="B169" s="127">
        <v>337</v>
      </c>
      <c r="C169" s="127">
        <v>401</v>
      </c>
      <c r="D169" s="127">
        <v>485</v>
      </c>
      <c r="E169" s="127">
        <v>549</v>
      </c>
      <c r="F169" s="127">
        <v>540</v>
      </c>
      <c r="G169" s="449">
        <v>-9</v>
      </c>
      <c r="H169" s="370" t="s">
        <v>472</v>
      </c>
      <c r="I169" s="449">
        <v>203</v>
      </c>
      <c r="J169" s="370" t="s">
        <v>635</v>
      </c>
    </row>
    <row r="170" spans="1:10" ht="15" customHeight="1">
      <c r="A170" s="200" t="s">
        <v>234</v>
      </c>
      <c r="B170" s="127">
        <v>88</v>
      </c>
      <c r="C170" s="127">
        <v>53</v>
      </c>
      <c r="D170" s="127">
        <v>35</v>
      </c>
      <c r="E170" s="127">
        <v>54</v>
      </c>
      <c r="F170" s="127">
        <v>31</v>
      </c>
      <c r="G170" s="449">
        <v>-23</v>
      </c>
      <c r="H170" s="370" t="s">
        <v>472</v>
      </c>
      <c r="I170" s="449">
        <v>-57</v>
      </c>
      <c r="J170" s="370" t="s">
        <v>636</v>
      </c>
    </row>
    <row r="171" spans="1:10" ht="15" customHeight="1">
      <c r="A171" s="200"/>
      <c r="B171" s="127"/>
      <c r="C171" s="127"/>
      <c r="D171" s="127"/>
      <c r="E171" s="127"/>
      <c r="F171" s="127"/>
      <c r="G171" s="449"/>
      <c r="H171" s="370"/>
      <c r="I171" s="449"/>
      <c r="J171" s="370"/>
    </row>
    <row r="172" spans="1:10" ht="15" customHeight="1">
      <c r="A172" s="125" t="s">
        <v>3</v>
      </c>
      <c r="B172" s="127"/>
      <c r="C172" s="127"/>
      <c r="D172" s="127"/>
      <c r="E172" s="127"/>
      <c r="F172" s="127"/>
      <c r="G172" s="449"/>
      <c r="H172" s="370"/>
      <c r="I172" s="449"/>
      <c r="J172" s="370"/>
    </row>
    <row r="173" spans="1:10" ht="15" customHeight="1">
      <c r="A173" s="200" t="s">
        <v>4</v>
      </c>
      <c r="B173" s="127">
        <v>808</v>
      </c>
      <c r="C173" s="127">
        <v>964</v>
      </c>
      <c r="D173" s="127">
        <v>1002</v>
      </c>
      <c r="E173" s="127">
        <v>1018</v>
      </c>
      <c r="F173" s="127">
        <v>1033</v>
      </c>
      <c r="G173" s="449">
        <v>15</v>
      </c>
      <c r="H173" s="370" t="s">
        <v>472</v>
      </c>
      <c r="I173" s="449">
        <v>225</v>
      </c>
      <c r="J173" s="370" t="s">
        <v>490</v>
      </c>
    </row>
    <row r="174" spans="1:10" ht="15" customHeight="1">
      <c r="A174" s="200" t="s">
        <v>5</v>
      </c>
      <c r="B174" s="127">
        <v>2533</v>
      </c>
      <c r="C174" s="127">
        <v>2844</v>
      </c>
      <c r="D174" s="127">
        <v>3329</v>
      </c>
      <c r="E174" s="127">
        <v>3364</v>
      </c>
      <c r="F174" s="127">
        <v>3586</v>
      </c>
      <c r="G174" s="449">
        <v>222</v>
      </c>
      <c r="H174" s="370" t="s">
        <v>472</v>
      </c>
      <c r="I174" s="449">
        <v>1053</v>
      </c>
      <c r="J174" s="370" t="s">
        <v>550</v>
      </c>
    </row>
    <row r="175" spans="1:10" ht="15" customHeight="1">
      <c r="A175" s="200" t="s">
        <v>2</v>
      </c>
      <c r="B175" s="127">
        <v>197</v>
      </c>
      <c r="C175" s="127">
        <v>169</v>
      </c>
      <c r="D175" s="127">
        <v>161</v>
      </c>
      <c r="E175" s="127">
        <v>188</v>
      </c>
      <c r="F175" s="127">
        <v>196</v>
      </c>
      <c r="G175" s="449">
        <v>8</v>
      </c>
      <c r="H175" s="370" t="s">
        <v>472</v>
      </c>
      <c r="I175" s="449">
        <v>-1</v>
      </c>
      <c r="J175" s="370" t="s">
        <v>472</v>
      </c>
    </row>
    <row r="176" spans="1:10" ht="15" customHeight="1">
      <c r="A176" s="200" t="s">
        <v>234</v>
      </c>
      <c r="B176" s="127">
        <v>88</v>
      </c>
      <c r="C176" s="127">
        <v>53</v>
      </c>
      <c r="D176" s="127">
        <v>35</v>
      </c>
      <c r="E176" s="127">
        <v>54</v>
      </c>
      <c r="F176" s="127">
        <v>31</v>
      </c>
      <c r="G176" s="449">
        <v>-23</v>
      </c>
      <c r="H176" s="370" t="s">
        <v>472</v>
      </c>
      <c r="I176" s="449">
        <v>-57</v>
      </c>
      <c r="J176" s="370" t="s">
        <v>636</v>
      </c>
    </row>
    <row r="177" spans="1:10" ht="15" customHeight="1">
      <c r="G177" s="449"/>
      <c r="H177" s="370"/>
      <c r="I177" s="449"/>
      <c r="J177" s="370"/>
    </row>
    <row r="178" spans="1:10" ht="15" customHeight="1">
      <c r="A178" s="125" t="s">
        <v>278</v>
      </c>
      <c r="B178" s="127"/>
      <c r="C178" s="127"/>
      <c r="D178" s="127"/>
      <c r="E178" s="127"/>
      <c r="F178" s="127"/>
      <c r="G178" s="449"/>
      <c r="H178" s="370"/>
      <c r="I178" s="449"/>
      <c r="J178" s="370"/>
    </row>
    <row r="179" spans="1:10" ht="15" customHeight="1">
      <c r="A179" s="200" t="s">
        <v>235</v>
      </c>
      <c r="B179" s="127">
        <v>38</v>
      </c>
      <c r="C179" s="127">
        <v>31</v>
      </c>
      <c r="D179" s="127">
        <v>24</v>
      </c>
      <c r="E179" s="127">
        <v>34</v>
      </c>
      <c r="F179" s="127">
        <v>14</v>
      </c>
      <c r="G179" s="449">
        <v>-20</v>
      </c>
      <c r="H179" s="370" t="s">
        <v>485</v>
      </c>
      <c r="I179" s="449">
        <v>-24</v>
      </c>
      <c r="J179" s="370" t="s">
        <v>485</v>
      </c>
    </row>
    <row r="180" spans="1:10" ht="15" customHeight="1">
      <c r="A180" s="200" t="s">
        <v>236</v>
      </c>
      <c r="B180" s="127">
        <v>3499</v>
      </c>
      <c r="C180" s="127">
        <v>3942</v>
      </c>
      <c r="D180" s="127">
        <v>4468</v>
      </c>
      <c r="E180" s="127">
        <v>4532</v>
      </c>
      <c r="F180" s="127">
        <v>4799</v>
      </c>
      <c r="G180" s="449">
        <v>267</v>
      </c>
      <c r="H180" s="370" t="s">
        <v>472</v>
      </c>
      <c r="I180" s="449">
        <v>1300</v>
      </c>
      <c r="J180" s="370" t="s">
        <v>544</v>
      </c>
    </row>
    <row r="181" spans="1:10" ht="15" customHeight="1">
      <c r="A181" s="200" t="s">
        <v>2</v>
      </c>
      <c r="B181" s="127">
        <v>1</v>
      </c>
      <c r="C181" s="127">
        <v>4</v>
      </c>
      <c r="D181" s="127">
        <v>0</v>
      </c>
      <c r="E181" s="127">
        <v>4</v>
      </c>
      <c r="F181" s="127">
        <v>2</v>
      </c>
      <c r="G181" s="449">
        <v>-2</v>
      </c>
      <c r="H181" s="370" t="s">
        <v>485</v>
      </c>
      <c r="I181" s="449">
        <v>1</v>
      </c>
      <c r="J181" s="370" t="s">
        <v>485</v>
      </c>
    </row>
    <row r="182" spans="1:10" ht="15" customHeight="1">
      <c r="A182" s="200" t="s">
        <v>234</v>
      </c>
      <c r="B182" s="127">
        <v>88</v>
      </c>
      <c r="C182" s="127">
        <v>53</v>
      </c>
      <c r="D182" s="127">
        <v>35</v>
      </c>
      <c r="E182" s="127">
        <v>54</v>
      </c>
      <c r="F182" s="127">
        <v>31</v>
      </c>
      <c r="G182" s="449">
        <v>-23</v>
      </c>
      <c r="H182" s="370" t="s">
        <v>472</v>
      </c>
      <c r="I182" s="449">
        <v>-57</v>
      </c>
      <c r="J182" s="370" t="s">
        <v>636</v>
      </c>
    </row>
    <row r="183" spans="1:10" ht="15" customHeight="1">
      <c r="A183" s="128" t="s">
        <v>477</v>
      </c>
      <c r="B183" s="337">
        <v>34.299999999999997</v>
      </c>
      <c r="C183" s="337">
        <v>34.200000000000003</v>
      </c>
      <c r="D183" s="337">
        <v>35.299999999999997</v>
      </c>
      <c r="E183" s="337">
        <v>35</v>
      </c>
      <c r="F183" s="337">
        <v>35.799999999999997</v>
      </c>
      <c r="G183" s="450">
        <v>0.8</v>
      </c>
      <c r="H183" s="445" t="s">
        <v>499</v>
      </c>
      <c r="I183" s="450">
        <v>1.5</v>
      </c>
      <c r="J183" s="445" t="s">
        <v>489</v>
      </c>
    </row>
    <row r="184" spans="1:10" ht="15" customHeight="1">
      <c r="A184" s="200"/>
      <c r="B184" s="127"/>
      <c r="C184" s="127"/>
      <c r="D184" s="127"/>
      <c r="E184" s="127"/>
      <c r="F184" s="127"/>
      <c r="G184" s="449"/>
      <c r="H184" s="370"/>
      <c r="I184" s="449"/>
      <c r="J184" s="370"/>
    </row>
    <row r="185" spans="1:10" ht="15" customHeight="1">
      <c r="A185" s="125" t="s">
        <v>237</v>
      </c>
      <c r="B185" s="127"/>
      <c r="C185" s="127"/>
      <c r="D185" s="127"/>
      <c r="E185" s="127"/>
      <c r="F185" s="127"/>
      <c r="G185" s="449"/>
      <c r="H185" s="370"/>
      <c r="I185" s="449"/>
      <c r="J185" s="370"/>
    </row>
    <row r="186" spans="1:10" ht="15" customHeight="1">
      <c r="A186" s="128" t="s">
        <v>289</v>
      </c>
      <c r="B186" s="129">
        <v>3082</v>
      </c>
      <c r="C186" s="129">
        <v>3395</v>
      </c>
      <c r="D186" s="129">
        <v>3935</v>
      </c>
      <c r="E186" s="129">
        <v>3951</v>
      </c>
      <c r="F186" s="129">
        <v>4163</v>
      </c>
      <c r="G186" s="449">
        <v>212</v>
      </c>
      <c r="H186" s="370" t="s">
        <v>472</v>
      </c>
      <c r="I186" s="449">
        <v>1081</v>
      </c>
      <c r="J186" s="370" t="s">
        <v>637</v>
      </c>
    </row>
    <row r="187" spans="1:10" ht="15" customHeight="1">
      <c r="A187" s="128" t="s">
        <v>290</v>
      </c>
      <c r="B187" s="130">
        <v>85</v>
      </c>
      <c r="C187" s="130">
        <v>84.2</v>
      </c>
      <c r="D187" s="130">
        <v>86.9</v>
      </c>
      <c r="E187" s="130">
        <v>85.4</v>
      </c>
      <c r="F187" s="130">
        <v>85.9</v>
      </c>
      <c r="G187" s="450">
        <v>0.5</v>
      </c>
      <c r="H187" s="445" t="s">
        <v>472</v>
      </c>
      <c r="I187" s="450">
        <v>0.9</v>
      </c>
      <c r="J187" s="445" t="s">
        <v>472</v>
      </c>
    </row>
    <row r="188" spans="1:10" ht="15" customHeight="1">
      <c r="A188" s="200"/>
      <c r="B188" s="127"/>
      <c r="C188" s="127"/>
      <c r="D188" s="127"/>
      <c r="E188" s="127"/>
      <c r="F188" s="127"/>
      <c r="G188" s="449"/>
      <c r="H188" s="370"/>
      <c r="I188" s="449"/>
      <c r="J188" s="370"/>
    </row>
    <row r="189" spans="1:10" ht="15" customHeight="1">
      <c r="A189" s="125" t="s">
        <v>422</v>
      </c>
      <c r="B189" s="127"/>
      <c r="C189" s="127"/>
      <c r="D189" s="127"/>
      <c r="E189" s="127"/>
      <c r="F189" s="127"/>
      <c r="G189" s="449"/>
      <c r="H189" s="370"/>
      <c r="I189" s="449"/>
      <c r="J189" s="370"/>
    </row>
    <row r="190" spans="1:10" ht="15" customHeight="1">
      <c r="A190" s="200" t="s">
        <v>6</v>
      </c>
      <c r="B190" s="127">
        <v>612</v>
      </c>
      <c r="C190" s="127">
        <v>825</v>
      </c>
      <c r="D190" s="127">
        <v>821</v>
      </c>
      <c r="E190" s="127">
        <v>862</v>
      </c>
      <c r="F190" s="127">
        <v>926</v>
      </c>
      <c r="G190" s="449">
        <v>64</v>
      </c>
      <c r="H190" s="370" t="s">
        <v>472</v>
      </c>
      <c r="I190" s="449">
        <v>314</v>
      </c>
      <c r="J190" s="370" t="s">
        <v>629</v>
      </c>
    </row>
    <row r="191" spans="1:10" ht="15" customHeight="1">
      <c r="A191" s="200" t="s">
        <v>427</v>
      </c>
      <c r="B191" s="127">
        <v>924</v>
      </c>
      <c r="C191" s="127">
        <v>1035</v>
      </c>
      <c r="D191" s="127">
        <v>1296</v>
      </c>
      <c r="E191" s="127">
        <v>1315</v>
      </c>
      <c r="F191" s="127">
        <v>1325</v>
      </c>
      <c r="G191" s="456">
        <v>10</v>
      </c>
      <c r="H191" s="370" t="s">
        <v>472</v>
      </c>
      <c r="I191" s="456">
        <v>401</v>
      </c>
      <c r="J191" s="370" t="s">
        <v>638</v>
      </c>
    </row>
    <row r="192" spans="1:10" s="339" customFormat="1" ht="15" customHeight="1">
      <c r="A192" s="200" t="s">
        <v>7</v>
      </c>
      <c r="B192" s="127">
        <v>1725</v>
      </c>
      <c r="C192" s="127">
        <v>1804</v>
      </c>
      <c r="D192" s="127">
        <v>2031</v>
      </c>
      <c r="E192" s="127">
        <v>2061</v>
      </c>
      <c r="F192" s="127">
        <v>2259</v>
      </c>
      <c r="G192" s="449">
        <v>198</v>
      </c>
      <c r="H192" s="370" t="s">
        <v>472</v>
      </c>
      <c r="I192" s="449">
        <v>534</v>
      </c>
      <c r="J192" s="370" t="s">
        <v>520</v>
      </c>
    </row>
    <row r="193" spans="1:10" ht="15" customHeight="1">
      <c r="A193" s="200" t="s">
        <v>8</v>
      </c>
      <c r="B193" s="223">
        <v>277</v>
      </c>
      <c r="C193" s="223">
        <v>313</v>
      </c>
      <c r="D193" s="223">
        <v>344</v>
      </c>
      <c r="E193" s="223">
        <v>332</v>
      </c>
      <c r="F193" s="223">
        <v>305</v>
      </c>
      <c r="G193" s="449">
        <v>-27</v>
      </c>
      <c r="H193" s="370" t="s">
        <v>472</v>
      </c>
      <c r="I193" s="449">
        <v>28</v>
      </c>
      <c r="J193" s="370" t="s">
        <v>472</v>
      </c>
    </row>
    <row r="194" spans="1:10" ht="15" customHeight="1">
      <c r="A194" s="199" t="s">
        <v>284</v>
      </c>
      <c r="B194" s="127">
        <v>3538</v>
      </c>
      <c r="C194" s="127">
        <v>3977</v>
      </c>
      <c r="D194" s="127">
        <v>4492</v>
      </c>
      <c r="E194" s="127">
        <v>4570</v>
      </c>
      <c r="F194" s="127">
        <v>4815</v>
      </c>
      <c r="G194" s="449">
        <v>245</v>
      </c>
      <c r="H194" s="370" t="s">
        <v>472</v>
      </c>
      <c r="I194" s="449">
        <v>1277</v>
      </c>
      <c r="J194" s="370" t="s">
        <v>639</v>
      </c>
    </row>
    <row r="195" spans="1:10" ht="15" customHeight="1">
      <c r="A195" s="128" t="s">
        <v>460</v>
      </c>
      <c r="B195" s="130">
        <v>26.1</v>
      </c>
      <c r="C195" s="130">
        <v>26</v>
      </c>
      <c r="D195" s="130">
        <v>28.9</v>
      </c>
      <c r="E195" s="130">
        <v>28.8</v>
      </c>
      <c r="F195" s="130">
        <v>27.5</v>
      </c>
      <c r="G195" s="450">
        <v>-1.3</v>
      </c>
      <c r="H195" s="445" t="s">
        <v>472</v>
      </c>
      <c r="I195" s="450">
        <v>1.4</v>
      </c>
      <c r="J195" s="445" t="s">
        <v>472</v>
      </c>
    </row>
    <row r="196" spans="1:10" ht="15" customHeight="1">
      <c r="A196" s="200"/>
      <c r="B196" s="134"/>
      <c r="C196" s="134"/>
      <c r="D196" s="134"/>
      <c r="E196" s="134"/>
      <c r="F196" s="134"/>
      <c r="G196" s="449"/>
      <c r="H196" s="370"/>
      <c r="I196" s="449"/>
      <c r="J196" s="370"/>
    </row>
    <row r="197" spans="1:10" ht="15" customHeight="1">
      <c r="A197" s="125" t="s">
        <v>430</v>
      </c>
      <c r="B197" s="135"/>
      <c r="C197" s="132"/>
      <c r="D197" s="132"/>
      <c r="E197" s="132"/>
      <c r="F197" s="132"/>
      <c r="G197" s="449"/>
      <c r="H197" s="370"/>
      <c r="I197" s="449"/>
      <c r="J197" s="370"/>
    </row>
    <row r="198" spans="1:10" ht="15" customHeight="1">
      <c r="A198" s="128" t="s">
        <v>390</v>
      </c>
      <c r="B198" s="135"/>
      <c r="C198" s="132"/>
      <c r="D198" s="132"/>
      <c r="E198" s="132"/>
      <c r="F198" s="132"/>
      <c r="G198" s="449"/>
      <c r="H198" s="370"/>
      <c r="I198" s="449"/>
      <c r="J198" s="370"/>
    </row>
    <row r="199" spans="1:10" ht="15" customHeight="1">
      <c r="A199" s="320" t="s">
        <v>216</v>
      </c>
      <c r="B199" s="136">
        <v>231.5</v>
      </c>
      <c r="C199" s="136">
        <v>226</v>
      </c>
      <c r="D199" s="136">
        <v>232</v>
      </c>
      <c r="E199" s="136">
        <v>236</v>
      </c>
      <c r="F199" s="136">
        <v>245</v>
      </c>
      <c r="G199" s="451">
        <v>9</v>
      </c>
      <c r="H199" s="370" t="s">
        <v>472</v>
      </c>
      <c r="I199" s="449">
        <v>13.5</v>
      </c>
      <c r="J199" s="370" t="s">
        <v>472</v>
      </c>
    </row>
    <row r="200" spans="1:10" ht="15" customHeight="1">
      <c r="A200" s="320" t="s">
        <v>27</v>
      </c>
      <c r="B200" s="136">
        <v>332</v>
      </c>
      <c r="C200" s="136">
        <v>356</v>
      </c>
      <c r="D200" s="136">
        <v>391</v>
      </c>
      <c r="E200" s="136">
        <v>359</v>
      </c>
      <c r="F200" s="136">
        <v>377</v>
      </c>
      <c r="G200" s="451">
        <v>18</v>
      </c>
      <c r="H200" s="370" t="s">
        <v>472</v>
      </c>
      <c r="I200" s="449">
        <v>45</v>
      </c>
      <c r="J200" s="370" t="s">
        <v>481</v>
      </c>
    </row>
    <row r="201" spans="1:10" ht="15" customHeight="1">
      <c r="A201" s="320" t="s">
        <v>28</v>
      </c>
      <c r="B201" s="136">
        <v>79</v>
      </c>
      <c r="C201" s="136">
        <v>67</v>
      </c>
      <c r="D201" s="136">
        <v>91</v>
      </c>
      <c r="E201" s="136">
        <v>85.5</v>
      </c>
      <c r="F201" s="136">
        <v>82.5</v>
      </c>
      <c r="G201" s="451">
        <v>-3</v>
      </c>
      <c r="H201" s="370" t="s">
        <v>472</v>
      </c>
      <c r="I201" s="449">
        <v>3.5</v>
      </c>
      <c r="J201" s="370" t="s">
        <v>489</v>
      </c>
    </row>
    <row r="202" spans="1:10" ht="15" customHeight="1">
      <c r="A202" s="320" t="s">
        <v>217</v>
      </c>
      <c r="B202" s="136">
        <v>623</v>
      </c>
      <c r="C202" s="136">
        <v>655</v>
      </c>
      <c r="D202" s="136">
        <v>746</v>
      </c>
      <c r="E202" s="136">
        <v>700</v>
      </c>
      <c r="F202" s="136">
        <v>729.5</v>
      </c>
      <c r="G202" s="451">
        <v>29.5</v>
      </c>
      <c r="H202" s="370" t="s">
        <v>472</v>
      </c>
      <c r="I202" s="449">
        <v>106.5</v>
      </c>
      <c r="J202" s="370" t="s">
        <v>488</v>
      </c>
    </row>
    <row r="203" spans="1:10" ht="15" customHeight="1">
      <c r="A203" s="128" t="s">
        <v>391</v>
      </c>
      <c r="B203" s="135"/>
      <c r="C203" s="132"/>
      <c r="D203" s="132"/>
      <c r="E203" s="132"/>
      <c r="F203" s="132"/>
      <c r="G203" s="451"/>
      <c r="H203" s="370"/>
      <c r="I203" s="449"/>
      <c r="J203" s="370"/>
    </row>
    <row r="204" spans="1:10" ht="15" customHeight="1">
      <c r="A204" s="320" t="s">
        <v>216</v>
      </c>
      <c r="B204" s="136">
        <v>217</v>
      </c>
      <c r="C204" s="136">
        <v>219</v>
      </c>
      <c r="D204" s="136">
        <v>223.5</v>
      </c>
      <c r="E204" s="136">
        <v>232</v>
      </c>
      <c r="F204" s="136">
        <v>233</v>
      </c>
      <c r="G204" s="451">
        <v>1</v>
      </c>
      <c r="H204" s="370" t="s">
        <v>472</v>
      </c>
      <c r="I204" s="449">
        <v>16</v>
      </c>
      <c r="J204" s="370" t="s">
        <v>559</v>
      </c>
    </row>
    <row r="205" spans="1:10" ht="15" customHeight="1">
      <c r="A205" s="320" t="s">
        <v>27</v>
      </c>
      <c r="B205" s="136">
        <v>176</v>
      </c>
      <c r="C205" s="136">
        <v>187</v>
      </c>
      <c r="D205" s="136">
        <v>210</v>
      </c>
      <c r="E205" s="136">
        <v>233</v>
      </c>
      <c r="F205" s="136">
        <v>210.5</v>
      </c>
      <c r="G205" s="451">
        <v>-22.5</v>
      </c>
      <c r="H205" s="370" t="s">
        <v>472</v>
      </c>
      <c r="I205" s="449">
        <v>34.5</v>
      </c>
      <c r="J205" s="370" t="s">
        <v>506</v>
      </c>
    </row>
    <row r="206" spans="1:10" ht="15" customHeight="1">
      <c r="A206" s="320" t="s">
        <v>28</v>
      </c>
      <c r="B206" s="136">
        <v>0</v>
      </c>
      <c r="C206" s="136">
        <v>0</v>
      </c>
      <c r="D206" s="136">
        <v>0</v>
      </c>
      <c r="E206" s="136">
        <v>0</v>
      </c>
      <c r="F206" s="136">
        <v>0</v>
      </c>
      <c r="G206" s="451">
        <v>0</v>
      </c>
      <c r="H206" s="370" t="s">
        <v>472</v>
      </c>
      <c r="I206" s="449">
        <v>0</v>
      </c>
      <c r="J206" s="370" t="s">
        <v>472</v>
      </c>
    </row>
    <row r="207" spans="1:10" ht="15" customHeight="1">
      <c r="A207" s="320" t="s">
        <v>217</v>
      </c>
      <c r="B207" s="136">
        <v>420</v>
      </c>
      <c r="C207" s="136">
        <v>436</v>
      </c>
      <c r="D207" s="136">
        <v>470</v>
      </c>
      <c r="E207" s="136">
        <v>504</v>
      </c>
      <c r="F207" s="136">
        <v>492.5</v>
      </c>
      <c r="G207" s="451">
        <v>-11.5</v>
      </c>
      <c r="H207" s="370" t="s">
        <v>472</v>
      </c>
      <c r="I207" s="449">
        <v>72.5</v>
      </c>
      <c r="J207" s="370" t="s">
        <v>563</v>
      </c>
    </row>
    <row r="208" spans="1:10" ht="15" customHeight="1">
      <c r="A208" s="201"/>
      <c r="B208" s="136"/>
      <c r="C208" s="136"/>
      <c r="D208" s="136"/>
      <c r="E208" s="136"/>
      <c r="F208" s="136"/>
      <c r="G208" s="449"/>
      <c r="H208" s="370"/>
      <c r="I208" s="449"/>
      <c r="J208" s="370"/>
    </row>
    <row r="209" spans="1:10" ht="15" customHeight="1">
      <c r="A209" s="125" t="s">
        <v>287</v>
      </c>
      <c r="B209" s="132"/>
      <c r="C209" s="132"/>
      <c r="D209" s="132"/>
      <c r="E209" s="132"/>
      <c r="F209" s="132"/>
      <c r="G209" s="449"/>
      <c r="H209" s="370"/>
      <c r="I209" s="449"/>
      <c r="J209" s="370"/>
    </row>
    <row r="210" spans="1:10" ht="15" customHeight="1">
      <c r="A210" s="126" t="s">
        <v>9</v>
      </c>
      <c r="B210" s="127">
        <v>45</v>
      </c>
      <c r="C210" s="127">
        <v>43</v>
      </c>
      <c r="D210" s="127">
        <v>47</v>
      </c>
      <c r="E210" s="127">
        <v>54</v>
      </c>
      <c r="F210" s="127">
        <v>55</v>
      </c>
      <c r="G210" s="449">
        <v>1</v>
      </c>
      <c r="H210" s="370" t="s">
        <v>472</v>
      </c>
      <c r="I210" s="449">
        <v>10</v>
      </c>
      <c r="J210" s="370" t="s">
        <v>472</v>
      </c>
    </row>
    <row r="211" spans="1:10" ht="15" customHeight="1">
      <c r="A211" s="126" t="s">
        <v>10</v>
      </c>
      <c r="B211" s="127">
        <v>347</v>
      </c>
      <c r="C211" s="127">
        <v>391</v>
      </c>
      <c r="D211" s="127">
        <v>461</v>
      </c>
      <c r="E211" s="127">
        <v>450</v>
      </c>
      <c r="F211" s="127">
        <v>531</v>
      </c>
      <c r="G211" s="449">
        <v>81</v>
      </c>
      <c r="H211" s="370" t="s">
        <v>472</v>
      </c>
      <c r="I211" s="449">
        <v>184</v>
      </c>
      <c r="J211" s="370" t="s">
        <v>707</v>
      </c>
    </row>
    <row r="212" spans="1:10" ht="15" customHeight="1">
      <c r="A212" s="126" t="s">
        <v>11</v>
      </c>
      <c r="B212" s="127">
        <v>339</v>
      </c>
      <c r="C212" s="127">
        <v>411</v>
      </c>
      <c r="D212" s="127">
        <v>541</v>
      </c>
      <c r="E212" s="127">
        <v>501</v>
      </c>
      <c r="F212" s="127">
        <v>558</v>
      </c>
      <c r="G212" s="449">
        <v>57</v>
      </c>
      <c r="H212" s="370" t="s">
        <v>472</v>
      </c>
      <c r="I212" s="449">
        <v>219</v>
      </c>
      <c r="J212" s="370" t="s">
        <v>708</v>
      </c>
    </row>
    <row r="213" spans="1:10" ht="15" customHeight="1">
      <c r="A213" s="126" t="s">
        <v>12</v>
      </c>
      <c r="B213" s="127">
        <v>28</v>
      </c>
      <c r="C213" s="127">
        <v>26</v>
      </c>
      <c r="D213" s="127">
        <v>40</v>
      </c>
      <c r="E213" s="127">
        <v>42</v>
      </c>
      <c r="F213" s="127">
        <v>43</v>
      </c>
      <c r="G213" s="449">
        <v>1</v>
      </c>
      <c r="H213" s="370" t="s">
        <v>472</v>
      </c>
      <c r="I213" s="449">
        <v>15</v>
      </c>
      <c r="J213" s="370" t="s">
        <v>480</v>
      </c>
    </row>
    <row r="214" spans="1:10" ht="15" customHeight="1">
      <c r="A214" s="126" t="s">
        <v>13</v>
      </c>
      <c r="B214" s="127">
        <v>50</v>
      </c>
      <c r="C214" s="127">
        <v>63</v>
      </c>
      <c r="D214" s="127">
        <v>84</v>
      </c>
      <c r="E214" s="127">
        <v>55</v>
      </c>
      <c r="F214" s="127">
        <v>88</v>
      </c>
      <c r="G214" s="449">
        <v>33</v>
      </c>
      <c r="H214" s="370" t="s">
        <v>472</v>
      </c>
      <c r="I214" s="449">
        <v>38</v>
      </c>
      <c r="J214" s="370" t="s">
        <v>472</v>
      </c>
    </row>
    <row r="215" spans="1:10" ht="15" customHeight="1">
      <c r="A215" s="126" t="s">
        <v>14</v>
      </c>
      <c r="B215" s="127">
        <v>439</v>
      </c>
      <c r="C215" s="127">
        <v>446</v>
      </c>
      <c r="D215" s="127">
        <v>418</v>
      </c>
      <c r="E215" s="127">
        <v>414</v>
      </c>
      <c r="F215" s="127">
        <v>390</v>
      </c>
      <c r="G215" s="449">
        <v>-24</v>
      </c>
      <c r="H215" s="370" t="s">
        <v>472</v>
      </c>
      <c r="I215" s="449">
        <v>-49</v>
      </c>
      <c r="J215" s="370" t="s">
        <v>507</v>
      </c>
    </row>
    <row r="216" spans="1:10" ht="15" customHeight="1">
      <c r="A216" s="126" t="s">
        <v>15</v>
      </c>
      <c r="B216" s="127">
        <v>501</v>
      </c>
      <c r="C216" s="127">
        <v>548</v>
      </c>
      <c r="D216" s="127">
        <v>609</v>
      </c>
      <c r="E216" s="127">
        <v>495</v>
      </c>
      <c r="F216" s="127">
        <v>472</v>
      </c>
      <c r="G216" s="449">
        <v>-23</v>
      </c>
      <c r="H216" s="370" t="s">
        <v>472</v>
      </c>
      <c r="I216" s="449">
        <v>-29</v>
      </c>
      <c r="J216" s="370" t="s">
        <v>472</v>
      </c>
    </row>
    <row r="217" spans="1:10" ht="15" customHeight="1">
      <c r="A217" s="126" t="s">
        <v>16</v>
      </c>
      <c r="B217" s="127">
        <v>77</v>
      </c>
      <c r="C217" s="127">
        <v>92</v>
      </c>
      <c r="D217" s="127">
        <v>104</v>
      </c>
      <c r="E217" s="127">
        <v>124</v>
      </c>
      <c r="F217" s="127">
        <v>108</v>
      </c>
      <c r="G217" s="449">
        <v>-16</v>
      </c>
      <c r="H217" s="370" t="s">
        <v>472</v>
      </c>
      <c r="I217" s="449">
        <v>31</v>
      </c>
      <c r="J217" s="370" t="s">
        <v>552</v>
      </c>
    </row>
    <row r="218" spans="1:10" ht="15" customHeight="1">
      <c r="A218" s="126" t="s">
        <v>17</v>
      </c>
      <c r="B218" s="127">
        <v>67</v>
      </c>
      <c r="C218" s="127">
        <v>43</v>
      </c>
      <c r="D218" s="127">
        <v>61</v>
      </c>
      <c r="E218" s="127">
        <v>74</v>
      </c>
      <c r="F218" s="127">
        <v>57</v>
      </c>
      <c r="G218" s="449">
        <v>-17</v>
      </c>
      <c r="H218" s="370" t="s">
        <v>472</v>
      </c>
      <c r="I218" s="449">
        <v>-10</v>
      </c>
      <c r="J218" s="370" t="s">
        <v>472</v>
      </c>
    </row>
    <row r="219" spans="1:10" ht="15" customHeight="1">
      <c r="A219" s="126" t="s">
        <v>18</v>
      </c>
      <c r="B219" s="127">
        <v>909</v>
      </c>
      <c r="C219" s="127">
        <v>1045</v>
      </c>
      <c r="D219" s="127">
        <v>1273</v>
      </c>
      <c r="E219" s="127">
        <v>1372</v>
      </c>
      <c r="F219" s="127">
        <v>1519</v>
      </c>
      <c r="G219" s="449">
        <v>147</v>
      </c>
      <c r="H219" s="370" t="s">
        <v>472</v>
      </c>
      <c r="I219" s="449">
        <v>610</v>
      </c>
      <c r="J219" s="370" t="s">
        <v>641</v>
      </c>
    </row>
    <row r="220" spans="1:10" ht="15" customHeight="1">
      <c r="A220" s="126" t="s">
        <v>19</v>
      </c>
      <c r="B220" s="127">
        <v>82</v>
      </c>
      <c r="C220" s="127">
        <v>81</v>
      </c>
      <c r="D220" s="127">
        <v>118</v>
      </c>
      <c r="E220" s="127">
        <v>135</v>
      </c>
      <c r="F220" s="127">
        <v>129</v>
      </c>
      <c r="G220" s="449">
        <v>-6</v>
      </c>
      <c r="H220" s="370" t="s">
        <v>472</v>
      </c>
      <c r="I220" s="449">
        <v>47</v>
      </c>
      <c r="J220" s="370" t="s">
        <v>709</v>
      </c>
    </row>
    <row r="221" spans="1:10" ht="15" customHeight="1">
      <c r="A221" s="126" t="s">
        <v>20</v>
      </c>
      <c r="B221" s="127">
        <v>12</v>
      </c>
      <c r="C221" s="127">
        <v>22</v>
      </c>
      <c r="D221" s="127">
        <v>21</v>
      </c>
      <c r="E221" s="127">
        <v>28</v>
      </c>
      <c r="F221" s="127">
        <v>32</v>
      </c>
      <c r="G221" s="449">
        <v>4</v>
      </c>
      <c r="H221" s="370" t="s">
        <v>472</v>
      </c>
      <c r="I221" s="449">
        <v>20</v>
      </c>
      <c r="J221" s="370" t="s">
        <v>485</v>
      </c>
    </row>
    <row r="222" spans="1:10" ht="15" customHeight="1">
      <c r="A222" s="126" t="s">
        <v>21</v>
      </c>
      <c r="B222" s="127">
        <v>30</v>
      </c>
      <c r="C222" s="127">
        <v>44</v>
      </c>
      <c r="D222" s="127">
        <v>34</v>
      </c>
      <c r="E222" s="127">
        <v>48</v>
      </c>
      <c r="F222" s="127">
        <v>28</v>
      </c>
      <c r="G222" s="449">
        <v>-20</v>
      </c>
      <c r="H222" s="370" t="s">
        <v>472</v>
      </c>
      <c r="I222" s="449">
        <v>-2</v>
      </c>
      <c r="J222" s="370" t="s">
        <v>472</v>
      </c>
    </row>
    <row r="223" spans="1:10" ht="15" customHeight="1">
      <c r="A223" s="126" t="s">
        <v>22</v>
      </c>
      <c r="B223" s="127">
        <v>1</v>
      </c>
      <c r="C223" s="127">
        <v>0</v>
      </c>
      <c r="D223" s="127">
        <v>4</v>
      </c>
      <c r="E223" s="127">
        <v>2</v>
      </c>
      <c r="F223" s="127">
        <v>6</v>
      </c>
      <c r="G223" s="449">
        <v>4</v>
      </c>
      <c r="H223" s="370" t="s">
        <v>485</v>
      </c>
      <c r="I223" s="449">
        <v>5</v>
      </c>
      <c r="J223" s="370" t="s">
        <v>485</v>
      </c>
    </row>
    <row r="224" spans="1:10" ht="15" customHeight="1">
      <c r="A224" s="126" t="s">
        <v>23</v>
      </c>
      <c r="B224" s="127">
        <v>65</v>
      </c>
      <c r="C224" s="127">
        <v>83</v>
      </c>
      <c r="D224" s="127">
        <v>70</v>
      </c>
      <c r="E224" s="127">
        <v>90</v>
      </c>
      <c r="F224" s="127">
        <v>84</v>
      </c>
      <c r="G224" s="449">
        <v>-6</v>
      </c>
      <c r="H224" s="370" t="s">
        <v>472</v>
      </c>
      <c r="I224" s="449">
        <v>19</v>
      </c>
      <c r="J224" s="370" t="s">
        <v>472</v>
      </c>
    </row>
    <row r="225" spans="1:10" ht="15" customHeight="1">
      <c r="A225" s="200" t="s">
        <v>24</v>
      </c>
      <c r="B225" s="127">
        <v>90</v>
      </c>
      <c r="C225" s="127">
        <v>57</v>
      </c>
      <c r="D225" s="127">
        <v>50</v>
      </c>
      <c r="E225" s="127">
        <v>67</v>
      </c>
      <c r="F225" s="127">
        <v>63</v>
      </c>
      <c r="G225" s="449">
        <v>-4</v>
      </c>
      <c r="H225" s="370" t="s">
        <v>472</v>
      </c>
      <c r="I225" s="449">
        <v>-27</v>
      </c>
      <c r="J225" s="370" t="s">
        <v>472</v>
      </c>
    </row>
    <row r="226" spans="1:10" ht="15" customHeight="1">
      <c r="A226" s="199" t="s">
        <v>283</v>
      </c>
      <c r="B226" s="127">
        <v>3082</v>
      </c>
      <c r="C226" s="127">
        <v>3395</v>
      </c>
      <c r="D226" s="127">
        <v>3935</v>
      </c>
      <c r="E226" s="127">
        <v>3951</v>
      </c>
      <c r="F226" s="127">
        <v>4163</v>
      </c>
      <c r="G226" s="449">
        <v>212</v>
      </c>
      <c r="H226" s="370" t="s">
        <v>472</v>
      </c>
      <c r="I226" s="449">
        <v>1081</v>
      </c>
      <c r="J226" s="370" t="s">
        <v>637</v>
      </c>
    </row>
    <row r="227" spans="1:10" ht="15" customHeight="1">
      <c r="A227" s="124"/>
      <c r="G227" s="449"/>
      <c r="H227" s="370"/>
      <c r="I227" s="449"/>
      <c r="J227" s="370"/>
    </row>
    <row r="228" spans="1:10" ht="15" customHeight="1">
      <c r="A228" s="125" t="s">
        <v>285</v>
      </c>
      <c r="B228" s="132"/>
      <c r="C228" s="132"/>
      <c r="D228" s="132"/>
      <c r="E228" s="132"/>
      <c r="F228" s="132"/>
      <c r="G228" s="449"/>
      <c r="H228" s="370"/>
      <c r="I228" s="449"/>
      <c r="J228" s="370"/>
    </row>
    <row r="229" spans="1:10" ht="15" customHeight="1">
      <c r="A229" s="200" t="s">
        <v>151</v>
      </c>
      <c r="B229" s="127">
        <v>2025</v>
      </c>
      <c r="C229" s="127">
        <v>2318</v>
      </c>
      <c r="D229" s="127">
        <v>2700</v>
      </c>
      <c r="E229" s="127">
        <v>2641</v>
      </c>
      <c r="F229" s="127">
        <v>2624</v>
      </c>
      <c r="G229" s="449">
        <v>-17</v>
      </c>
      <c r="H229" s="200" t="s">
        <v>472</v>
      </c>
      <c r="I229" s="449">
        <v>599</v>
      </c>
      <c r="J229" s="200" t="s">
        <v>493</v>
      </c>
    </row>
    <row r="230" spans="1:10" ht="15" customHeight="1">
      <c r="A230" s="133" t="s">
        <v>25</v>
      </c>
      <c r="B230" s="338">
        <v>26.7</v>
      </c>
      <c r="C230" s="338">
        <v>26.5</v>
      </c>
      <c r="D230" s="338">
        <v>27.7</v>
      </c>
      <c r="E230" s="338">
        <v>26.9</v>
      </c>
      <c r="F230" s="338">
        <v>27.2</v>
      </c>
      <c r="G230" s="452">
        <v>0.3</v>
      </c>
      <c r="H230" s="133" t="s">
        <v>472</v>
      </c>
      <c r="I230" s="452">
        <v>0.5</v>
      </c>
      <c r="J230" s="133" t="s">
        <v>472</v>
      </c>
    </row>
    <row r="231" spans="1:10" ht="15" customHeight="1">
      <c r="A231" s="425" t="s">
        <v>461</v>
      </c>
      <c r="B231" s="426">
        <v>65.7</v>
      </c>
      <c r="C231" s="426">
        <v>68.3</v>
      </c>
      <c r="D231" s="426">
        <v>68.599999999999994</v>
      </c>
      <c r="E231" s="426">
        <v>66.8</v>
      </c>
      <c r="F231" s="426">
        <v>63</v>
      </c>
      <c r="G231" s="453">
        <v>-3.8</v>
      </c>
      <c r="H231" s="425" t="s">
        <v>472</v>
      </c>
      <c r="I231" s="453">
        <v>-2.7</v>
      </c>
      <c r="J231" s="425" t="s">
        <v>472</v>
      </c>
    </row>
    <row r="232" spans="1:10" ht="15" customHeight="1">
      <c r="A232" s="200" t="s">
        <v>260</v>
      </c>
      <c r="B232" s="127">
        <v>2</v>
      </c>
      <c r="C232" s="127">
        <v>3</v>
      </c>
      <c r="D232" s="127">
        <v>2</v>
      </c>
      <c r="E232" s="127">
        <v>3</v>
      </c>
      <c r="F232" s="127">
        <v>2</v>
      </c>
      <c r="G232" s="449">
        <v>-1</v>
      </c>
      <c r="H232" s="200" t="s">
        <v>485</v>
      </c>
      <c r="I232" s="449">
        <v>0</v>
      </c>
      <c r="J232" s="200" t="s">
        <v>485</v>
      </c>
    </row>
    <row r="233" spans="1:10" ht="15" customHeight="1">
      <c r="A233" s="133" t="s">
        <v>25</v>
      </c>
      <c r="B233" s="338">
        <v>18</v>
      </c>
      <c r="C233" s="338">
        <v>10.3</v>
      </c>
      <c r="D233" s="338">
        <v>7.3</v>
      </c>
      <c r="E233" s="338">
        <v>10.3</v>
      </c>
      <c r="F233" s="338">
        <v>12</v>
      </c>
      <c r="G233" s="452">
        <v>1.7</v>
      </c>
      <c r="H233" s="133" t="s">
        <v>472</v>
      </c>
      <c r="I233" s="452">
        <v>-6</v>
      </c>
      <c r="J233" s="133" t="s">
        <v>472</v>
      </c>
    </row>
    <row r="234" spans="1:10" ht="15" customHeight="1">
      <c r="A234" s="425" t="s">
        <v>462</v>
      </c>
      <c r="B234" s="426">
        <v>0.1</v>
      </c>
      <c r="C234" s="426">
        <v>0.1</v>
      </c>
      <c r="D234" s="426">
        <v>0.1</v>
      </c>
      <c r="E234" s="426">
        <v>0.1</v>
      </c>
      <c r="F234" s="426">
        <v>0</v>
      </c>
      <c r="G234" s="453">
        <v>0</v>
      </c>
      <c r="H234" s="425" t="s">
        <v>472</v>
      </c>
      <c r="I234" s="453">
        <v>0</v>
      </c>
      <c r="J234" s="425" t="s">
        <v>472</v>
      </c>
    </row>
    <row r="235" spans="1:10" ht="15" customHeight="1">
      <c r="A235" s="181" t="s">
        <v>463</v>
      </c>
      <c r="B235" s="127">
        <v>708</v>
      </c>
      <c r="C235" s="127">
        <v>747</v>
      </c>
      <c r="D235" s="127">
        <v>893</v>
      </c>
      <c r="E235" s="127">
        <v>907</v>
      </c>
      <c r="F235" s="127">
        <v>1070</v>
      </c>
      <c r="G235" s="449">
        <v>163</v>
      </c>
      <c r="H235" s="200" t="s">
        <v>710</v>
      </c>
      <c r="I235" s="449">
        <v>362</v>
      </c>
      <c r="J235" s="200" t="s">
        <v>629</v>
      </c>
    </row>
    <row r="236" spans="1:10" ht="15" customHeight="1">
      <c r="A236" s="181" t="s">
        <v>464</v>
      </c>
      <c r="B236" s="127">
        <v>216</v>
      </c>
      <c r="C236" s="127">
        <v>241</v>
      </c>
      <c r="D236" s="127">
        <v>251</v>
      </c>
      <c r="E236" s="127">
        <v>293</v>
      </c>
      <c r="F236" s="127">
        <v>371</v>
      </c>
      <c r="G236" s="449">
        <v>78</v>
      </c>
      <c r="H236" s="200" t="s">
        <v>472</v>
      </c>
      <c r="I236" s="449">
        <v>155</v>
      </c>
      <c r="J236" s="200" t="s">
        <v>665</v>
      </c>
    </row>
    <row r="237" spans="1:10" ht="15" customHeight="1">
      <c r="A237" s="181" t="s">
        <v>465</v>
      </c>
      <c r="B237" s="127">
        <v>79</v>
      </c>
      <c r="C237" s="127">
        <v>42</v>
      </c>
      <c r="D237" s="127">
        <v>34</v>
      </c>
      <c r="E237" s="127">
        <v>49</v>
      </c>
      <c r="F237" s="127">
        <v>38</v>
      </c>
      <c r="G237" s="449">
        <v>-11</v>
      </c>
      <c r="H237" s="200" t="s">
        <v>472</v>
      </c>
      <c r="I237" s="449">
        <v>-41</v>
      </c>
      <c r="J237" s="200" t="s">
        <v>642</v>
      </c>
    </row>
    <row r="238" spans="1:10" s="339" customFormat="1" ht="15" customHeight="1">
      <c r="A238" s="181" t="s">
        <v>456</v>
      </c>
      <c r="B238" s="127">
        <v>7</v>
      </c>
      <c r="C238" s="127">
        <v>12</v>
      </c>
      <c r="D238" s="127">
        <v>6</v>
      </c>
      <c r="E238" s="127">
        <v>16</v>
      </c>
      <c r="F238" s="127">
        <v>11</v>
      </c>
      <c r="G238" s="449">
        <v>-5</v>
      </c>
      <c r="H238" s="200" t="s">
        <v>485</v>
      </c>
      <c r="I238" s="449">
        <v>4</v>
      </c>
      <c r="J238" s="200" t="s">
        <v>485</v>
      </c>
    </row>
    <row r="239" spans="1:10" ht="15" customHeight="1">
      <c r="A239" s="181" t="s">
        <v>466</v>
      </c>
      <c r="B239" s="127">
        <v>33</v>
      </c>
      <c r="C239" s="127">
        <v>26</v>
      </c>
      <c r="D239" s="127">
        <v>44</v>
      </c>
      <c r="E239" s="127">
        <v>40</v>
      </c>
      <c r="F239" s="127">
        <v>41</v>
      </c>
      <c r="G239" s="449">
        <v>1</v>
      </c>
      <c r="H239" s="200" t="s">
        <v>472</v>
      </c>
      <c r="I239" s="449">
        <v>8</v>
      </c>
      <c r="J239" s="200" t="s">
        <v>472</v>
      </c>
    </row>
    <row r="240" spans="1:10" s="339" customFormat="1" ht="15" customHeight="1">
      <c r="A240" s="181" t="s">
        <v>204</v>
      </c>
      <c r="B240" s="127">
        <v>11</v>
      </c>
      <c r="C240" s="127">
        <v>6</v>
      </c>
      <c r="D240" s="127">
        <v>5</v>
      </c>
      <c r="E240" s="127">
        <v>2</v>
      </c>
      <c r="F240" s="127">
        <v>6</v>
      </c>
      <c r="G240" s="449">
        <v>4</v>
      </c>
      <c r="H240" s="200" t="s">
        <v>485</v>
      </c>
      <c r="I240" s="449">
        <v>-5</v>
      </c>
      <c r="J240" s="200" t="s">
        <v>485</v>
      </c>
    </row>
    <row r="241" spans="1:10" s="339" customFormat="1" ht="15" customHeight="1">
      <c r="A241" s="181" t="s">
        <v>459</v>
      </c>
      <c r="B241" s="127">
        <v>1</v>
      </c>
      <c r="C241" s="127">
        <v>0</v>
      </c>
      <c r="D241" s="127">
        <v>0</v>
      </c>
      <c r="E241" s="127">
        <v>0</v>
      </c>
      <c r="F241" s="127">
        <v>0</v>
      </c>
      <c r="G241" s="449">
        <v>0</v>
      </c>
      <c r="H241" s="200" t="s">
        <v>485</v>
      </c>
      <c r="I241" s="449">
        <v>-1</v>
      </c>
      <c r="J241" s="200" t="s">
        <v>485</v>
      </c>
    </row>
    <row r="242" spans="1:10" ht="15" customHeight="1">
      <c r="A242" s="199" t="s">
        <v>283</v>
      </c>
      <c r="B242" s="127">
        <v>3082</v>
      </c>
      <c r="C242" s="127">
        <v>3395</v>
      </c>
      <c r="D242" s="127">
        <v>3935</v>
      </c>
      <c r="E242" s="127">
        <v>3951</v>
      </c>
      <c r="F242" s="127">
        <v>4163</v>
      </c>
      <c r="G242" s="449">
        <v>212</v>
      </c>
      <c r="H242" s="370" t="s">
        <v>472</v>
      </c>
      <c r="I242" s="449">
        <v>1081</v>
      </c>
      <c r="J242" s="370" t="s">
        <v>637</v>
      </c>
    </row>
    <row r="243" spans="1:10" ht="15" customHeight="1">
      <c r="A243" s="427" t="s">
        <v>763</v>
      </c>
      <c r="B243" s="428">
        <v>685</v>
      </c>
      <c r="C243" s="428">
        <v>728</v>
      </c>
      <c r="D243" s="428">
        <v>883</v>
      </c>
      <c r="E243" s="428">
        <v>879</v>
      </c>
      <c r="F243" s="428">
        <v>1283</v>
      </c>
      <c r="G243" s="454">
        <v>404</v>
      </c>
      <c r="H243" s="446" t="s">
        <v>768</v>
      </c>
      <c r="I243" s="454">
        <v>598</v>
      </c>
      <c r="J243" s="446" t="s">
        <v>769</v>
      </c>
    </row>
    <row r="244" spans="1:10" ht="15" customHeight="1">
      <c r="A244" s="425" t="s">
        <v>766</v>
      </c>
      <c r="B244" s="426">
        <v>22.2</v>
      </c>
      <c r="C244" s="426">
        <v>21.4</v>
      </c>
      <c r="D244" s="426">
        <v>22.4</v>
      </c>
      <c r="E244" s="426">
        <v>22.2</v>
      </c>
      <c r="F244" s="426">
        <v>30.8</v>
      </c>
      <c r="G244" s="453">
        <v>8.6</v>
      </c>
      <c r="H244" s="425" t="s">
        <v>770</v>
      </c>
      <c r="I244" s="453">
        <v>8.6</v>
      </c>
      <c r="J244" s="425" t="s">
        <v>497</v>
      </c>
    </row>
    <row r="245" spans="1:10" ht="15" customHeight="1">
      <c r="A245" s="124"/>
      <c r="G245" s="449"/>
      <c r="H245" s="370"/>
      <c r="I245" s="449"/>
      <c r="J245" s="370"/>
    </row>
    <row r="246" spans="1:10" ht="15" customHeight="1">
      <c r="A246" s="122" t="s">
        <v>338</v>
      </c>
      <c r="B246" s="471" t="str">
        <f>B$6</f>
        <v>July 2014 - June 2015</v>
      </c>
      <c r="C246" s="471" t="str">
        <f t="shared" ref="C246:F246" si="2">C$6</f>
        <v>July 2015 - June 2016</v>
      </c>
      <c r="D246" s="471" t="str">
        <f t="shared" si="2"/>
        <v>July 2016 - June 2017</v>
      </c>
      <c r="E246" s="471" t="str">
        <f t="shared" si="2"/>
        <v>July 2017 - June 2018</v>
      </c>
      <c r="F246" s="471" t="str">
        <f t="shared" si="2"/>
        <v>July 2018 - June 2019</v>
      </c>
      <c r="G246" s="455"/>
      <c r="H246" s="447"/>
      <c r="I246" s="455"/>
      <c r="J246" s="447"/>
    </row>
    <row r="247" spans="1:10" ht="15" customHeight="1">
      <c r="A247" s="167"/>
      <c r="B247" s="168"/>
      <c r="C247" s="168"/>
      <c r="D247" s="168"/>
      <c r="E247" s="168"/>
      <c r="F247" s="168"/>
      <c r="G247" s="449"/>
      <c r="H247" s="370"/>
      <c r="I247" s="449"/>
      <c r="J247" s="370"/>
    </row>
    <row r="248" spans="1:10" ht="15" customHeight="1">
      <c r="A248" s="125" t="s">
        <v>288</v>
      </c>
      <c r="B248" s="224">
        <v>115957</v>
      </c>
      <c r="C248" s="224">
        <v>125939</v>
      </c>
      <c r="D248" s="224">
        <v>128273</v>
      </c>
      <c r="E248" s="224">
        <v>129684</v>
      </c>
      <c r="F248" s="224">
        <v>129036</v>
      </c>
      <c r="G248" s="449">
        <v>-648</v>
      </c>
      <c r="H248" s="370" t="s">
        <v>472</v>
      </c>
      <c r="I248" s="449">
        <v>13079</v>
      </c>
      <c r="J248" s="370" t="s">
        <v>502</v>
      </c>
    </row>
    <row r="249" spans="1:10" ht="15" customHeight="1">
      <c r="A249" s="137"/>
      <c r="B249" s="138"/>
      <c r="C249" s="138"/>
      <c r="D249" s="138"/>
      <c r="E249" s="138"/>
      <c r="F249" s="138"/>
      <c r="G249" s="449"/>
      <c r="H249" s="370"/>
      <c r="I249" s="449"/>
      <c r="J249" s="370"/>
    </row>
    <row r="250" spans="1:10" ht="15" customHeight="1">
      <c r="A250" s="125" t="s">
        <v>279</v>
      </c>
      <c r="G250" s="449"/>
      <c r="H250" s="370"/>
      <c r="I250" s="449"/>
      <c r="J250" s="370"/>
    </row>
    <row r="251" spans="1:10" ht="15" customHeight="1">
      <c r="A251" s="200" t="s">
        <v>232</v>
      </c>
      <c r="B251" s="127">
        <v>91245</v>
      </c>
      <c r="C251" s="127">
        <v>98945</v>
      </c>
      <c r="D251" s="127">
        <v>99683</v>
      </c>
      <c r="E251" s="127">
        <v>100308</v>
      </c>
      <c r="F251" s="127">
        <v>99467</v>
      </c>
      <c r="G251" s="449">
        <v>-841</v>
      </c>
      <c r="H251" s="370" t="s">
        <v>472</v>
      </c>
      <c r="I251" s="449">
        <v>8222</v>
      </c>
      <c r="J251" s="370" t="s">
        <v>519</v>
      </c>
    </row>
    <row r="252" spans="1:10" ht="13.5">
      <c r="A252" s="200" t="s">
        <v>233</v>
      </c>
      <c r="B252" s="127">
        <v>23057</v>
      </c>
      <c r="C252" s="127">
        <v>25372</v>
      </c>
      <c r="D252" s="127">
        <v>27003</v>
      </c>
      <c r="E252" s="127">
        <v>27328</v>
      </c>
      <c r="F252" s="127">
        <v>27906</v>
      </c>
      <c r="G252" s="449">
        <v>578</v>
      </c>
      <c r="H252" s="370" t="s">
        <v>472</v>
      </c>
      <c r="I252" s="449">
        <v>4849</v>
      </c>
      <c r="J252" s="370" t="s">
        <v>503</v>
      </c>
    </row>
    <row r="253" spans="1:10" ht="15" customHeight="1">
      <c r="A253" s="200" t="s">
        <v>298</v>
      </c>
      <c r="B253" s="127">
        <v>140</v>
      </c>
      <c r="C253" s="127">
        <v>166</v>
      </c>
      <c r="D253" s="127">
        <v>179</v>
      </c>
      <c r="E253" s="127">
        <v>195</v>
      </c>
      <c r="F253" s="127">
        <v>223</v>
      </c>
      <c r="G253" s="449">
        <v>28</v>
      </c>
      <c r="H253" s="370" t="s">
        <v>472</v>
      </c>
      <c r="I253" s="449">
        <v>83</v>
      </c>
      <c r="J253" s="370" t="s">
        <v>565</v>
      </c>
    </row>
    <row r="254" spans="1:10" ht="15" customHeight="1">
      <c r="A254" s="200" t="s">
        <v>234</v>
      </c>
      <c r="B254" s="127">
        <v>1515</v>
      </c>
      <c r="C254" s="127">
        <v>1456</v>
      </c>
      <c r="D254" s="127">
        <v>1408</v>
      </c>
      <c r="E254" s="127">
        <v>1853</v>
      </c>
      <c r="F254" s="127">
        <v>1440</v>
      </c>
      <c r="G254" s="449">
        <v>-413</v>
      </c>
      <c r="H254" s="370" t="s">
        <v>569</v>
      </c>
      <c r="I254" s="449">
        <v>-75</v>
      </c>
      <c r="J254" s="370" t="s">
        <v>472</v>
      </c>
    </row>
    <row r="255" spans="1:10" ht="15" customHeight="1">
      <c r="A255" s="200"/>
      <c r="B255" s="127"/>
      <c r="C255" s="127"/>
      <c r="D255" s="127"/>
      <c r="E255" s="127"/>
      <c r="F255" s="127"/>
      <c r="G255" s="449"/>
      <c r="H255" s="370"/>
      <c r="I255" s="449"/>
      <c r="J255" s="370"/>
    </row>
    <row r="256" spans="1:10" ht="15" customHeight="1">
      <c r="A256" s="125" t="s">
        <v>3</v>
      </c>
      <c r="B256" s="127"/>
      <c r="C256" s="127"/>
      <c r="D256" s="127"/>
      <c r="E256" s="127"/>
      <c r="F256" s="127"/>
      <c r="G256" s="449"/>
      <c r="H256" s="370"/>
      <c r="I256" s="449"/>
      <c r="J256" s="370"/>
    </row>
    <row r="257" spans="1:10" ht="15" customHeight="1">
      <c r="A257" s="200" t="s">
        <v>4</v>
      </c>
      <c r="B257" s="127">
        <v>21472</v>
      </c>
      <c r="C257" s="127">
        <v>24231</v>
      </c>
      <c r="D257" s="127">
        <v>24973</v>
      </c>
      <c r="E257" s="127">
        <v>24803</v>
      </c>
      <c r="F257" s="127">
        <v>25177</v>
      </c>
      <c r="G257" s="449">
        <v>374</v>
      </c>
      <c r="H257" s="370" t="s">
        <v>472</v>
      </c>
      <c r="I257" s="449">
        <v>3705</v>
      </c>
      <c r="J257" s="370" t="s">
        <v>563</v>
      </c>
    </row>
    <row r="258" spans="1:10" ht="15" customHeight="1">
      <c r="A258" s="200" t="s">
        <v>5</v>
      </c>
      <c r="B258" s="127">
        <v>77969</v>
      </c>
      <c r="C258" s="127">
        <v>84302</v>
      </c>
      <c r="D258" s="127">
        <v>86175</v>
      </c>
      <c r="E258" s="127">
        <v>85453</v>
      </c>
      <c r="F258" s="127">
        <v>84532</v>
      </c>
      <c r="G258" s="449">
        <v>-921</v>
      </c>
      <c r="H258" s="370" t="s">
        <v>472</v>
      </c>
      <c r="I258" s="449">
        <v>6563</v>
      </c>
      <c r="J258" s="370" t="s">
        <v>711</v>
      </c>
    </row>
    <row r="259" spans="1:10" ht="15" customHeight="1">
      <c r="A259" s="200" t="s">
        <v>2</v>
      </c>
      <c r="B259" s="127">
        <v>15001</v>
      </c>
      <c r="C259" s="127">
        <v>15950</v>
      </c>
      <c r="D259" s="127">
        <v>15717</v>
      </c>
      <c r="E259" s="127">
        <v>17575</v>
      </c>
      <c r="F259" s="127">
        <v>17887</v>
      </c>
      <c r="G259" s="449">
        <v>312</v>
      </c>
      <c r="H259" s="370" t="s">
        <v>472</v>
      </c>
      <c r="I259" s="449">
        <v>2886</v>
      </c>
      <c r="J259" s="370" t="s">
        <v>630</v>
      </c>
    </row>
    <row r="260" spans="1:10" ht="15" customHeight="1">
      <c r="A260" s="200" t="s">
        <v>234</v>
      </c>
      <c r="B260" s="127">
        <v>1515</v>
      </c>
      <c r="C260" s="127">
        <v>1456</v>
      </c>
      <c r="D260" s="127">
        <v>1408</v>
      </c>
      <c r="E260" s="127">
        <v>1853</v>
      </c>
      <c r="F260" s="127">
        <v>1440</v>
      </c>
      <c r="G260" s="449">
        <v>-413</v>
      </c>
      <c r="H260" s="370" t="s">
        <v>569</v>
      </c>
      <c r="I260" s="449">
        <v>-75</v>
      </c>
      <c r="J260" s="370" t="s">
        <v>472</v>
      </c>
    </row>
    <row r="261" spans="1:10" ht="15" customHeight="1">
      <c r="G261" s="449"/>
      <c r="H261" s="370"/>
      <c r="I261" s="449"/>
      <c r="J261" s="370"/>
    </row>
    <row r="262" spans="1:10" ht="15" customHeight="1">
      <c r="A262" s="125" t="s">
        <v>278</v>
      </c>
      <c r="B262" s="127"/>
      <c r="C262" s="127"/>
      <c r="D262" s="127"/>
      <c r="E262" s="127"/>
      <c r="F262" s="127"/>
      <c r="G262" s="449"/>
      <c r="H262" s="370"/>
      <c r="I262" s="449"/>
      <c r="J262" s="370"/>
    </row>
    <row r="263" spans="1:10" ht="15" customHeight="1">
      <c r="A263" s="200" t="s">
        <v>235</v>
      </c>
      <c r="B263" s="127">
        <v>597</v>
      </c>
      <c r="C263" s="127">
        <v>697</v>
      </c>
      <c r="D263" s="127">
        <v>615</v>
      </c>
      <c r="E263" s="127">
        <v>594</v>
      </c>
      <c r="F263" s="127">
        <v>524</v>
      </c>
      <c r="G263" s="449">
        <v>-70</v>
      </c>
      <c r="H263" s="370" t="s">
        <v>643</v>
      </c>
      <c r="I263" s="449">
        <v>-73</v>
      </c>
      <c r="J263" s="370" t="s">
        <v>549</v>
      </c>
    </row>
    <row r="264" spans="1:10" ht="15" customHeight="1">
      <c r="A264" s="200" t="s">
        <v>236</v>
      </c>
      <c r="B264" s="127">
        <v>113489</v>
      </c>
      <c r="C264" s="127">
        <v>123533</v>
      </c>
      <c r="D264" s="127">
        <v>126000</v>
      </c>
      <c r="E264" s="127">
        <v>126948</v>
      </c>
      <c r="F264" s="127">
        <v>126800</v>
      </c>
      <c r="G264" s="449">
        <v>-148</v>
      </c>
      <c r="H264" s="370" t="s">
        <v>472</v>
      </c>
      <c r="I264" s="449">
        <v>13311</v>
      </c>
      <c r="J264" s="370" t="s">
        <v>560</v>
      </c>
    </row>
    <row r="265" spans="1:10" ht="15" customHeight="1">
      <c r="A265" s="200" t="s">
        <v>2</v>
      </c>
      <c r="B265" s="127">
        <v>356</v>
      </c>
      <c r="C265" s="127">
        <v>253</v>
      </c>
      <c r="D265" s="127">
        <v>250</v>
      </c>
      <c r="E265" s="127">
        <v>289</v>
      </c>
      <c r="F265" s="127">
        <v>272</v>
      </c>
      <c r="G265" s="449">
        <v>-17</v>
      </c>
      <c r="H265" s="370" t="s">
        <v>472</v>
      </c>
      <c r="I265" s="449">
        <v>-84</v>
      </c>
      <c r="J265" s="370" t="s">
        <v>472</v>
      </c>
    </row>
    <row r="266" spans="1:10" ht="15" customHeight="1">
      <c r="A266" s="200" t="s">
        <v>234</v>
      </c>
      <c r="B266" s="127">
        <v>1515</v>
      </c>
      <c r="C266" s="127">
        <v>1456</v>
      </c>
      <c r="D266" s="127">
        <v>1408</v>
      </c>
      <c r="E266" s="127">
        <v>1853</v>
      </c>
      <c r="F266" s="127">
        <v>1440</v>
      </c>
      <c r="G266" s="449">
        <v>-413</v>
      </c>
      <c r="H266" s="370" t="s">
        <v>569</v>
      </c>
      <c r="I266" s="449">
        <v>-75</v>
      </c>
      <c r="J266" s="370" t="s">
        <v>472</v>
      </c>
    </row>
    <row r="267" spans="1:10" ht="15" customHeight="1">
      <c r="A267" s="128" t="s">
        <v>477</v>
      </c>
      <c r="B267" s="340">
        <v>34.700000000000003</v>
      </c>
      <c r="C267" s="340">
        <v>34.6</v>
      </c>
      <c r="D267" s="340">
        <v>34.700000000000003</v>
      </c>
      <c r="E267" s="340">
        <v>35.1</v>
      </c>
      <c r="F267" s="340">
        <v>35.299999999999997</v>
      </c>
      <c r="G267" s="450">
        <v>0.2</v>
      </c>
      <c r="H267" s="445" t="s">
        <v>472</v>
      </c>
      <c r="I267" s="450">
        <v>0.6</v>
      </c>
      <c r="J267" s="445" t="s">
        <v>472</v>
      </c>
    </row>
    <row r="268" spans="1:10" ht="15" customHeight="1">
      <c r="A268" s="200"/>
      <c r="B268" s="127"/>
      <c r="C268" s="127"/>
      <c r="D268" s="127"/>
      <c r="E268" s="127"/>
      <c r="F268" s="127"/>
      <c r="G268" s="449"/>
      <c r="H268" s="370"/>
      <c r="I268" s="449"/>
      <c r="J268" s="370"/>
    </row>
    <row r="269" spans="1:10" ht="15" customHeight="1">
      <c r="A269" s="125" t="s">
        <v>237</v>
      </c>
      <c r="B269" s="127"/>
      <c r="C269" s="127"/>
      <c r="D269" s="127"/>
      <c r="E269" s="127"/>
      <c r="F269" s="127"/>
      <c r="G269" s="449"/>
      <c r="H269" s="370"/>
      <c r="I269" s="449"/>
      <c r="J269" s="370"/>
    </row>
    <row r="270" spans="1:10" ht="15" customHeight="1">
      <c r="A270" s="128" t="s">
        <v>289</v>
      </c>
      <c r="B270" s="129">
        <v>103589</v>
      </c>
      <c r="C270" s="129">
        <v>114281</v>
      </c>
      <c r="D270" s="129">
        <v>116412</v>
      </c>
      <c r="E270" s="129">
        <v>117953</v>
      </c>
      <c r="F270" s="129">
        <v>117584</v>
      </c>
      <c r="G270" s="449">
        <v>-369</v>
      </c>
      <c r="H270" s="370" t="s">
        <v>472</v>
      </c>
      <c r="I270" s="449">
        <v>13995</v>
      </c>
      <c r="J270" s="370" t="s">
        <v>481</v>
      </c>
    </row>
    <row r="271" spans="1:10" ht="15" customHeight="1">
      <c r="A271" s="128" t="s">
        <v>290</v>
      </c>
      <c r="B271" s="130">
        <v>89.3</v>
      </c>
      <c r="C271" s="130">
        <v>90.7</v>
      </c>
      <c r="D271" s="130">
        <v>90.8</v>
      </c>
      <c r="E271" s="130">
        <v>91</v>
      </c>
      <c r="F271" s="130">
        <v>91.1</v>
      </c>
      <c r="G271" s="450">
        <v>0.2</v>
      </c>
      <c r="H271" s="445" t="s">
        <v>472</v>
      </c>
      <c r="I271" s="450">
        <v>1.8</v>
      </c>
      <c r="J271" s="445" t="s">
        <v>472</v>
      </c>
    </row>
    <row r="272" spans="1:10" ht="15" customHeight="1">
      <c r="A272" s="128"/>
      <c r="B272" s="130"/>
      <c r="C272" s="130"/>
      <c r="D272" s="130"/>
      <c r="E272" s="130"/>
      <c r="F272" s="130"/>
      <c r="G272" s="449"/>
      <c r="H272" s="370"/>
      <c r="I272" s="449"/>
      <c r="J272" s="370"/>
    </row>
    <row r="273" spans="1:10" ht="15" customHeight="1">
      <c r="A273" s="125" t="s">
        <v>422</v>
      </c>
      <c r="B273" s="127"/>
      <c r="C273" s="127"/>
      <c r="D273" s="127"/>
      <c r="E273" s="127"/>
      <c r="F273" s="127"/>
      <c r="G273" s="449"/>
      <c r="H273" s="370"/>
      <c r="I273" s="449"/>
      <c r="J273" s="370"/>
    </row>
    <row r="274" spans="1:10" ht="15" customHeight="1">
      <c r="A274" s="200" t="s">
        <v>6</v>
      </c>
      <c r="B274" s="127">
        <v>3041</v>
      </c>
      <c r="C274" s="127">
        <v>3785</v>
      </c>
      <c r="D274" s="127">
        <v>4196</v>
      </c>
      <c r="E274" s="127">
        <v>4276</v>
      </c>
      <c r="F274" s="127">
        <v>4367</v>
      </c>
      <c r="G274" s="449">
        <v>91</v>
      </c>
      <c r="H274" s="370" t="s">
        <v>472</v>
      </c>
      <c r="I274" s="449">
        <v>1326</v>
      </c>
      <c r="J274" s="370" t="s">
        <v>545</v>
      </c>
    </row>
    <row r="275" spans="1:10" ht="15" customHeight="1">
      <c r="A275" s="200" t="s">
        <v>427</v>
      </c>
      <c r="B275" s="127">
        <v>5803</v>
      </c>
      <c r="C275" s="127">
        <v>7602</v>
      </c>
      <c r="D275" s="127">
        <v>7919</v>
      </c>
      <c r="E275" s="127">
        <v>8150</v>
      </c>
      <c r="F275" s="127">
        <v>8440</v>
      </c>
      <c r="G275" s="449">
        <v>290</v>
      </c>
      <c r="H275" s="370" t="s">
        <v>472</v>
      </c>
      <c r="I275" s="449">
        <v>2637</v>
      </c>
      <c r="J275" s="370" t="s">
        <v>712</v>
      </c>
    </row>
    <row r="276" spans="1:10" ht="15" customHeight="1">
      <c r="A276" s="200" t="s">
        <v>409</v>
      </c>
      <c r="B276" s="127">
        <v>2009</v>
      </c>
      <c r="C276" s="127">
        <v>2279</v>
      </c>
      <c r="D276" s="127">
        <v>2529</v>
      </c>
      <c r="E276" s="127">
        <v>2359</v>
      </c>
      <c r="F276" s="127">
        <v>2348</v>
      </c>
      <c r="G276" s="449">
        <v>-11</v>
      </c>
      <c r="H276" s="370" t="s">
        <v>472</v>
      </c>
      <c r="I276" s="449">
        <v>339</v>
      </c>
      <c r="J276" s="370" t="s">
        <v>488</v>
      </c>
    </row>
    <row r="277" spans="1:10" ht="15" customHeight="1">
      <c r="A277" s="200" t="s">
        <v>7</v>
      </c>
      <c r="B277" s="127">
        <v>23522</v>
      </c>
      <c r="C277" s="127">
        <v>24475</v>
      </c>
      <c r="D277" s="127">
        <v>26114</v>
      </c>
      <c r="E277" s="127">
        <v>26019</v>
      </c>
      <c r="F277" s="127">
        <v>27231</v>
      </c>
      <c r="G277" s="456">
        <v>1212</v>
      </c>
      <c r="H277" s="370" t="s">
        <v>472</v>
      </c>
      <c r="I277" s="456">
        <v>3709</v>
      </c>
      <c r="J277" s="370" t="s">
        <v>494</v>
      </c>
    </row>
    <row r="278" spans="1:10" ht="15" customHeight="1">
      <c r="A278" s="200" t="s">
        <v>8</v>
      </c>
      <c r="B278" s="224">
        <v>80067</v>
      </c>
      <c r="C278" s="224">
        <v>86342</v>
      </c>
      <c r="D278" s="224">
        <v>86107</v>
      </c>
      <c r="E278" s="224">
        <v>87027</v>
      </c>
      <c r="F278" s="224">
        <v>85210</v>
      </c>
      <c r="G278" s="449">
        <v>-1817</v>
      </c>
      <c r="H278" s="370" t="s">
        <v>472</v>
      </c>
      <c r="I278" s="449">
        <v>5143</v>
      </c>
      <c r="J278" s="370" t="s">
        <v>518</v>
      </c>
    </row>
    <row r="279" spans="1:10" s="339" customFormat="1" ht="15" customHeight="1">
      <c r="A279" s="199" t="s">
        <v>284</v>
      </c>
      <c r="B279" s="127">
        <v>114442</v>
      </c>
      <c r="C279" s="127">
        <v>124483</v>
      </c>
      <c r="D279" s="127">
        <v>126865</v>
      </c>
      <c r="E279" s="127">
        <v>127831</v>
      </c>
      <c r="F279" s="127">
        <v>127596</v>
      </c>
      <c r="G279" s="449">
        <v>-235</v>
      </c>
      <c r="H279" s="370" t="s">
        <v>472</v>
      </c>
      <c r="I279" s="449">
        <v>13154</v>
      </c>
      <c r="J279" s="370" t="s">
        <v>560</v>
      </c>
    </row>
    <row r="280" spans="1:10" ht="15" customHeight="1">
      <c r="A280" s="128" t="s">
        <v>460</v>
      </c>
      <c r="B280" s="130">
        <v>5.0999999999999996</v>
      </c>
      <c r="C280" s="130">
        <v>6.1</v>
      </c>
      <c r="D280" s="130">
        <v>6.2</v>
      </c>
      <c r="E280" s="130">
        <v>6.4</v>
      </c>
      <c r="F280" s="130">
        <v>6.6</v>
      </c>
      <c r="G280" s="450">
        <v>0.2</v>
      </c>
      <c r="H280" s="445" t="s">
        <v>472</v>
      </c>
      <c r="I280" s="450">
        <v>1.5</v>
      </c>
      <c r="J280" s="445" t="s">
        <v>706</v>
      </c>
    </row>
    <row r="281" spans="1:10" ht="15" customHeight="1">
      <c r="A281" s="200"/>
      <c r="B281" s="127"/>
      <c r="C281" s="127"/>
      <c r="D281" s="127"/>
      <c r="E281" s="127"/>
      <c r="F281" s="127"/>
      <c r="G281" s="449"/>
      <c r="H281" s="370"/>
      <c r="I281" s="449"/>
      <c r="J281" s="370"/>
    </row>
    <row r="282" spans="1:10" ht="15" customHeight="1">
      <c r="A282" s="125" t="s">
        <v>430</v>
      </c>
      <c r="B282" s="135"/>
      <c r="C282" s="132"/>
      <c r="D282" s="132"/>
      <c r="E282" s="132"/>
      <c r="F282" s="132"/>
      <c r="G282" s="449"/>
      <c r="H282" s="370"/>
      <c r="I282" s="449"/>
      <c r="J282" s="370"/>
    </row>
    <row r="283" spans="1:10" ht="15" customHeight="1">
      <c r="A283" s="200" t="s">
        <v>218</v>
      </c>
      <c r="B283" s="136">
        <v>31</v>
      </c>
      <c r="C283" s="136">
        <v>33</v>
      </c>
      <c r="D283" s="136">
        <v>33</v>
      </c>
      <c r="E283" s="136">
        <v>34</v>
      </c>
      <c r="F283" s="136">
        <v>34</v>
      </c>
      <c r="G283" s="451">
        <v>0</v>
      </c>
      <c r="H283" s="370" t="s">
        <v>472</v>
      </c>
      <c r="I283" s="451">
        <v>3</v>
      </c>
      <c r="J283" s="370" t="s">
        <v>479</v>
      </c>
    </row>
    <row r="284" spans="1:10" ht="15" customHeight="1">
      <c r="A284" s="200" t="s">
        <v>29</v>
      </c>
      <c r="B284" s="136">
        <v>42</v>
      </c>
      <c r="C284" s="136">
        <v>38</v>
      </c>
      <c r="D284" s="136">
        <v>40</v>
      </c>
      <c r="E284" s="136">
        <v>36</v>
      </c>
      <c r="F284" s="136">
        <v>41</v>
      </c>
      <c r="G284" s="451">
        <v>5</v>
      </c>
      <c r="H284" s="370" t="s">
        <v>472</v>
      </c>
      <c r="I284" s="451">
        <v>-1</v>
      </c>
      <c r="J284" s="370" t="s">
        <v>472</v>
      </c>
    </row>
    <row r="285" spans="1:10" ht="15" customHeight="1">
      <c r="A285" s="200" t="s">
        <v>217</v>
      </c>
      <c r="B285" s="136">
        <v>81</v>
      </c>
      <c r="C285" s="136">
        <v>81</v>
      </c>
      <c r="D285" s="136">
        <v>83</v>
      </c>
      <c r="E285" s="136">
        <v>81</v>
      </c>
      <c r="F285" s="136">
        <v>82</v>
      </c>
      <c r="G285" s="451">
        <v>1</v>
      </c>
      <c r="H285" s="370" t="s">
        <v>472</v>
      </c>
      <c r="I285" s="451">
        <v>1</v>
      </c>
      <c r="J285" s="370" t="s">
        <v>472</v>
      </c>
    </row>
    <row r="286" spans="1:10" ht="15" customHeight="1">
      <c r="A286" s="200" t="s">
        <v>537</v>
      </c>
      <c r="B286" s="136">
        <v>178</v>
      </c>
      <c r="C286" s="136">
        <v>185</v>
      </c>
      <c r="D286" s="136">
        <v>195</v>
      </c>
      <c r="E286" s="136">
        <v>197</v>
      </c>
      <c r="F286" s="136">
        <v>198</v>
      </c>
      <c r="G286" s="451">
        <v>1</v>
      </c>
      <c r="H286" s="370" t="s">
        <v>472</v>
      </c>
      <c r="I286" s="451">
        <v>20</v>
      </c>
      <c r="J286" s="370" t="s">
        <v>502</v>
      </c>
    </row>
    <row r="287" spans="1:10" ht="15" customHeight="1">
      <c r="A287" s="124"/>
      <c r="G287" s="449"/>
      <c r="H287" s="370"/>
      <c r="I287" s="449"/>
      <c r="J287" s="370"/>
    </row>
    <row r="288" spans="1:10" ht="15" customHeight="1">
      <c r="A288" s="125" t="s">
        <v>287</v>
      </c>
      <c r="B288" s="132"/>
      <c r="C288" s="132"/>
      <c r="D288" s="132"/>
      <c r="E288" s="132"/>
      <c r="F288" s="132"/>
      <c r="G288" s="449"/>
      <c r="H288" s="370"/>
      <c r="I288" s="449"/>
      <c r="J288" s="370"/>
    </row>
    <row r="289" spans="1:10" ht="15" customHeight="1">
      <c r="A289" s="200" t="s">
        <v>9</v>
      </c>
      <c r="B289" s="127">
        <v>26</v>
      </c>
      <c r="C289" s="127">
        <v>33</v>
      </c>
      <c r="D289" s="127">
        <v>19</v>
      </c>
      <c r="E289" s="127">
        <v>34</v>
      </c>
      <c r="F289" s="127">
        <v>40</v>
      </c>
      <c r="G289" s="449">
        <v>6</v>
      </c>
      <c r="H289" s="370" t="s">
        <v>472</v>
      </c>
      <c r="I289" s="449">
        <v>14</v>
      </c>
      <c r="J289" s="370" t="s">
        <v>485</v>
      </c>
    </row>
    <row r="290" spans="1:10" ht="15" customHeight="1">
      <c r="A290" s="200" t="s">
        <v>10</v>
      </c>
      <c r="B290" s="127">
        <v>15777</v>
      </c>
      <c r="C290" s="127">
        <v>16504</v>
      </c>
      <c r="D290" s="127">
        <v>17377</v>
      </c>
      <c r="E290" s="127">
        <v>17429</v>
      </c>
      <c r="F290" s="127">
        <v>17729</v>
      </c>
      <c r="G290" s="449">
        <v>300</v>
      </c>
      <c r="H290" s="370" t="s">
        <v>472</v>
      </c>
      <c r="I290" s="449">
        <v>1952</v>
      </c>
      <c r="J290" s="370" t="s">
        <v>475</v>
      </c>
    </row>
    <row r="291" spans="1:10" ht="15" customHeight="1">
      <c r="A291" s="200" t="s">
        <v>11</v>
      </c>
      <c r="B291" s="127">
        <v>459</v>
      </c>
      <c r="C291" s="127">
        <v>483</v>
      </c>
      <c r="D291" s="127">
        <v>568</v>
      </c>
      <c r="E291" s="127">
        <v>616</v>
      </c>
      <c r="F291" s="127">
        <v>678</v>
      </c>
      <c r="G291" s="449">
        <v>62</v>
      </c>
      <c r="H291" s="370" t="s">
        <v>644</v>
      </c>
      <c r="I291" s="449">
        <v>219</v>
      </c>
      <c r="J291" s="370" t="s">
        <v>645</v>
      </c>
    </row>
    <row r="292" spans="1:10" ht="15" customHeight="1">
      <c r="A292" s="200" t="s">
        <v>12</v>
      </c>
      <c r="B292" s="127">
        <v>2972</v>
      </c>
      <c r="C292" s="127">
        <v>2849</v>
      </c>
      <c r="D292" s="127">
        <v>2816</v>
      </c>
      <c r="E292" s="127">
        <v>2881</v>
      </c>
      <c r="F292" s="127">
        <v>2722</v>
      </c>
      <c r="G292" s="449">
        <v>-159</v>
      </c>
      <c r="H292" s="370" t="s">
        <v>472</v>
      </c>
      <c r="I292" s="449">
        <v>-250</v>
      </c>
      <c r="J292" s="370" t="s">
        <v>472</v>
      </c>
    </row>
    <row r="293" spans="1:10" ht="15" customHeight="1">
      <c r="A293" s="200" t="s">
        <v>13</v>
      </c>
      <c r="B293" s="127">
        <v>806</v>
      </c>
      <c r="C293" s="127">
        <v>834</v>
      </c>
      <c r="D293" s="127">
        <v>844</v>
      </c>
      <c r="E293" s="127">
        <v>810</v>
      </c>
      <c r="F293" s="127">
        <v>737</v>
      </c>
      <c r="G293" s="449">
        <v>-73</v>
      </c>
      <c r="H293" s="370" t="s">
        <v>472</v>
      </c>
      <c r="I293" s="449">
        <v>-69</v>
      </c>
      <c r="J293" s="370" t="s">
        <v>472</v>
      </c>
    </row>
    <row r="294" spans="1:10" ht="15" customHeight="1">
      <c r="A294" s="200" t="s">
        <v>14</v>
      </c>
      <c r="B294" s="127">
        <v>48</v>
      </c>
      <c r="C294" s="127">
        <v>61</v>
      </c>
      <c r="D294" s="127">
        <v>62</v>
      </c>
      <c r="E294" s="127">
        <v>64</v>
      </c>
      <c r="F294" s="127">
        <v>81</v>
      </c>
      <c r="G294" s="449">
        <v>17</v>
      </c>
      <c r="H294" s="370" t="s">
        <v>472</v>
      </c>
      <c r="I294" s="449">
        <v>33</v>
      </c>
      <c r="J294" s="370" t="s">
        <v>551</v>
      </c>
    </row>
    <row r="295" spans="1:10" ht="15" customHeight="1">
      <c r="A295" s="200" t="s">
        <v>15</v>
      </c>
      <c r="B295" s="127">
        <v>1061</v>
      </c>
      <c r="C295" s="127">
        <v>1083</v>
      </c>
      <c r="D295" s="127">
        <v>1230</v>
      </c>
      <c r="E295" s="127">
        <v>1335</v>
      </c>
      <c r="F295" s="127">
        <v>1359</v>
      </c>
      <c r="G295" s="449">
        <v>24</v>
      </c>
      <c r="H295" s="370" t="s">
        <v>472</v>
      </c>
      <c r="I295" s="449">
        <v>298</v>
      </c>
      <c r="J295" s="370" t="s">
        <v>482</v>
      </c>
    </row>
    <row r="296" spans="1:10" ht="15" customHeight="1">
      <c r="A296" s="200" t="s">
        <v>16</v>
      </c>
      <c r="B296" s="127">
        <v>5880</v>
      </c>
      <c r="C296" s="127">
        <v>6708</v>
      </c>
      <c r="D296" s="127">
        <v>7158</v>
      </c>
      <c r="E296" s="127">
        <v>6640</v>
      </c>
      <c r="F296" s="127">
        <v>7182</v>
      </c>
      <c r="G296" s="449">
        <v>542</v>
      </c>
      <c r="H296" s="370" t="s">
        <v>472</v>
      </c>
      <c r="I296" s="449">
        <v>1302</v>
      </c>
      <c r="J296" s="370" t="s">
        <v>505</v>
      </c>
    </row>
    <row r="297" spans="1:10" ht="15" customHeight="1">
      <c r="A297" s="200" t="s">
        <v>17</v>
      </c>
      <c r="B297" s="127">
        <v>2694</v>
      </c>
      <c r="C297" s="127">
        <v>2933</v>
      </c>
      <c r="D297" s="127">
        <v>3413</v>
      </c>
      <c r="E297" s="127">
        <v>3384</v>
      </c>
      <c r="F297" s="127">
        <v>3240</v>
      </c>
      <c r="G297" s="449">
        <v>-144</v>
      </c>
      <c r="H297" s="370" t="s">
        <v>472</v>
      </c>
      <c r="I297" s="449">
        <v>546</v>
      </c>
      <c r="J297" s="370" t="s">
        <v>487</v>
      </c>
    </row>
    <row r="298" spans="1:10" ht="15" customHeight="1">
      <c r="A298" s="200" t="s">
        <v>18</v>
      </c>
      <c r="B298" s="127">
        <v>11395</v>
      </c>
      <c r="C298" s="127">
        <v>12377</v>
      </c>
      <c r="D298" s="127">
        <v>12639</v>
      </c>
      <c r="E298" s="127">
        <v>12868</v>
      </c>
      <c r="F298" s="127">
        <v>13088</v>
      </c>
      <c r="G298" s="449">
        <v>220</v>
      </c>
      <c r="H298" s="370" t="s">
        <v>472</v>
      </c>
      <c r="I298" s="449">
        <v>1693</v>
      </c>
      <c r="J298" s="370" t="s">
        <v>478</v>
      </c>
    </row>
    <row r="299" spans="1:10" ht="15" customHeight="1">
      <c r="A299" s="200" t="s">
        <v>19</v>
      </c>
      <c r="B299" s="127">
        <v>1946</v>
      </c>
      <c r="C299" s="127">
        <v>2209</v>
      </c>
      <c r="D299" s="127">
        <v>2260</v>
      </c>
      <c r="E299" s="127">
        <v>2273</v>
      </c>
      <c r="F299" s="127">
        <v>2688</v>
      </c>
      <c r="G299" s="449">
        <v>415</v>
      </c>
      <c r="H299" s="370" t="s">
        <v>673</v>
      </c>
      <c r="I299" s="449">
        <v>742</v>
      </c>
      <c r="J299" s="370" t="s">
        <v>517</v>
      </c>
    </row>
    <row r="300" spans="1:10" ht="15" customHeight="1">
      <c r="A300" s="200" t="s">
        <v>20</v>
      </c>
      <c r="B300" s="127">
        <v>3407</v>
      </c>
      <c r="C300" s="127">
        <v>3594</v>
      </c>
      <c r="D300" s="127">
        <v>3713</v>
      </c>
      <c r="E300" s="127">
        <v>3717</v>
      </c>
      <c r="F300" s="127">
        <v>3621</v>
      </c>
      <c r="G300" s="449">
        <v>-96</v>
      </c>
      <c r="H300" s="370" t="s">
        <v>472</v>
      </c>
      <c r="I300" s="449">
        <v>214</v>
      </c>
      <c r="J300" s="370" t="s">
        <v>472</v>
      </c>
    </row>
    <row r="301" spans="1:10" ht="15" customHeight="1">
      <c r="A301" s="200" t="s">
        <v>21</v>
      </c>
      <c r="B301" s="127">
        <v>3759</v>
      </c>
      <c r="C301" s="127">
        <v>3850</v>
      </c>
      <c r="D301" s="127">
        <v>3935</v>
      </c>
      <c r="E301" s="127">
        <v>3873</v>
      </c>
      <c r="F301" s="127">
        <v>3934</v>
      </c>
      <c r="G301" s="449">
        <v>61</v>
      </c>
      <c r="H301" s="370" t="s">
        <v>472</v>
      </c>
      <c r="I301" s="449">
        <v>175</v>
      </c>
      <c r="J301" s="370" t="s">
        <v>472</v>
      </c>
    </row>
    <row r="302" spans="1:10" ht="15" customHeight="1">
      <c r="A302" s="200" t="s">
        <v>22</v>
      </c>
      <c r="B302" s="127">
        <v>38998</v>
      </c>
      <c r="C302" s="127">
        <v>45578</v>
      </c>
      <c r="D302" s="127">
        <v>43696</v>
      </c>
      <c r="E302" s="127">
        <v>45364</v>
      </c>
      <c r="F302" s="127">
        <v>43306</v>
      </c>
      <c r="G302" s="449">
        <v>-2058</v>
      </c>
      <c r="H302" s="370" t="s">
        <v>472</v>
      </c>
      <c r="I302" s="449">
        <v>4308</v>
      </c>
      <c r="J302" s="370" t="s">
        <v>502</v>
      </c>
    </row>
    <row r="303" spans="1:10" ht="15" customHeight="1">
      <c r="A303" s="200" t="s">
        <v>23</v>
      </c>
      <c r="B303" s="127">
        <v>12864</v>
      </c>
      <c r="C303" s="127">
        <v>13814</v>
      </c>
      <c r="D303" s="127">
        <v>15268</v>
      </c>
      <c r="E303" s="127">
        <v>15345</v>
      </c>
      <c r="F303" s="127">
        <v>15791</v>
      </c>
      <c r="G303" s="449">
        <v>446</v>
      </c>
      <c r="H303" s="370" t="s">
        <v>472</v>
      </c>
      <c r="I303" s="449">
        <v>2927</v>
      </c>
      <c r="J303" s="370" t="s">
        <v>713</v>
      </c>
    </row>
    <row r="304" spans="1:10" ht="15" customHeight="1">
      <c r="A304" s="200" t="s">
        <v>24</v>
      </c>
      <c r="B304" s="127">
        <v>1497</v>
      </c>
      <c r="C304" s="127">
        <v>1371</v>
      </c>
      <c r="D304" s="127">
        <v>1414</v>
      </c>
      <c r="E304" s="127">
        <v>1320</v>
      </c>
      <c r="F304" s="127">
        <v>1388</v>
      </c>
      <c r="G304" s="449">
        <v>68</v>
      </c>
      <c r="H304" s="370" t="s">
        <v>472</v>
      </c>
      <c r="I304" s="449">
        <v>-109</v>
      </c>
      <c r="J304" s="370" t="s">
        <v>472</v>
      </c>
    </row>
    <row r="305" spans="1:10" ht="15" customHeight="1">
      <c r="A305" s="199" t="s">
        <v>283</v>
      </c>
      <c r="B305" s="127">
        <v>103589</v>
      </c>
      <c r="C305" s="127">
        <v>114281</v>
      </c>
      <c r="D305" s="127">
        <v>116412</v>
      </c>
      <c r="E305" s="127">
        <v>117953</v>
      </c>
      <c r="F305" s="127">
        <v>117584</v>
      </c>
      <c r="G305" s="449">
        <v>-369</v>
      </c>
      <c r="H305" s="370" t="s">
        <v>472</v>
      </c>
      <c r="I305" s="449">
        <v>13995</v>
      </c>
      <c r="J305" s="370" t="s">
        <v>481</v>
      </c>
    </row>
    <row r="306" spans="1:10" ht="15" customHeight="1">
      <c r="A306" s="124"/>
      <c r="G306" s="449"/>
      <c r="H306" s="370"/>
      <c r="I306" s="449"/>
      <c r="J306" s="370"/>
    </row>
    <row r="307" spans="1:10" ht="15" customHeight="1">
      <c r="A307" s="125" t="s">
        <v>285</v>
      </c>
      <c r="B307" s="132"/>
      <c r="C307" s="132"/>
      <c r="D307" s="132"/>
      <c r="E307" s="132"/>
      <c r="F307" s="132"/>
      <c r="G307" s="449"/>
      <c r="H307" s="370"/>
      <c r="I307" s="449"/>
      <c r="J307" s="370"/>
    </row>
    <row r="308" spans="1:10" ht="15" customHeight="1">
      <c r="A308" s="200" t="s">
        <v>151</v>
      </c>
      <c r="B308" s="127">
        <v>8393</v>
      </c>
      <c r="C308" s="127">
        <v>9955</v>
      </c>
      <c r="D308" s="127">
        <v>10382</v>
      </c>
      <c r="E308" s="127">
        <v>10243</v>
      </c>
      <c r="F308" s="127">
        <v>9421</v>
      </c>
      <c r="G308" s="449">
        <v>-822</v>
      </c>
      <c r="H308" s="200" t="s">
        <v>472</v>
      </c>
      <c r="I308" s="449">
        <v>1028</v>
      </c>
      <c r="J308" s="200" t="s">
        <v>504</v>
      </c>
    </row>
    <row r="309" spans="1:10" ht="15" customHeight="1">
      <c r="A309" s="133" t="s">
        <v>25</v>
      </c>
      <c r="B309" s="338">
        <v>5.7</v>
      </c>
      <c r="C309" s="338">
        <v>5.6</v>
      </c>
      <c r="D309" s="338">
        <v>5.6</v>
      </c>
      <c r="E309" s="338">
        <v>5.6</v>
      </c>
      <c r="F309" s="338">
        <v>5.7</v>
      </c>
      <c r="G309" s="452">
        <v>0.2</v>
      </c>
      <c r="H309" s="133" t="s">
        <v>504</v>
      </c>
      <c r="I309" s="452">
        <v>0</v>
      </c>
      <c r="J309" s="133" t="s">
        <v>472</v>
      </c>
    </row>
    <row r="310" spans="1:10" ht="15" customHeight="1">
      <c r="A310" s="425" t="s">
        <v>461</v>
      </c>
      <c r="B310" s="426">
        <v>8.1</v>
      </c>
      <c r="C310" s="426">
        <v>8.6999999999999993</v>
      </c>
      <c r="D310" s="426">
        <v>8.9</v>
      </c>
      <c r="E310" s="426">
        <v>8.6999999999999993</v>
      </c>
      <c r="F310" s="426">
        <v>8</v>
      </c>
      <c r="G310" s="453">
        <v>-0.7</v>
      </c>
      <c r="H310" s="425" t="s">
        <v>714</v>
      </c>
      <c r="I310" s="453">
        <v>-0.1</v>
      </c>
      <c r="J310" s="425" t="s">
        <v>472</v>
      </c>
    </row>
    <row r="311" spans="1:10" ht="15" customHeight="1">
      <c r="A311" s="200" t="s">
        <v>260</v>
      </c>
      <c r="B311" s="127">
        <v>1</v>
      </c>
      <c r="C311" s="127">
        <v>5</v>
      </c>
      <c r="D311" s="127">
        <v>3</v>
      </c>
      <c r="E311" s="127">
        <v>2</v>
      </c>
      <c r="F311" s="127">
        <v>2</v>
      </c>
      <c r="G311" s="449">
        <v>0</v>
      </c>
      <c r="H311" s="200" t="s">
        <v>485</v>
      </c>
      <c r="I311" s="449">
        <v>1</v>
      </c>
      <c r="J311" s="200" t="s">
        <v>485</v>
      </c>
    </row>
    <row r="312" spans="1:10" ht="15" customHeight="1">
      <c r="A312" s="133" t="s">
        <v>25</v>
      </c>
      <c r="B312" s="338">
        <v>6</v>
      </c>
      <c r="C312" s="338">
        <v>2.6</v>
      </c>
      <c r="D312" s="338">
        <v>5.3</v>
      </c>
      <c r="E312" s="338">
        <v>7.9</v>
      </c>
      <c r="F312" s="338">
        <v>6.6</v>
      </c>
      <c r="G312" s="452">
        <v>-1.4</v>
      </c>
      <c r="H312" s="133" t="s">
        <v>472</v>
      </c>
      <c r="I312" s="452">
        <v>0.6</v>
      </c>
      <c r="J312" s="133" t="s">
        <v>472</v>
      </c>
    </row>
    <row r="313" spans="1:10" ht="15" customHeight="1">
      <c r="A313" s="425" t="s">
        <v>462</v>
      </c>
      <c r="B313" s="426">
        <v>0</v>
      </c>
      <c r="C313" s="426">
        <v>0</v>
      </c>
      <c r="D313" s="426">
        <v>0</v>
      </c>
      <c r="E313" s="426">
        <v>0</v>
      </c>
      <c r="F313" s="426">
        <v>0</v>
      </c>
      <c r="G313" s="453">
        <v>0</v>
      </c>
      <c r="H313" s="425" t="s">
        <v>472</v>
      </c>
      <c r="I313" s="453">
        <v>0</v>
      </c>
      <c r="J313" s="425" t="s">
        <v>472</v>
      </c>
    </row>
    <row r="314" spans="1:10" ht="15" customHeight="1">
      <c r="A314" s="181" t="s">
        <v>463</v>
      </c>
      <c r="B314" s="127">
        <v>5890</v>
      </c>
      <c r="C314" s="127">
        <v>6730</v>
      </c>
      <c r="D314" s="127">
        <v>7502</v>
      </c>
      <c r="E314" s="127">
        <v>7017</v>
      </c>
      <c r="F314" s="127">
        <v>7177</v>
      </c>
      <c r="G314" s="449">
        <v>160</v>
      </c>
      <c r="H314" s="200" t="s">
        <v>472</v>
      </c>
      <c r="I314" s="449">
        <v>1287</v>
      </c>
      <c r="J314" s="200" t="s">
        <v>505</v>
      </c>
    </row>
    <row r="315" spans="1:10" ht="15" customHeight="1">
      <c r="A315" s="181" t="s">
        <v>464</v>
      </c>
      <c r="B315" s="127">
        <v>24022</v>
      </c>
      <c r="C315" s="127">
        <v>25337</v>
      </c>
      <c r="D315" s="127">
        <v>26593</v>
      </c>
      <c r="E315" s="127">
        <v>27937</v>
      </c>
      <c r="F315" s="127">
        <v>31179</v>
      </c>
      <c r="G315" s="449">
        <v>3242</v>
      </c>
      <c r="H315" s="200" t="s">
        <v>548</v>
      </c>
      <c r="I315" s="449">
        <v>7157</v>
      </c>
      <c r="J315" s="200" t="s">
        <v>493</v>
      </c>
    </row>
    <row r="316" spans="1:10" ht="15" customHeight="1">
      <c r="A316" s="181" t="s">
        <v>465</v>
      </c>
      <c r="B316" s="127">
        <v>41313</v>
      </c>
      <c r="C316" s="127">
        <v>45156</v>
      </c>
      <c r="D316" s="127">
        <v>44376</v>
      </c>
      <c r="E316" s="127">
        <v>45313</v>
      </c>
      <c r="F316" s="127">
        <v>42286</v>
      </c>
      <c r="G316" s="449">
        <v>-3027</v>
      </c>
      <c r="H316" s="200" t="s">
        <v>472</v>
      </c>
      <c r="I316" s="449">
        <v>973</v>
      </c>
      <c r="J316" s="200" t="s">
        <v>472</v>
      </c>
    </row>
    <row r="317" spans="1:10" ht="15" customHeight="1">
      <c r="A317" s="181" t="s">
        <v>456</v>
      </c>
      <c r="B317" s="127">
        <v>2047</v>
      </c>
      <c r="C317" s="127">
        <v>2497</v>
      </c>
      <c r="D317" s="127">
        <v>2836</v>
      </c>
      <c r="E317" s="127">
        <v>3019</v>
      </c>
      <c r="F317" s="127">
        <v>3197</v>
      </c>
      <c r="G317" s="449">
        <v>178</v>
      </c>
      <c r="H317" s="200" t="s">
        <v>472</v>
      </c>
      <c r="I317" s="449">
        <v>1150</v>
      </c>
      <c r="J317" s="200" t="s">
        <v>704</v>
      </c>
    </row>
    <row r="318" spans="1:10" ht="15" customHeight="1">
      <c r="A318" s="181" t="s">
        <v>466</v>
      </c>
      <c r="B318" s="127">
        <v>14966</v>
      </c>
      <c r="C318" s="127">
        <v>17388</v>
      </c>
      <c r="D318" s="127">
        <v>17411</v>
      </c>
      <c r="E318" s="127">
        <v>17483</v>
      </c>
      <c r="F318" s="127">
        <v>17963</v>
      </c>
      <c r="G318" s="449">
        <v>480</v>
      </c>
      <c r="H318" s="200" t="s">
        <v>472</v>
      </c>
      <c r="I318" s="449">
        <v>2997</v>
      </c>
      <c r="J318" s="200" t="s">
        <v>487</v>
      </c>
    </row>
    <row r="319" spans="1:10" s="339" customFormat="1" ht="15" customHeight="1">
      <c r="A319" s="181" t="s">
        <v>204</v>
      </c>
      <c r="B319" s="127">
        <v>5038</v>
      </c>
      <c r="C319" s="127">
        <v>5195</v>
      </c>
      <c r="D319" s="127">
        <v>5115</v>
      </c>
      <c r="E319" s="127">
        <v>4729</v>
      </c>
      <c r="F319" s="127">
        <v>4539</v>
      </c>
      <c r="G319" s="449">
        <v>-190</v>
      </c>
      <c r="H319" s="200" t="s">
        <v>472</v>
      </c>
      <c r="I319" s="449">
        <v>-499</v>
      </c>
      <c r="J319" s="200" t="s">
        <v>633</v>
      </c>
    </row>
    <row r="320" spans="1:10" ht="15" customHeight="1">
      <c r="A320" s="181" t="s">
        <v>459</v>
      </c>
      <c r="B320" s="127">
        <v>1919</v>
      </c>
      <c r="C320" s="127">
        <v>2018</v>
      </c>
      <c r="D320" s="127">
        <v>2194</v>
      </c>
      <c r="E320" s="127">
        <v>2210</v>
      </c>
      <c r="F320" s="127">
        <v>1820</v>
      </c>
      <c r="G320" s="449">
        <v>-390</v>
      </c>
      <c r="H320" s="200" t="s">
        <v>715</v>
      </c>
      <c r="I320" s="449">
        <v>-99</v>
      </c>
      <c r="J320" s="200" t="s">
        <v>472</v>
      </c>
    </row>
    <row r="321" spans="1:10" ht="15" customHeight="1">
      <c r="A321" s="199" t="s">
        <v>283</v>
      </c>
      <c r="B321" s="127">
        <v>103589</v>
      </c>
      <c r="C321" s="127">
        <v>114281</v>
      </c>
      <c r="D321" s="127">
        <v>116412</v>
      </c>
      <c r="E321" s="127">
        <v>117953</v>
      </c>
      <c r="F321" s="127">
        <v>117584</v>
      </c>
      <c r="G321" s="449">
        <v>-369</v>
      </c>
      <c r="H321" s="370" t="s">
        <v>472</v>
      </c>
      <c r="I321" s="449">
        <v>13995</v>
      </c>
      <c r="J321" s="370" t="s">
        <v>481</v>
      </c>
    </row>
    <row r="322" spans="1:10" s="339" customFormat="1" ht="15" customHeight="1">
      <c r="A322" s="427" t="s">
        <v>763</v>
      </c>
      <c r="B322" s="428">
        <v>14463</v>
      </c>
      <c r="C322" s="428">
        <v>15471</v>
      </c>
      <c r="D322" s="428">
        <v>15797</v>
      </c>
      <c r="E322" s="428">
        <v>16516</v>
      </c>
      <c r="F322" s="428">
        <v>22962</v>
      </c>
      <c r="G322" s="454">
        <v>6446</v>
      </c>
      <c r="H322" s="446" t="s">
        <v>771</v>
      </c>
      <c r="I322" s="454">
        <v>8499</v>
      </c>
      <c r="J322" s="446" t="s">
        <v>565</v>
      </c>
    </row>
    <row r="323" spans="1:10" ht="15" customHeight="1">
      <c r="A323" s="425" t="s">
        <v>766</v>
      </c>
      <c r="B323" s="426">
        <v>14</v>
      </c>
      <c r="C323" s="426">
        <v>13.5</v>
      </c>
      <c r="D323" s="426">
        <v>13.6</v>
      </c>
      <c r="E323" s="426">
        <v>14</v>
      </c>
      <c r="F323" s="426">
        <v>19.5</v>
      </c>
      <c r="G323" s="453">
        <v>5.5</v>
      </c>
      <c r="H323" s="425" t="s">
        <v>772</v>
      </c>
      <c r="I323" s="453">
        <v>5.6</v>
      </c>
      <c r="J323" s="425" t="s">
        <v>773</v>
      </c>
    </row>
    <row r="324" spans="1:10" ht="15" customHeight="1">
      <c r="A324" s="124"/>
      <c r="G324" s="449"/>
      <c r="H324" s="370"/>
      <c r="I324" s="449"/>
      <c r="J324" s="370"/>
    </row>
    <row r="325" spans="1:10" ht="15" customHeight="1">
      <c r="A325" s="122" t="s">
        <v>340</v>
      </c>
      <c r="B325" s="471" t="str">
        <f>B$6</f>
        <v>July 2014 - June 2015</v>
      </c>
      <c r="C325" s="471" t="str">
        <f t="shared" ref="C325:F325" si="3">C$6</f>
        <v>July 2015 - June 2016</v>
      </c>
      <c r="D325" s="471" t="str">
        <f t="shared" si="3"/>
        <v>July 2016 - June 2017</v>
      </c>
      <c r="E325" s="471" t="str">
        <f t="shared" si="3"/>
        <v>July 2017 - June 2018</v>
      </c>
      <c r="F325" s="471" t="str">
        <f t="shared" si="3"/>
        <v>July 2018 - June 2019</v>
      </c>
      <c r="G325" s="455"/>
      <c r="H325" s="447"/>
      <c r="I325" s="455"/>
      <c r="J325" s="447"/>
    </row>
    <row r="326" spans="1:10" ht="15" customHeight="1">
      <c r="A326" s="167"/>
      <c r="B326" s="168"/>
      <c r="C326" s="168"/>
      <c r="D326" s="168"/>
      <c r="E326" s="168"/>
      <c r="F326" s="168"/>
      <c r="G326" s="449"/>
      <c r="H326" s="370"/>
      <c r="I326" s="449"/>
      <c r="J326" s="370"/>
    </row>
    <row r="327" spans="1:10" ht="15" customHeight="1">
      <c r="A327" s="125" t="s">
        <v>288</v>
      </c>
      <c r="B327" s="224">
        <v>6687</v>
      </c>
      <c r="C327" s="224">
        <v>6531</v>
      </c>
      <c r="D327" s="224">
        <v>6221</v>
      </c>
      <c r="E327" s="224">
        <v>6270</v>
      </c>
      <c r="F327" s="224">
        <v>6120</v>
      </c>
      <c r="G327" s="449">
        <v>-150</v>
      </c>
      <c r="H327" s="370" t="s">
        <v>472</v>
      </c>
      <c r="I327" s="449">
        <v>-567</v>
      </c>
      <c r="J327" s="370" t="s">
        <v>717</v>
      </c>
    </row>
    <row r="328" spans="1:10" ht="13.5">
      <c r="A328" s="137"/>
      <c r="B328" s="139"/>
      <c r="C328" s="139"/>
      <c r="D328" s="139"/>
      <c r="E328" s="139"/>
      <c r="F328" s="139"/>
      <c r="G328" s="449"/>
      <c r="H328" s="370"/>
      <c r="I328" s="449"/>
      <c r="J328" s="370"/>
    </row>
    <row r="329" spans="1:10" ht="15" customHeight="1">
      <c r="A329" s="125" t="s">
        <v>279</v>
      </c>
      <c r="G329" s="449"/>
      <c r="H329" s="370"/>
      <c r="I329" s="449"/>
      <c r="J329" s="370"/>
    </row>
    <row r="330" spans="1:10" ht="15" customHeight="1">
      <c r="A330" s="200" t="s">
        <v>232</v>
      </c>
      <c r="B330" s="127">
        <v>5250</v>
      </c>
      <c r="C330" s="127">
        <v>5148</v>
      </c>
      <c r="D330" s="127">
        <v>4806</v>
      </c>
      <c r="E330" s="127">
        <v>4791</v>
      </c>
      <c r="F330" s="127">
        <v>4597</v>
      </c>
      <c r="G330" s="449">
        <v>-194</v>
      </c>
      <c r="H330" s="370" t="s">
        <v>472</v>
      </c>
      <c r="I330" s="449">
        <v>-653</v>
      </c>
      <c r="J330" s="370" t="s">
        <v>718</v>
      </c>
    </row>
    <row r="331" spans="1:10" ht="15" customHeight="1">
      <c r="A331" s="200" t="s">
        <v>233</v>
      </c>
      <c r="B331" s="127">
        <v>1437</v>
      </c>
      <c r="C331" s="127">
        <v>1383</v>
      </c>
      <c r="D331" s="127">
        <v>1415</v>
      </c>
      <c r="E331" s="127">
        <v>1479</v>
      </c>
      <c r="F331" s="127">
        <v>1523</v>
      </c>
      <c r="G331" s="449">
        <v>44</v>
      </c>
      <c r="H331" s="370" t="s">
        <v>472</v>
      </c>
      <c r="I331" s="449">
        <v>86</v>
      </c>
      <c r="J331" s="370" t="s">
        <v>472</v>
      </c>
    </row>
    <row r="332" spans="1:10" ht="15" customHeight="1">
      <c r="A332" s="125"/>
      <c r="B332" s="140"/>
      <c r="C332" s="140"/>
      <c r="D332" s="140"/>
      <c r="E332" s="140"/>
      <c r="F332" s="140"/>
      <c r="G332" s="449"/>
      <c r="H332" s="370"/>
      <c r="I332" s="449"/>
      <c r="J332" s="370"/>
    </row>
    <row r="333" spans="1:10" ht="15" customHeight="1">
      <c r="A333" s="125" t="s">
        <v>3</v>
      </c>
      <c r="G333" s="449"/>
      <c r="H333" s="370"/>
      <c r="I333" s="449"/>
      <c r="J333" s="370"/>
    </row>
    <row r="334" spans="1:10" ht="15" customHeight="1">
      <c r="A334" s="200" t="s">
        <v>4</v>
      </c>
      <c r="B334" s="127">
        <v>3315</v>
      </c>
      <c r="C334" s="127">
        <v>3202</v>
      </c>
      <c r="D334" s="127">
        <v>3046</v>
      </c>
      <c r="E334" s="127">
        <v>3037</v>
      </c>
      <c r="F334" s="127">
        <v>2823</v>
      </c>
      <c r="G334" s="449">
        <v>-214</v>
      </c>
      <c r="H334" s="370" t="s">
        <v>719</v>
      </c>
      <c r="I334" s="449">
        <v>-492</v>
      </c>
      <c r="J334" s="370" t="s">
        <v>634</v>
      </c>
    </row>
    <row r="335" spans="1:10" ht="15" customHeight="1">
      <c r="A335" s="200" t="s">
        <v>5</v>
      </c>
      <c r="B335" s="127">
        <v>3305</v>
      </c>
      <c r="C335" s="127">
        <v>3239</v>
      </c>
      <c r="D335" s="127">
        <v>3082</v>
      </c>
      <c r="E335" s="127">
        <v>3087</v>
      </c>
      <c r="F335" s="127">
        <v>3120</v>
      </c>
      <c r="G335" s="449">
        <v>33</v>
      </c>
      <c r="H335" s="370" t="s">
        <v>472</v>
      </c>
      <c r="I335" s="449">
        <v>-185</v>
      </c>
      <c r="J335" s="370" t="s">
        <v>472</v>
      </c>
    </row>
    <row r="336" spans="1:10" ht="15" customHeight="1">
      <c r="A336" s="200" t="s">
        <v>2</v>
      </c>
      <c r="B336" s="127">
        <v>67</v>
      </c>
      <c r="C336" s="127">
        <v>90</v>
      </c>
      <c r="D336" s="127">
        <v>93</v>
      </c>
      <c r="E336" s="127">
        <v>146</v>
      </c>
      <c r="F336" s="127">
        <v>177</v>
      </c>
      <c r="G336" s="449">
        <v>31</v>
      </c>
      <c r="H336" s="370" t="s">
        <v>720</v>
      </c>
      <c r="I336" s="449">
        <v>110</v>
      </c>
      <c r="J336" s="370" t="s">
        <v>721</v>
      </c>
    </row>
    <row r="337" spans="1:10" ht="15" customHeight="1">
      <c r="A337" s="125"/>
      <c r="B337" s="140"/>
      <c r="C337" s="140"/>
      <c r="D337" s="140"/>
      <c r="E337" s="140"/>
      <c r="F337" s="140"/>
      <c r="G337" s="449"/>
      <c r="H337" s="370"/>
      <c r="I337" s="449"/>
      <c r="J337" s="370"/>
    </row>
    <row r="338" spans="1:10" ht="15" customHeight="1">
      <c r="A338" s="125" t="s">
        <v>278</v>
      </c>
      <c r="B338" s="127"/>
      <c r="C338" s="127"/>
      <c r="D338" s="127"/>
      <c r="E338" s="127"/>
      <c r="F338" s="127"/>
      <c r="G338" s="449"/>
      <c r="H338" s="370"/>
      <c r="I338" s="449"/>
      <c r="J338" s="370"/>
    </row>
    <row r="339" spans="1:10" ht="15" customHeight="1">
      <c r="A339" s="200" t="s">
        <v>235</v>
      </c>
      <c r="B339" s="127">
        <v>5501</v>
      </c>
      <c r="C339" s="127">
        <v>5366</v>
      </c>
      <c r="D339" s="127">
        <v>5056</v>
      </c>
      <c r="E339" s="127">
        <v>5135</v>
      </c>
      <c r="F339" s="127">
        <v>5040</v>
      </c>
      <c r="G339" s="449">
        <v>-95</v>
      </c>
      <c r="H339" s="370" t="s">
        <v>472</v>
      </c>
      <c r="I339" s="449">
        <v>-461</v>
      </c>
      <c r="J339" s="370" t="s">
        <v>717</v>
      </c>
    </row>
    <row r="340" spans="1:10" ht="15" customHeight="1">
      <c r="A340" s="200" t="s">
        <v>236</v>
      </c>
      <c r="B340" s="127">
        <v>1171</v>
      </c>
      <c r="C340" s="127">
        <v>1152</v>
      </c>
      <c r="D340" s="127">
        <v>1150</v>
      </c>
      <c r="E340" s="127">
        <v>1121</v>
      </c>
      <c r="F340" s="127">
        <v>1048</v>
      </c>
      <c r="G340" s="449">
        <v>-73</v>
      </c>
      <c r="H340" s="370" t="s">
        <v>472</v>
      </c>
      <c r="I340" s="449">
        <v>-123</v>
      </c>
      <c r="J340" s="370" t="s">
        <v>722</v>
      </c>
    </row>
    <row r="341" spans="1:10" ht="15" customHeight="1">
      <c r="A341" s="200" t="s">
        <v>2</v>
      </c>
      <c r="B341" s="127">
        <v>15</v>
      </c>
      <c r="C341" s="127">
        <v>13</v>
      </c>
      <c r="D341" s="127">
        <v>15</v>
      </c>
      <c r="E341" s="127">
        <v>14</v>
      </c>
      <c r="F341" s="127">
        <v>32</v>
      </c>
      <c r="G341" s="449">
        <v>18</v>
      </c>
      <c r="H341" s="370" t="s">
        <v>485</v>
      </c>
      <c r="I341" s="449">
        <v>17</v>
      </c>
      <c r="J341" s="370" t="s">
        <v>485</v>
      </c>
    </row>
    <row r="342" spans="1:10" ht="15" customHeight="1">
      <c r="A342" s="128" t="s">
        <v>477</v>
      </c>
      <c r="B342" s="340">
        <v>16.100000000000001</v>
      </c>
      <c r="C342" s="340">
        <v>16.100000000000001</v>
      </c>
      <c r="D342" s="340">
        <v>16.100000000000001</v>
      </c>
      <c r="E342" s="340">
        <v>16.100000000000001</v>
      </c>
      <c r="F342" s="340">
        <v>16.100000000000001</v>
      </c>
      <c r="G342" s="450">
        <v>0</v>
      </c>
      <c r="H342" s="445" t="s">
        <v>472</v>
      </c>
      <c r="I342" s="450">
        <v>0</v>
      </c>
      <c r="J342" s="445" t="s">
        <v>472</v>
      </c>
    </row>
    <row r="343" spans="1:10" ht="15" customHeight="1">
      <c r="A343" s="200"/>
      <c r="B343" s="127"/>
      <c r="C343" s="127"/>
      <c r="D343" s="127"/>
      <c r="E343" s="127"/>
      <c r="F343" s="127"/>
      <c r="G343" s="449"/>
      <c r="H343" s="370"/>
      <c r="I343" s="449"/>
      <c r="J343" s="370"/>
    </row>
    <row r="344" spans="1:10" ht="15" customHeight="1">
      <c r="A344" s="125" t="s">
        <v>237</v>
      </c>
      <c r="B344" s="140"/>
      <c r="C344" s="140"/>
      <c r="D344" s="140"/>
      <c r="E344" s="140"/>
      <c r="F344" s="140"/>
      <c r="G344" s="449"/>
      <c r="H344" s="370"/>
      <c r="I344" s="449"/>
      <c r="J344" s="370"/>
    </row>
    <row r="345" spans="1:10" ht="15" customHeight="1">
      <c r="A345" s="128" t="s">
        <v>289</v>
      </c>
      <c r="B345" s="129">
        <v>5901</v>
      </c>
      <c r="C345" s="129">
        <v>5721</v>
      </c>
      <c r="D345" s="129">
        <v>5390</v>
      </c>
      <c r="E345" s="129">
        <v>5324</v>
      </c>
      <c r="F345" s="129">
        <v>5099</v>
      </c>
      <c r="G345" s="449">
        <v>-225</v>
      </c>
      <c r="H345" s="370" t="s">
        <v>472</v>
      </c>
      <c r="I345" s="449">
        <v>-802</v>
      </c>
      <c r="J345" s="370" t="s">
        <v>558</v>
      </c>
    </row>
    <row r="346" spans="1:10" ht="15.75" customHeight="1">
      <c r="A346" s="128" t="s">
        <v>290</v>
      </c>
      <c r="B346" s="130">
        <v>88.2</v>
      </c>
      <c r="C346" s="130">
        <v>87.6</v>
      </c>
      <c r="D346" s="130">
        <v>86.6</v>
      </c>
      <c r="E346" s="130">
        <v>84.9</v>
      </c>
      <c r="F346" s="130">
        <v>83.3</v>
      </c>
      <c r="G346" s="450">
        <v>-1.6</v>
      </c>
      <c r="H346" s="445" t="s">
        <v>646</v>
      </c>
      <c r="I346" s="450">
        <v>-4.9000000000000004</v>
      </c>
      <c r="J346" s="445" t="s">
        <v>723</v>
      </c>
    </row>
    <row r="347" spans="1:10" ht="15" customHeight="1">
      <c r="A347" s="126"/>
      <c r="B347" s="127"/>
      <c r="C347" s="127"/>
      <c r="D347" s="127"/>
      <c r="E347" s="127"/>
      <c r="F347" s="127"/>
      <c r="G347" s="449"/>
      <c r="H347" s="370"/>
      <c r="I347" s="449"/>
      <c r="J347" s="370"/>
    </row>
    <row r="348" spans="1:10" ht="15" customHeight="1">
      <c r="A348" s="125" t="s">
        <v>422</v>
      </c>
      <c r="B348" s="140"/>
      <c r="C348" s="140"/>
      <c r="D348" s="140"/>
      <c r="E348" s="140"/>
      <c r="F348" s="140"/>
      <c r="G348" s="449"/>
      <c r="H348" s="370"/>
      <c r="I348" s="449"/>
      <c r="J348" s="370"/>
    </row>
    <row r="349" spans="1:10" ht="15" customHeight="1">
      <c r="A349" s="126" t="s">
        <v>6</v>
      </c>
      <c r="B349" s="127">
        <v>265</v>
      </c>
      <c r="C349" s="127">
        <v>273</v>
      </c>
      <c r="D349" s="127">
        <v>213</v>
      </c>
      <c r="E349" s="127">
        <v>223</v>
      </c>
      <c r="F349" s="127">
        <v>217</v>
      </c>
      <c r="G349" s="449">
        <v>-6</v>
      </c>
      <c r="H349" s="370" t="s">
        <v>472</v>
      </c>
      <c r="I349" s="449">
        <v>-48</v>
      </c>
      <c r="J349" s="370" t="s">
        <v>568</v>
      </c>
    </row>
    <row r="350" spans="1:10" ht="15" customHeight="1">
      <c r="A350" s="126" t="s">
        <v>427</v>
      </c>
      <c r="B350" s="127">
        <v>633</v>
      </c>
      <c r="C350" s="127">
        <v>674</v>
      </c>
      <c r="D350" s="127">
        <v>660</v>
      </c>
      <c r="E350" s="127">
        <v>675</v>
      </c>
      <c r="F350" s="127">
        <v>550</v>
      </c>
      <c r="G350" s="449">
        <v>-125</v>
      </c>
      <c r="H350" s="370" t="s">
        <v>472</v>
      </c>
      <c r="I350" s="449">
        <v>-83</v>
      </c>
      <c r="J350" s="370" t="s">
        <v>472</v>
      </c>
    </row>
    <row r="351" spans="1:10" ht="15" customHeight="1">
      <c r="A351" s="200" t="s">
        <v>409</v>
      </c>
      <c r="B351" s="127">
        <v>144</v>
      </c>
      <c r="C351" s="127">
        <v>124</v>
      </c>
      <c r="D351" s="127">
        <v>114</v>
      </c>
      <c r="E351" s="127">
        <v>90</v>
      </c>
      <c r="F351" s="127">
        <v>85</v>
      </c>
      <c r="G351" s="456">
        <v>-5</v>
      </c>
      <c r="H351" s="370" t="s">
        <v>472</v>
      </c>
      <c r="I351" s="456">
        <v>-59</v>
      </c>
      <c r="J351" s="370" t="s">
        <v>724</v>
      </c>
    </row>
    <row r="352" spans="1:10" ht="15" customHeight="1">
      <c r="A352" s="126" t="s">
        <v>7</v>
      </c>
      <c r="B352" s="127">
        <v>2396</v>
      </c>
      <c r="C352" s="127">
        <v>2349</v>
      </c>
      <c r="D352" s="127">
        <v>2362</v>
      </c>
      <c r="E352" s="127">
        <v>2508</v>
      </c>
      <c r="F352" s="127">
        <v>2632</v>
      </c>
      <c r="G352" s="449">
        <v>124</v>
      </c>
      <c r="H352" s="370" t="s">
        <v>472</v>
      </c>
      <c r="I352" s="449">
        <v>236</v>
      </c>
      <c r="J352" s="370" t="s">
        <v>499</v>
      </c>
    </row>
    <row r="353" spans="1:10" ht="15" customHeight="1">
      <c r="A353" s="126" t="s">
        <v>8</v>
      </c>
      <c r="B353" s="127">
        <v>3249</v>
      </c>
      <c r="C353" s="127">
        <v>3111</v>
      </c>
      <c r="D353" s="127">
        <v>2872</v>
      </c>
      <c r="E353" s="127">
        <v>2774</v>
      </c>
      <c r="F353" s="127">
        <v>2636</v>
      </c>
      <c r="G353" s="449">
        <v>-138</v>
      </c>
      <c r="H353" s="370" t="s">
        <v>472</v>
      </c>
      <c r="I353" s="449">
        <v>-613</v>
      </c>
      <c r="J353" s="370" t="s">
        <v>650</v>
      </c>
    </row>
    <row r="354" spans="1:10" s="339" customFormat="1" ht="15" customHeight="1">
      <c r="A354" s="199" t="s">
        <v>284</v>
      </c>
      <c r="B354" s="127">
        <v>6687</v>
      </c>
      <c r="C354" s="127">
        <v>6531</v>
      </c>
      <c r="D354" s="127">
        <v>6221</v>
      </c>
      <c r="E354" s="127">
        <v>6270</v>
      </c>
      <c r="F354" s="127">
        <v>6120</v>
      </c>
      <c r="G354" s="449">
        <v>-150</v>
      </c>
      <c r="H354" s="370" t="s">
        <v>472</v>
      </c>
      <c r="I354" s="449">
        <v>-567</v>
      </c>
      <c r="J354" s="370" t="s">
        <v>717</v>
      </c>
    </row>
    <row r="355" spans="1:10" ht="15" customHeight="1">
      <c r="A355" s="128" t="s">
        <v>460</v>
      </c>
      <c r="B355" s="130">
        <v>9.5</v>
      </c>
      <c r="C355" s="130">
        <v>10.3</v>
      </c>
      <c r="D355" s="130">
        <v>10.6</v>
      </c>
      <c r="E355" s="130">
        <v>10.8</v>
      </c>
      <c r="F355" s="130">
        <v>9</v>
      </c>
      <c r="G355" s="450">
        <v>-1.8</v>
      </c>
      <c r="H355" s="445" t="s">
        <v>472</v>
      </c>
      <c r="I355" s="450">
        <v>-0.5</v>
      </c>
      <c r="J355" s="445" t="s">
        <v>472</v>
      </c>
    </row>
    <row r="356" spans="1:10" ht="15" customHeight="1">
      <c r="A356" s="199"/>
      <c r="B356" s="127"/>
      <c r="C356" s="127"/>
      <c r="D356" s="127"/>
      <c r="E356" s="127"/>
      <c r="F356" s="127"/>
      <c r="G356" s="449"/>
      <c r="H356" s="370"/>
      <c r="I356" s="449"/>
      <c r="J356" s="370"/>
    </row>
    <row r="357" spans="1:10" ht="15" customHeight="1">
      <c r="A357" s="125" t="s">
        <v>430</v>
      </c>
      <c r="B357" s="135"/>
      <c r="C357" s="132"/>
      <c r="D357" s="132"/>
      <c r="E357" s="132"/>
      <c r="F357" s="132"/>
      <c r="G357" s="449"/>
      <c r="H357" s="370"/>
      <c r="I357" s="449"/>
      <c r="J357" s="370"/>
    </row>
    <row r="358" spans="1:10" ht="15" customHeight="1">
      <c r="A358" s="126" t="s">
        <v>218</v>
      </c>
      <c r="B358" s="136">
        <v>37</v>
      </c>
      <c r="C358" s="136">
        <v>41</v>
      </c>
      <c r="D358" s="136">
        <v>39</v>
      </c>
      <c r="E358" s="136">
        <v>32</v>
      </c>
      <c r="F358" s="136">
        <v>31</v>
      </c>
      <c r="G358" s="451">
        <v>-1</v>
      </c>
      <c r="H358" s="370" t="s">
        <v>508</v>
      </c>
      <c r="I358" s="451">
        <v>-6</v>
      </c>
      <c r="J358" s="370" t="s">
        <v>725</v>
      </c>
    </row>
    <row r="359" spans="1:10" ht="15" customHeight="1">
      <c r="A359" s="200" t="s">
        <v>29</v>
      </c>
      <c r="B359" s="136">
        <v>71</v>
      </c>
      <c r="C359" s="136">
        <v>70</v>
      </c>
      <c r="D359" s="136">
        <v>84</v>
      </c>
      <c r="E359" s="136">
        <v>89.5</v>
      </c>
      <c r="F359" s="136">
        <v>96</v>
      </c>
      <c r="G359" s="451">
        <v>6.5</v>
      </c>
      <c r="H359" s="370" t="s">
        <v>726</v>
      </c>
      <c r="I359" s="451">
        <v>25</v>
      </c>
      <c r="J359" s="370" t="s">
        <v>637</v>
      </c>
    </row>
    <row r="360" spans="1:10" ht="15" customHeight="1">
      <c r="A360" s="126" t="s">
        <v>217</v>
      </c>
      <c r="B360" s="136">
        <v>131</v>
      </c>
      <c r="C360" s="136">
        <v>133</v>
      </c>
      <c r="D360" s="136">
        <v>148</v>
      </c>
      <c r="E360" s="136">
        <v>145</v>
      </c>
      <c r="F360" s="136">
        <v>156</v>
      </c>
      <c r="G360" s="451">
        <v>11</v>
      </c>
      <c r="H360" s="370" t="s">
        <v>472</v>
      </c>
      <c r="I360" s="451">
        <v>25</v>
      </c>
      <c r="J360" s="370" t="s">
        <v>630</v>
      </c>
    </row>
    <row r="361" spans="1:10" ht="15" customHeight="1">
      <c r="A361" s="124"/>
      <c r="G361" s="449"/>
      <c r="H361" s="370"/>
      <c r="I361" s="449"/>
      <c r="J361" s="370"/>
    </row>
    <row r="362" spans="1:10" ht="15" customHeight="1">
      <c r="A362" s="125" t="s">
        <v>287</v>
      </c>
      <c r="B362" s="132"/>
      <c r="C362" s="132"/>
      <c r="D362" s="132"/>
      <c r="E362" s="132"/>
      <c r="F362" s="132"/>
      <c r="G362" s="449"/>
      <c r="H362" s="370"/>
      <c r="I362" s="449"/>
      <c r="J362" s="370"/>
    </row>
    <row r="363" spans="1:10" ht="15" customHeight="1">
      <c r="A363" s="126" t="s">
        <v>9</v>
      </c>
      <c r="B363" s="127">
        <v>1</v>
      </c>
      <c r="C363" s="127">
        <v>1</v>
      </c>
      <c r="D363" s="127">
        <v>1</v>
      </c>
      <c r="E363" s="127">
        <v>1</v>
      </c>
      <c r="F363" s="127">
        <v>2</v>
      </c>
      <c r="G363" s="449">
        <v>1</v>
      </c>
      <c r="H363" s="370" t="s">
        <v>485</v>
      </c>
      <c r="I363" s="449">
        <v>1</v>
      </c>
      <c r="J363" s="370" t="s">
        <v>485</v>
      </c>
    </row>
    <row r="364" spans="1:10" ht="15" customHeight="1">
      <c r="A364" s="126" t="s">
        <v>10</v>
      </c>
      <c r="B364" s="127">
        <v>1218</v>
      </c>
      <c r="C364" s="127">
        <v>1139</v>
      </c>
      <c r="D364" s="127">
        <v>1192</v>
      </c>
      <c r="E364" s="127">
        <v>1201</v>
      </c>
      <c r="F364" s="127">
        <v>1205</v>
      </c>
      <c r="G364" s="449">
        <v>4</v>
      </c>
      <c r="H364" s="370" t="s">
        <v>472</v>
      </c>
      <c r="I364" s="449">
        <v>-13</v>
      </c>
      <c r="J364" s="370" t="s">
        <v>472</v>
      </c>
    </row>
    <row r="365" spans="1:10" ht="15" customHeight="1">
      <c r="A365" s="126" t="s">
        <v>11</v>
      </c>
      <c r="B365" s="127">
        <v>84</v>
      </c>
      <c r="C365" s="127">
        <v>101</v>
      </c>
      <c r="D365" s="127">
        <v>93</v>
      </c>
      <c r="E365" s="127">
        <v>115</v>
      </c>
      <c r="F365" s="127">
        <v>94</v>
      </c>
      <c r="G365" s="449">
        <v>-21</v>
      </c>
      <c r="H365" s="370" t="s">
        <v>472</v>
      </c>
      <c r="I365" s="449">
        <v>10</v>
      </c>
      <c r="J365" s="370" t="s">
        <v>472</v>
      </c>
    </row>
    <row r="366" spans="1:10" ht="15" customHeight="1">
      <c r="A366" s="126" t="s">
        <v>12</v>
      </c>
      <c r="B366" s="127">
        <v>59</v>
      </c>
      <c r="C366" s="127">
        <v>73</v>
      </c>
      <c r="D366" s="127">
        <v>83</v>
      </c>
      <c r="E366" s="127">
        <v>86</v>
      </c>
      <c r="F366" s="127">
        <v>77</v>
      </c>
      <c r="G366" s="449">
        <v>-9</v>
      </c>
      <c r="H366" s="370" t="s">
        <v>472</v>
      </c>
      <c r="I366" s="449">
        <v>18</v>
      </c>
      <c r="J366" s="370" t="s">
        <v>472</v>
      </c>
    </row>
    <row r="367" spans="1:10" ht="15" customHeight="1">
      <c r="A367" s="126" t="s">
        <v>13</v>
      </c>
      <c r="B367" s="127">
        <v>54</v>
      </c>
      <c r="C367" s="127">
        <v>30</v>
      </c>
      <c r="D367" s="127">
        <v>54</v>
      </c>
      <c r="E367" s="127">
        <v>45</v>
      </c>
      <c r="F367" s="127">
        <v>42</v>
      </c>
      <c r="G367" s="449">
        <v>-3</v>
      </c>
      <c r="H367" s="370" t="s">
        <v>472</v>
      </c>
      <c r="I367" s="449">
        <v>-12</v>
      </c>
      <c r="J367" s="370" t="s">
        <v>472</v>
      </c>
    </row>
    <row r="368" spans="1:10" ht="15" customHeight="1">
      <c r="A368" s="126" t="s">
        <v>14</v>
      </c>
      <c r="B368" s="127">
        <v>246</v>
      </c>
      <c r="C368" s="127">
        <v>283</v>
      </c>
      <c r="D368" s="127">
        <v>179</v>
      </c>
      <c r="E368" s="127">
        <v>242</v>
      </c>
      <c r="F368" s="127">
        <v>246</v>
      </c>
      <c r="G368" s="449">
        <v>4</v>
      </c>
      <c r="H368" s="370" t="s">
        <v>472</v>
      </c>
      <c r="I368" s="449">
        <v>0</v>
      </c>
      <c r="J368" s="370" t="s">
        <v>472</v>
      </c>
    </row>
    <row r="369" spans="1:10" ht="15" customHeight="1">
      <c r="A369" s="126" t="s">
        <v>15</v>
      </c>
      <c r="B369" s="127">
        <v>553</v>
      </c>
      <c r="C369" s="127">
        <v>617</v>
      </c>
      <c r="D369" s="127">
        <v>492</v>
      </c>
      <c r="E369" s="127">
        <v>454</v>
      </c>
      <c r="F369" s="127">
        <v>377</v>
      </c>
      <c r="G369" s="449">
        <v>-77</v>
      </c>
      <c r="H369" s="370" t="s">
        <v>472</v>
      </c>
      <c r="I369" s="449">
        <v>-176</v>
      </c>
      <c r="J369" s="370" t="s">
        <v>648</v>
      </c>
    </row>
    <row r="370" spans="1:10" ht="15" customHeight="1">
      <c r="A370" s="126" t="s">
        <v>16</v>
      </c>
      <c r="B370" s="127">
        <v>842</v>
      </c>
      <c r="C370" s="127">
        <v>765</v>
      </c>
      <c r="D370" s="127">
        <v>762</v>
      </c>
      <c r="E370" s="127">
        <v>766</v>
      </c>
      <c r="F370" s="127">
        <v>711</v>
      </c>
      <c r="G370" s="449">
        <v>-55</v>
      </c>
      <c r="H370" s="370" t="s">
        <v>472</v>
      </c>
      <c r="I370" s="449">
        <v>-131</v>
      </c>
      <c r="J370" s="370" t="s">
        <v>572</v>
      </c>
    </row>
    <row r="371" spans="1:10" ht="15" customHeight="1">
      <c r="A371" s="126" t="s">
        <v>17</v>
      </c>
      <c r="B371" s="127">
        <v>85</v>
      </c>
      <c r="C371" s="127">
        <v>80</v>
      </c>
      <c r="D371" s="127">
        <v>89</v>
      </c>
      <c r="E371" s="127">
        <v>94</v>
      </c>
      <c r="F371" s="127">
        <v>101</v>
      </c>
      <c r="G371" s="449">
        <v>7</v>
      </c>
      <c r="H371" s="370" t="s">
        <v>472</v>
      </c>
      <c r="I371" s="449">
        <v>16</v>
      </c>
      <c r="J371" s="370" t="s">
        <v>472</v>
      </c>
    </row>
    <row r="372" spans="1:10" ht="15" customHeight="1">
      <c r="A372" s="126" t="s">
        <v>18</v>
      </c>
      <c r="B372" s="127">
        <v>228</v>
      </c>
      <c r="C372" s="127">
        <v>272</v>
      </c>
      <c r="D372" s="127">
        <v>245</v>
      </c>
      <c r="E372" s="127">
        <v>243</v>
      </c>
      <c r="F372" s="127">
        <v>260</v>
      </c>
      <c r="G372" s="449">
        <v>17</v>
      </c>
      <c r="H372" s="370" t="s">
        <v>472</v>
      </c>
      <c r="I372" s="449">
        <v>32</v>
      </c>
      <c r="J372" s="370" t="s">
        <v>472</v>
      </c>
    </row>
    <row r="373" spans="1:10" ht="15" customHeight="1">
      <c r="A373" s="126" t="s">
        <v>19</v>
      </c>
      <c r="B373" s="127">
        <v>73</v>
      </c>
      <c r="C373" s="127">
        <v>71</v>
      </c>
      <c r="D373" s="127">
        <v>77</v>
      </c>
      <c r="E373" s="127">
        <v>79</v>
      </c>
      <c r="F373" s="127">
        <v>85</v>
      </c>
      <c r="G373" s="449">
        <v>6</v>
      </c>
      <c r="H373" s="370" t="s">
        <v>472</v>
      </c>
      <c r="I373" s="449">
        <v>12</v>
      </c>
      <c r="J373" s="370" t="s">
        <v>472</v>
      </c>
    </row>
    <row r="374" spans="1:10" ht="15" customHeight="1">
      <c r="A374" s="126" t="s">
        <v>20</v>
      </c>
      <c r="B374" s="127">
        <v>638</v>
      </c>
      <c r="C374" s="127">
        <v>535</v>
      </c>
      <c r="D374" s="127">
        <v>472</v>
      </c>
      <c r="E374" s="127">
        <v>379</v>
      </c>
      <c r="F374" s="127">
        <v>406</v>
      </c>
      <c r="G374" s="449">
        <v>27</v>
      </c>
      <c r="H374" s="370" t="s">
        <v>472</v>
      </c>
      <c r="I374" s="449">
        <v>-232</v>
      </c>
      <c r="J374" s="370" t="s">
        <v>556</v>
      </c>
    </row>
    <row r="375" spans="1:10" ht="15" customHeight="1">
      <c r="A375" s="126" t="s">
        <v>21</v>
      </c>
      <c r="B375" s="127">
        <v>432</v>
      </c>
      <c r="C375" s="127">
        <v>463</v>
      </c>
      <c r="D375" s="127">
        <v>439</v>
      </c>
      <c r="E375" s="127">
        <v>472</v>
      </c>
      <c r="F375" s="127">
        <v>441</v>
      </c>
      <c r="G375" s="449">
        <v>-31</v>
      </c>
      <c r="H375" s="370" t="s">
        <v>472</v>
      </c>
      <c r="I375" s="449">
        <v>9</v>
      </c>
      <c r="J375" s="370" t="s">
        <v>472</v>
      </c>
    </row>
    <row r="376" spans="1:10" ht="15" customHeight="1">
      <c r="A376" s="126" t="s">
        <v>22</v>
      </c>
      <c r="B376" s="127">
        <v>123</v>
      </c>
      <c r="C376" s="127">
        <v>119</v>
      </c>
      <c r="D376" s="127">
        <v>117</v>
      </c>
      <c r="E376" s="127">
        <v>95</v>
      </c>
      <c r="F376" s="127">
        <v>91</v>
      </c>
      <c r="G376" s="449">
        <v>-4</v>
      </c>
      <c r="H376" s="370" t="s">
        <v>472</v>
      </c>
      <c r="I376" s="449">
        <v>-32</v>
      </c>
      <c r="J376" s="370" t="s">
        <v>727</v>
      </c>
    </row>
    <row r="377" spans="1:10" ht="15" customHeight="1">
      <c r="A377" s="126" t="s">
        <v>23</v>
      </c>
      <c r="B377" s="127">
        <v>1250</v>
      </c>
      <c r="C377" s="127">
        <v>1159</v>
      </c>
      <c r="D377" s="127">
        <v>1083</v>
      </c>
      <c r="E377" s="127">
        <v>1043</v>
      </c>
      <c r="F377" s="127">
        <v>943</v>
      </c>
      <c r="G377" s="449">
        <v>-100</v>
      </c>
      <c r="H377" s="370" t="s">
        <v>728</v>
      </c>
      <c r="I377" s="449">
        <v>-307</v>
      </c>
      <c r="J377" s="370" t="s">
        <v>729</v>
      </c>
    </row>
    <row r="378" spans="1:10" ht="15" customHeight="1">
      <c r="A378" s="200" t="s">
        <v>24</v>
      </c>
      <c r="B378" s="127">
        <v>15</v>
      </c>
      <c r="C378" s="127">
        <v>13</v>
      </c>
      <c r="D378" s="127">
        <v>12</v>
      </c>
      <c r="E378" s="127">
        <v>9</v>
      </c>
      <c r="F378" s="127">
        <v>18</v>
      </c>
      <c r="G378" s="449">
        <v>9</v>
      </c>
      <c r="H378" s="370" t="s">
        <v>485</v>
      </c>
      <c r="I378" s="449">
        <v>3</v>
      </c>
      <c r="J378" s="370" t="s">
        <v>485</v>
      </c>
    </row>
    <row r="379" spans="1:10" ht="15" customHeight="1">
      <c r="A379" s="199" t="s">
        <v>283</v>
      </c>
      <c r="B379" s="127">
        <v>5901</v>
      </c>
      <c r="C379" s="127">
        <v>5721</v>
      </c>
      <c r="D379" s="127">
        <v>5390</v>
      </c>
      <c r="E379" s="127">
        <v>5324</v>
      </c>
      <c r="F379" s="127">
        <v>5099</v>
      </c>
      <c r="G379" s="449">
        <v>-225</v>
      </c>
      <c r="H379" s="370" t="s">
        <v>472</v>
      </c>
      <c r="I379" s="449">
        <v>-802</v>
      </c>
      <c r="J379" s="370" t="s">
        <v>558</v>
      </c>
    </row>
    <row r="380" spans="1:10" ht="15" customHeight="1">
      <c r="A380" s="124"/>
      <c r="G380" s="449"/>
      <c r="H380" s="370"/>
      <c r="I380" s="449"/>
      <c r="J380" s="370"/>
    </row>
    <row r="381" spans="1:10" ht="15" customHeight="1">
      <c r="A381" s="125" t="s">
        <v>285</v>
      </c>
      <c r="B381" s="132"/>
      <c r="C381" s="132"/>
      <c r="D381" s="132"/>
      <c r="E381" s="132"/>
      <c r="F381" s="132"/>
      <c r="G381" s="449"/>
      <c r="H381" s="370"/>
      <c r="I381" s="449"/>
      <c r="J381" s="370"/>
    </row>
    <row r="382" spans="1:10" ht="15" customHeight="1">
      <c r="A382" s="200" t="s">
        <v>151</v>
      </c>
      <c r="B382" s="127">
        <v>0</v>
      </c>
      <c r="C382" s="127">
        <v>0</v>
      </c>
      <c r="D382" s="127">
        <v>0</v>
      </c>
      <c r="E382" s="127">
        <v>0</v>
      </c>
      <c r="F382" s="127">
        <v>0</v>
      </c>
      <c r="G382" s="449">
        <v>0</v>
      </c>
      <c r="H382" s="200" t="s">
        <v>485</v>
      </c>
      <c r="I382" s="449">
        <v>0</v>
      </c>
      <c r="J382" s="200" t="s">
        <v>485</v>
      </c>
    </row>
    <row r="383" spans="1:10" ht="15" customHeight="1">
      <c r="A383" s="133" t="s">
        <v>25</v>
      </c>
      <c r="B383" s="338">
        <v>0</v>
      </c>
      <c r="C383" s="338">
        <v>0</v>
      </c>
      <c r="D383" s="338">
        <v>0</v>
      </c>
      <c r="E383" s="338">
        <v>0</v>
      </c>
      <c r="F383" s="338">
        <v>0</v>
      </c>
      <c r="G383" s="452">
        <v>0</v>
      </c>
      <c r="H383" s="133" t="s">
        <v>472</v>
      </c>
      <c r="I383" s="452">
        <v>0</v>
      </c>
      <c r="J383" s="133" t="s">
        <v>472</v>
      </c>
    </row>
    <row r="384" spans="1:10" ht="15" customHeight="1">
      <c r="A384" s="425" t="s">
        <v>461</v>
      </c>
      <c r="B384" s="426">
        <v>0</v>
      </c>
      <c r="C384" s="426">
        <v>0</v>
      </c>
      <c r="D384" s="426">
        <v>0</v>
      </c>
      <c r="E384" s="426">
        <v>0</v>
      </c>
      <c r="F384" s="426">
        <v>0</v>
      </c>
      <c r="G384" s="453">
        <v>0</v>
      </c>
      <c r="H384" s="425" t="s">
        <v>472</v>
      </c>
      <c r="I384" s="453">
        <v>0</v>
      </c>
      <c r="J384" s="425" t="s">
        <v>472</v>
      </c>
    </row>
    <row r="385" spans="1:10" ht="15" customHeight="1">
      <c r="A385" s="200" t="s">
        <v>260</v>
      </c>
      <c r="B385" s="127">
        <v>584</v>
      </c>
      <c r="C385" s="127">
        <v>559</v>
      </c>
      <c r="D385" s="127">
        <v>529</v>
      </c>
      <c r="E385" s="127">
        <v>510</v>
      </c>
      <c r="F385" s="127">
        <v>427</v>
      </c>
      <c r="G385" s="449">
        <v>-83</v>
      </c>
      <c r="H385" s="200" t="s">
        <v>472</v>
      </c>
      <c r="I385" s="449">
        <v>-157</v>
      </c>
      <c r="J385" s="200" t="s">
        <v>649</v>
      </c>
    </row>
    <row r="386" spans="1:10" ht="15" customHeight="1">
      <c r="A386" s="133" t="s">
        <v>25</v>
      </c>
      <c r="B386" s="338">
        <v>4.4000000000000004</v>
      </c>
      <c r="C386" s="338">
        <v>4.5</v>
      </c>
      <c r="D386" s="338">
        <v>4.5999999999999996</v>
      </c>
      <c r="E386" s="338">
        <v>4.5999999999999996</v>
      </c>
      <c r="F386" s="338">
        <v>4.4000000000000004</v>
      </c>
      <c r="G386" s="452">
        <v>-0.2</v>
      </c>
      <c r="H386" s="133" t="s">
        <v>472</v>
      </c>
      <c r="I386" s="452">
        <v>0.1</v>
      </c>
      <c r="J386" s="133" t="s">
        <v>472</v>
      </c>
    </row>
    <row r="387" spans="1:10" ht="15" customHeight="1">
      <c r="A387" s="425" t="s">
        <v>462</v>
      </c>
      <c r="B387" s="426">
        <v>9.9</v>
      </c>
      <c r="C387" s="426">
        <v>9.8000000000000007</v>
      </c>
      <c r="D387" s="426">
        <v>9.8000000000000007</v>
      </c>
      <c r="E387" s="426">
        <v>9.6</v>
      </c>
      <c r="F387" s="426">
        <v>8.4</v>
      </c>
      <c r="G387" s="453">
        <v>-1.2</v>
      </c>
      <c r="H387" s="425" t="s">
        <v>472</v>
      </c>
      <c r="I387" s="453">
        <v>-1.5</v>
      </c>
      <c r="J387" s="425" t="s">
        <v>472</v>
      </c>
    </row>
    <row r="388" spans="1:10" ht="15" customHeight="1">
      <c r="A388" s="181" t="s">
        <v>463</v>
      </c>
      <c r="B388" s="127">
        <v>178</v>
      </c>
      <c r="C388" s="127">
        <v>212</v>
      </c>
      <c r="D388" s="127">
        <v>230</v>
      </c>
      <c r="E388" s="127">
        <v>191</v>
      </c>
      <c r="F388" s="127">
        <v>151</v>
      </c>
      <c r="G388" s="449">
        <v>-40</v>
      </c>
      <c r="H388" s="200" t="s">
        <v>472</v>
      </c>
      <c r="I388" s="449">
        <v>-27</v>
      </c>
      <c r="J388" s="200" t="s">
        <v>472</v>
      </c>
    </row>
    <row r="389" spans="1:10" ht="15" customHeight="1">
      <c r="A389" s="181" t="s">
        <v>464</v>
      </c>
      <c r="B389" s="127">
        <v>2671</v>
      </c>
      <c r="C389" s="127">
        <v>2518</v>
      </c>
      <c r="D389" s="127">
        <v>2293</v>
      </c>
      <c r="E389" s="127">
        <v>2357</v>
      </c>
      <c r="F389" s="127">
        <v>2147</v>
      </c>
      <c r="G389" s="449">
        <v>-210</v>
      </c>
      <c r="H389" s="200" t="s">
        <v>472</v>
      </c>
      <c r="I389" s="449">
        <v>-524</v>
      </c>
      <c r="J389" s="200" t="s">
        <v>574</v>
      </c>
    </row>
    <row r="390" spans="1:10" ht="15" customHeight="1">
      <c r="A390" s="181" t="s">
        <v>465</v>
      </c>
      <c r="B390" s="127">
        <v>364</v>
      </c>
      <c r="C390" s="127">
        <v>333</v>
      </c>
      <c r="D390" s="127">
        <v>262</v>
      </c>
      <c r="E390" s="127">
        <v>252</v>
      </c>
      <c r="F390" s="127">
        <v>178</v>
      </c>
      <c r="G390" s="449">
        <v>-74</v>
      </c>
      <c r="H390" s="200" t="s">
        <v>730</v>
      </c>
      <c r="I390" s="449">
        <v>-186</v>
      </c>
      <c r="J390" s="200" t="s">
        <v>731</v>
      </c>
    </row>
    <row r="391" spans="1:10" ht="15" customHeight="1">
      <c r="A391" s="181" t="s">
        <v>456</v>
      </c>
      <c r="B391" s="127">
        <v>5</v>
      </c>
      <c r="C391" s="127">
        <v>7</v>
      </c>
      <c r="D391" s="127">
        <v>14</v>
      </c>
      <c r="E391" s="127">
        <v>6</v>
      </c>
      <c r="F391" s="127">
        <v>3</v>
      </c>
      <c r="G391" s="449">
        <v>-3</v>
      </c>
      <c r="H391" s="200" t="s">
        <v>485</v>
      </c>
      <c r="I391" s="449">
        <v>-2</v>
      </c>
      <c r="J391" s="200" t="s">
        <v>485</v>
      </c>
    </row>
    <row r="392" spans="1:10" ht="15" customHeight="1">
      <c r="A392" s="181" t="s">
        <v>466</v>
      </c>
      <c r="B392" s="127">
        <v>304</v>
      </c>
      <c r="C392" s="127">
        <v>340</v>
      </c>
      <c r="D392" s="127">
        <v>375</v>
      </c>
      <c r="E392" s="127">
        <v>389</v>
      </c>
      <c r="F392" s="127">
        <v>392</v>
      </c>
      <c r="G392" s="449">
        <v>3</v>
      </c>
      <c r="H392" s="200" t="s">
        <v>472</v>
      </c>
      <c r="I392" s="449">
        <v>88</v>
      </c>
      <c r="J392" s="200" t="s">
        <v>476</v>
      </c>
    </row>
    <row r="393" spans="1:10" s="339" customFormat="1" ht="15" customHeight="1">
      <c r="A393" s="181" t="s">
        <v>204</v>
      </c>
      <c r="B393" s="127">
        <v>6</v>
      </c>
      <c r="C393" s="127">
        <v>6</v>
      </c>
      <c r="D393" s="127">
        <v>5</v>
      </c>
      <c r="E393" s="127">
        <v>5</v>
      </c>
      <c r="F393" s="127">
        <v>6</v>
      </c>
      <c r="G393" s="449">
        <v>1</v>
      </c>
      <c r="H393" s="200" t="s">
        <v>485</v>
      </c>
      <c r="I393" s="449">
        <v>0</v>
      </c>
      <c r="J393" s="200" t="s">
        <v>485</v>
      </c>
    </row>
    <row r="394" spans="1:10" ht="15" customHeight="1">
      <c r="A394" s="181" t="s">
        <v>459</v>
      </c>
      <c r="B394" s="127">
        <v>1789</v>
      </c>
      <c r="C394" s="127">
        <v>1746</v>
      </c>
      <c r="D394" s="127">
        <v>1682</v>
      </c>
      <c r="E394" s="127">
        <v>1614</v>
      </c>
      <c r="F394" s="127">
        <v>1795</v>
      </c>
      <c r="G394" s="449">
        <v>181</v>
      </c>
      <c r="H394" s="200" t="s">
        <v>472</v>
      </c>
      <c r="I394" s="449">
        <v>6</v>
      </c>
      <c r="J394" s="200" t="s">
        <v>472</v>
      </c>
    </row>
    <row r="395" spans="1:10" ht="15" customHeight="1">
      <c r="A395" s="199" t="s">
        <v>283</v>
      </c>
      <c r="B395" s="127">
        <v>5901</v>
      </c>
      <c r="C395" s="127">
        <v>5721</v>
      </c>
      <c r="D395" s="127">
        <v>5390</v>
      </c>
      <c r="E395" s="127">
        <v>5324</v>
      </c>
      <c r="F395" s="127">
        <v>5099</v>
      </c>
      <c r="G395" s="449">
        <v>-225</v>
      </c>
      <c r="H395" s="370" t="s">
        <v>472</v>
      </c>
      <c r="I395" s="449">
        <v>-802</v>
      </c>
      <c r="J395" s="370" t="s">
        <v>558</v>
      </c>
    </row>
    <row r="396" spans="1:10" s="339" customFormat="1" ht="15" customHeight="1">
      <c r="A396" s="427" t="s">
        <v>763</v>
      </c>
      <c r="B396" s="428">
        <v>1809</v>
      </c>
      <c r="C396" s="428">
        <v>1836</v>
      </c>
      <c r="D396" s="428">
        <v>1634</v>
      </c>
      <c r="E396" s="428">
        <v>1618</v>
      </c>
      <c r="F396" s="428">
        <v>1600</v>
      </c>
      <c r="G396" s="454">
        <v>-18</v>
      </c>
      <c r="H396" s="446" t="s">
        <v>472</v>
      </c>
      <c r="I396" s="454">
        <v>-209</v>
      </c>
      <c r="J396" s="446" t="s">
        <v>774</v>
      </c>
    </row>
    <row r="397" spans="1:10" ht="15" customHeight="1">
      <c r="A397" s="425" t="s">
        <v>766</v>
      </c>
      <c r="B397" s="426">
        <v>30.7</v>
      </c>
      <c r="C397" s="426">
        <v>32.1</v>
      </c>
      <c r="D397" s="426">
        <v>30.3</v>
      </c>
      <c r="E397" s="426">
        <v>30.4</v>
      </c>
      <c r="F397" s="426">
        <v>31.4</v>
      </c>
      <c r="G397" s="453">
        <v>1</v>
      </c>
      <c r="H397" s="425" t="s">
        <v>472</v>
      </c>
      <c r="I397" s="453">
        <v>0.7</v>
      </c>
      <c r="J397" s="425" t="s">
        <v>472</v>
      </c>
    </row>
    <row r="398" spans="1:10" ht="15" customHeight="1">
      <c r="A398" s="141"/>
    </row>
    <row r="399" spans="1:10" ht="15" customHeight="1">
      <c r="A399" s="141" t="s">
        <v>613</v>
      </c>
    </row>
    <row r="400" spans="1:10" ht="15" customHeight="1">
      <c r="A400" s="13" t="s">
        <v>783</v>
      </c>
    </row>
    <row r="401" spans="1:10" ht="15" customHeight="1">
      <c r="A401" s="436" t="s">
        <v>431</v>
      </c>
      <c r="B401" s="341"/>
      <c r="C401" s="341"/>
      <c r="D401" s="341"/>
      <c r="E401" s="341"/>
      <c r="F401" s="341"/>
    </row>
    <row r="402" spans="1:10" ht="15" customHeight="1">
      <c r="A402" s="460" t="s">
        <v>614</v>
      </c>
      <c r="B402" s="460"/>
      <c r="C402" s="460"/>
      <c r="D402" s="460"/>
      <c r="E402" s="460"/>
      <c r="F402" s="460"/>
    </row>
    <row r="403" spans="1:10" ht="15" customHeight="1">
      <c r="A403" s="461" t="s">
        <v>785</v>
      </c>
      <c r="B403" s="461"/>
      <c r="C403" s="461"/>
      <c r="D403" s="461"/>
      <c r="E403" s="461"/>
      <c r="F403" s="461"/>
    </row>
    <row r="404" spans="1:10" ht="33" customHeight="1">
      <c r="A404" s="491" t="s">
        <v>764</v>
      </c>
      <c r="B404" s="491"/>
      <c r="C404" s="491"/>
      <c r="D404" s="491"/>
      <c r="E404" s="491"/>
      <c r="F404" s="491"/>
      <c r="G404" s="491"/>
      <c r="H404" s="491"/>
      <c r="I404" s="491"/>
      <c r="J404" s="491"/>
    </row>
    <row r="405" spans="1:10" ht="13.5">
      <c r="A405" s="141"/>
    </row>
    <row r="406" spans="1:10" ht="13.5">
      <c r="A406" s="341" t="s">
        <v>389</v>
      </c>
      <c r="C406" s="142"/>
      <c r="D406" s="142"/>
      <c r="E406" s="142"/>
      <c r="F406" s="142"/>
    </row>
    <row r="407" spans="1:10" ht="15" customHeight="1">
      <c r="A407" s="341" t="s">
        <v>625</v>
      </c>
      <c r="C407" s="142"/>
      <c r="D407" s="142"/>
      <c r="E407" s="142"/>
      <c r="F407" s="142"/>
    </row>
    <row r="408" spans="1:10" ht="15" customHeight="1">
      <c r="A408" s="341" t="s">
        <v>0</v>
      </c>
      <c r="C408" s="142"/>
      <c r="D408" s="142"/>
      <c r="E408" s="142"/>
      <c r="F408" s="142"/>
    </row>
    <row r="409" spans="1:10" ht="15" customHeight="1">
      <c r="A409" s="341" t="s">
        <v>410</v>
      </c>
      <c r="C409" s="142"/>
      <c r="D409" s="142"/>
      <c r="E409" s="142"/>
      <c r="F409" s="142"/>
    </row>
    <row r="410" spans="1:10" ht="15" customHeight="1">
      <c r="A410" s="341" t="s">
        <v>30</v>
      </c>
      <c r="C410" s="142"/>
      <c r="D410" s="142"/>
      <c r="E410" s="142"/>
      <c r="F410" s="142"/>
    </row>
    <row r="411" spans="1:10" ht="15" customHeight="1">
      <c r="A411" s="341" t="s">
        <v>411</v>
      </c>
      <c r="C411" s="142"/>
      <c r="D411" s="142"/>
      <c r="E411" s="142"/>
      <c r="F411" s="142"/>
    </row>
  </sheetData>
  <mergeCells count="1">
    <mergeCell ref="A404:J404"/>
  </mergeCells>
  <conditionalFormatting sqref="H9:H75 J9:J75 J396:J397 H396:H397 J322:J394 H322:H394 J243:J320 H243:H320 J152:J241 H152:H241 J77:J150 H77:H150">
    <cfRule type="expression" dxfId="248" priority="11">
      <formula>(LEFT(H9,1)="D")</formula>
    </cfRule>
    <cfRule type="expression" dxfId="247" priority="12">
      <formula>(LEFT(H9,1)="U")</formula>
    </cfRule>
  </conditionalFormatting>
  <conditionalFormatting sqref="H395 J395">
    <cfRule type="expression" dxfId="246" priority="9">
      <formula>(LEFT(H395,1)="D")</formula>
    </cfRule>
    <cfRule type="expression" dxfId="245" priority="10">
      <formula>(LEFT(H395,1)="U")</formula>
    </cfRule>
  </conditionalFormatting>
  <conditionalFormatting sqref="H321 J321">
    <cfRule type="expression" dxfId="244" priority="7">
      <formula>(LEFT(H321,1)="D")</formula>
    </cfRule>
    <cfRule type="expression" dxfId="243" priority="8">
      <formula>(LEFT(H321,1)="U")</formula>
    </cfRule>
  </conditionalFormatting>
  <conditionalFormatting sqref="H242 J242">
    <cfRule type="expression" dxfId="242" priority="5">
      <formula>(LEFT(H242,1)="D")</formula>
    </cfRule>
    <cfRule type="expression" dxfId="241" priority="6">
      <formula>(LEFT(H242,1)="U")</formula>
    </cfRule>
  </conditionalFormatting>
  <conditionalFormatting sqref="H151 J151">
    <cfRule type="expression" dxfId="240" priority="3">
      <formula>(LEFT(H151,1)="D")</formula>
    </cfRule>
    <cfRule type="expression" dxfId="239" priority="4">
      <formula>(LEFT(H151,1)="U")</formula>
    </cfRule>
  </conditionalFormatting>
  <conditionalFormatting sqref="H76 J76">
    <cfRule type="expression" dxfId="238" priority="1">
      <formula>(LEFT(H76,1)="D")</formula>
    </cfRule>
    <cfRule type="expression" dxfId="237" priority="2">
      <formula>(LEFT(H76,1)="U")</formula>
    </cfRule>
  </conditionalFormatting>
  <hyperlinks>
    <hyperlink ref="A1" location="'Table Of Contents'!C6" display="return to table of contents"/>
  </hyperlinks>
  <pageMargins left="0.39370078740157483" right="0.39370078740157483" top="0.59055118110236227" bottom="0.59055118110236227" header="0.39370078740157483" footer="0.39370078740157483"/>
  <pageSetup paperSize="9" scale="48" fitToHeight="0" orientation="portrait" horizontalDpi="300" verticalDpi="300" r:id="rId1"/>
  <headerFooter>
    <oddHeader>&amp;C&amp;F     &amp;A</oddHeader>
    <oddFooter>Page &amp;P of &amp;N</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pageSetUpPr fitToPage="1"/>
  </sheetPr>
  <dimension ref="A1:Y48"/>
  <sheetViews>
    <sheetView zoomScaleNormal="100" workbookViewId="0">
      <pane xSplit="2" ySplit="8" topLeftCell="C9" activePane="bottomRight" state="frozen"/>
      <selection pane="topRight"/>
      <selection pane="bottomLeft"/>
      <selection pane="bottomRight"/>
    </sheetView>
  </sheetViews>
  <sheetFormatPr defaultColWidth="11.42578125" defaultRowHeight="9.9499999999999993" customHeight="1"/>
  <cols>
    <col min="1" max="2" width="72.85546875" style="178" customWidth="1"/>
    <col min="3" max="24" width="6.5703125" style="178" customWidth="1"/>
    <col min="25" max="16384" width="11.42578125" style="178"/>
  </cols>
  <sheetData>
    <row r="1" spans="1:25" ht="13.5">
      <c r="A1" s="203" t="s">
        <v>231</v>
      </c>
      <c r="B1" s="202"/>
    </row>
    <row r="2" spans="1:25" ht="15" customHeight="1">
      <c r="A2" s="256" t="s">
        <v>516</v>
      </c>
      <c r="B2" s="202"/>
    </row>
    <row r="3" spans="1:25" ht="14.1" customHeight="1">
      <c r="A3" s="256" t="str">
        <f>"NSW Higher, Local and Children's Criminal Courts " &amp;'Table Of Contents'!G4</f>
        <v>NSW Higher, Local and Children's Criminal Courts July 2018 - June 2019</v>
      </c>
      <c r="B3" s="199"/>
      <c r="C3" s="7"/>
      <c r="D3" s="7"/>
      <c r="E3" s="7"/>
      <c r="F3" s="7"/>
      <c r="G3" s="7"/>
      <c r="H3" s="7"/>
      <c r="I3" s="7"/>
      <c r="J3" s="7"/>
      <c r="K3" s="7"/>
      <c r="L3" s="7"/>
      <c r="M3" s="7"/>
      <c r="N3" s="7"/>
      <c r="O3" s="7"/>
      <c r="P3" s="7"/>
      <c r="Q3" s="7"/>
      <c r="R3" s="7"/>
      <c r="S3" s="7"/>
      <c r="T3" s="7"/>
      <c r="U3" s="7"/>
      <c r="V3" s="7"/>
      <c r="W3" s="7"/>
      <c r="X3" s="7"/>
    </row>
    <row r="4" spans="1:25" ht="15" customHeight="1">
      <c r="A4" s="119" t="s">
        <v>618</v>
      </c>
      <c r="B4" s="119"/>
      <c r="C4" s="7"/>
      <c r="D4" s="7"/>
      <c r="E4" s="7"/>
      <c r="F4" s="7"/>
      <c r="G4" s="7"/>
      <c r="H4" s="7"/>
      <c r="I4" s="7"/>
      <c r="J4" s="7"/>
      <c r="K4" s="7"/>
      <c r="L4" s="7"/>
      <c r="M4" s="7"/>
      <c r="N4" s="7"/>
      <c r="O4" s="7"/>
      <c r="P4" s="7"/>
      <c r="Q4" s="7"/>
      <c r="R4" s="7"/>
      <c r="S4" s="7"/>
      <c r="T4" s="7"/>
      <c r="U4" s="7"/>
      <c r="V4" s="7"/>
      <c r="W4" s="7"/>
      <c r="X4" s="7"/>
    </row>
    <row r="5" spans="1:25" ht="15" customHeight="1">
      <c r="A5" s="119"/>
      <c r="B5" s="49"/>
      <c r="C5" s="49"/>
      <c r="D5" s="49"/>
      <c r="E5" s="49"/>
      <c r="F5" s="49"/>
      <c r="G5" s="49"/>
      <c r="H5" s="49"/>
      <c r="I5" s="49"/>
      <c r="J5" s="49"/>
      <c r="K5" s="49"/>
      <c r="L5" s="49"/>
      <c r="M5" s="49"/>
      <c r="N5" s="49"/>
      <c r="O5" s="49"/>
      <c r="P5" s="49"/>
      <c r="Q5" s="49"/>
      <c r="R5" s="49"/>
      <c r="S5" s="49"/>
      <c r="T5" s="49"/>
      <c r="U5" s="49"/>
      <c r="V5" s="49"/>
      <c r="W5" s="49"/>
      <c r="X5" s="49"/>
    </row>
    <row r="6" spans="1:25" ht="15" customHeight="1">
      <c r="A6" s="252"/>
      <c r="B6" s="53"/>
      <c r="C6" s="515" t="s">
        <v>150</v>
      </c>
      <c r="D6" s="516"/>
      <c r="E6" s="516"/>
      <c r="F6" s="516"/>
      <c r="G6" s="516"/>
      <c r="H6" s="516"/>
      <c r="I6" s="516"/>
      <c r="J6" s="516"/>
      <c r="K6" s="516"/>
      <c r="L6" s="516"/>
      <c r="M6" s="516"/>
      <c r="N6" s="516"/>
      <c r="O6" s="516"/>
      <c r="P6" s="516"/>
      <c r="Q6" s="516"/>
      <c r="R6" s="516"/>
      <c r="S6" s="516"/>
      <c r="T6" s="516"/>
      <c r="U6" s="516"/>
      <c r="V6" s="516"/>
      <c r="W6" s="516"/>
      <c r="X6" s="516"/>
      <c r="Y6" s="517"/>
    </row>
    <row r="7" spans="1:25" ht="15" customHeight="1">
      <c r="A7" s="54"/>
      <c r="B7" s="55"/>
      <c r="C7" s="507" t="str">
        <f>'Table Of Contents'!$G$4</f>
        <v>July 2018 - June 2019</v>
      </c>
      <c r="D7" s="508"/>
      <c r="E7" s="508"/>
      <c r="F7" s="508"/>
      <c r="G7" s="508"/>
      <c r="H7" s="508"/>
      <c r="I7" s="508"/>
      <c r="J7" s="508"/>
      <c r="K7" s="508"/>
      <c r="L7" s="508"/>
      <c r="M7" s="508"/>
      <c r="N7" s="508"/>
      <c r="O7" s="508"/>
      <c r="P7" s="508"/>
      <c r="Q7" s="508"/>
      <c r="R7" s="508"/>
      <c r="S7" s="508"/>
      <c r="T7" s="508"/>
      <c r="U7" s="508"/>
      <c r="V7" s="508"/>
      <c r="W7" s="508"/>
      <c r="X7" s="508"/>
      <c r="Y7" s="509"/>
    </row>
    <row r="8" spans="1:25" ht="186" customHeight="1">
      <c r="A8" s="239" t="s">
        <v>253</v>
      </c>
      <c r="B8" s="253"/>
      <c r="C8" s="58" t="s">
        <v>151</v>
      </c>
      <c r="D8" s="59" t="s">
        <v>260</v>
      </c>
      <c r="E8" s="59" t="s">
        <v>521</v>
      </c>
      <c r="F8" s="59" t="s">
        <v>454</v>
      </c>
      <c r="G8" s="59" t="s">
        <v>200</v>
      </c>
      <c r="H8" s="59" t="s">
        <v>201</v>
      </c>
      <c r="I8" s="59" t="s">
        <v>522</v>
      </c>
      <c r="J8" s="59" t="s">
        <v>455</v>
      </c>
      <c r="K8" s="59" t="s">
        <v>523</v>
      </c>
      <c r="L8" s="59" t="s">
        <v>261</v>
      </c>
      <c r="M8" s="59" t="s">
        <v>202</v>
      </c>
      <c r="N8" s="59" t="s">
        <v>203</v>
      </c>
      <c r="O8" s="59" t="s">
        <v>524</v>
      </c>
      <c r="P8" s="59" t="s">
        <v>525</v>
      </c>
      <c r="Q8" s="59" t="s">
        <v>26</v>
      </c>
      <c r="R8" s="59" t="s">
        <v>456</v>
      </c>
      <c r="S8" s="59" t="s">
        <v>526</v>
      </c>
      <c r="T8" s="59" t="s">
        <v>457</v>
      </c>
      <c r="U8" s="59" t="s">
        <v>527</v>
      </c>
      <c r="V8" s="59" t="s">
        <v>458</v>
      </c>
      <c r="W8" s="59" t="s">
        <v>204</v>
      </c>
      <c r="X8" s="59" t="s">
        <v>536</v>
      </c>
      <c r="Y8" s="61" t="s">
        <v>39</v>
      </c>
    </row>
    <row r="9" spans="1:25" ht="15" customHeight="1">
      <c r="A9" s="239" t="s">
        <v>178</v>
      </c>
      <c r="B9" s="173"/>
      <c r="C9" s="59"/>
      <c r="D9" s="59"/>
      <c r="E9" s="59"/>
      <c r="F9" s="59"/>
      <c r="G9" s="59"/>
      <c r="H9" s="59"/>
      <c r="I9" s="59"/>
      <c r="J9" s="59"/>
      <c r="K9" s="59"/>
      <c r="L9" s="59"/>
      <c r="M9" s="59"/>
      <c r="N9" s="59"/>
      <c r="O9" s="60"/>
      <c r="P9" s="60"/>
      <c r="Q9" s="59"/>
      <c r="R9" s="59"/>
      <c r="S9" s="59"/>
      <c r="T9" s="59"/>
      <c r="U9" s="59"/>
      <c r="V9" s="59"/>
      <c r="W9" s="59"/>
      <c r="X9" s="59"/>
      <c r="Y9" s="280"/>
    </row>
    <row r="10" spans="1:25" ht="15" customHeight="1">
      <c r="A10" s="42" t="s">
        <v>9</v>
      </c>
      <c r="B10" s="260" t="s">
        <v>35</v>
      </c>
      <c r="C10" s="189">
        <v>1</v>
      </c>
      <c r="D10" s="189">
        <v>0</v>
      </c>
      <c r="E10" s="189">
        <v>0</v>
      </c>
      <c r="F10" s="189">
        <v>0</v>
      </c>
      <c r="G10" s="189">
        <v>0</v>
      </c>
      <c r="H10" s="189">
        <v>0</v>
      </c>
      <c r="I10" s="189">
        <v>0</v>
      </c>
      <c r="J10" s="189">
        <v>0</v>
      </c>
      <c r="K10" s="189">
        <v>0</v>
      </c>
      <c r="L10" s="189">
        <v>0</v>
      </c>
      <c r="M10" s="189">
        <v>0</v>
      </c>
      <c r="N10" s="189">
        <v>0</v>
      </c>
      <c r="O10" s="189">
        <v>0</v>
      </c>
      <c r="P10" s="189">
        <v>0</v>
      </c>
      <c r="Q10" s="189">
        <v>0</v>
      </c>
      <c r="R10" s="189">
        <v>0</v>
      </c>
      <c r="S10" s="189">
        <v>0</v>
      </c>
      <c r="T10" s="189">
        <v>0</v>
      </c>
      <c r="U10" s="189">
        <v>0</v>
      </c>
      <c r="V10" s="189">
        <v>0</v>
      </c>
      <c r="W10" s="189">
        <v>0</v>
      </c>
      <c r="X10" s="189">
        <v>0</v>
      </c>
      <c r="Y10" s="312">
        <v>1</v>
      </c>
    </row>
    <row r="11" spans="1:25" ht="15" customHeight="1">
      <c r="A11" s="35"/>
      <c r="B11" s="11" t="s">
        <v>184</v>
      </c>
      <c r="C11" s="182">
        <v>2</v>
      </c>
      <c r="D11" s="182">
        <v>0</v>
      </c>
      <c r="E11" s="182">
        <v>0</v>
      </c>
      <c r="F11" s="182">
        <v>0</v>
      </c>
      <c r="G11" s="182">
        <v>0</v>
      </c>
      <c r="H11" s="182">
        <v>0</v>
      </c>
      <c r="I11" s="182">
        <v>0</v>
      </c>
      <c r="J11" s="182">
        <v>0</v>
      </c>
      <c r="K11" s="182">
        <v>0</v>
      </c>
      <c r="L11" s="182">
        <v>0</v>
      </c>
      <c r="M11" s="182">
        <v>0</v>
      </c>
      <c r="N11" s="182">
        <v>0</v>
      </c>
      <c r="O11" s="182">
        <v>0</v>
      </c>
      <c r="P11" s="182">
        <v>0</v>
      </c>
      <c r="Q11" s="182">
        <v>0</v>
      </c>
      <c r="R11" s="182">
        <v>0</v>
      </c>
      <c r="S11" s="182">
        <v>0</v>
      </c>
      <c r="T11" s="182">
        <v>0</v>
      </c>
      <c r="U11" s="182">
        <v>0</v>
      </c>
      <c r="V11" s="182">
        <v>0</v>
      </c>
      <c r="W11" s="182">
        <v>0</v>
      </c>
      <c r="X11" s="182">
        <v>0</v>
      </c>
      <c r="Y11" s="190">
        <v>2</v>
      </c>
    </row>
    <row r="12" spans="1:25" ht="15" customHeight="1">
      <c r="A12" s="35"/>
      <c r="B12" s="11" t="s">
        <v>39</v>
      </c>
      <c r="C12" s="182">
        <v>3</v>
      </c>
      <c r="D12" s="182">
        <v>0</v>
      </c>
      <c r="E12" s="182">
        <v>0</v>
      </c>
      <c r="F12" s="182">
        <v>0</v>
      </c>
      <c r="G12" s="182">
        <v>0</v>
      </c>
      <c r="H12" s="182">
        <v>0</v>
      </c>
      <c r="I12" s="182">
        <v>0</v>
      </c>
      <c r="J12" s="182">
        <v>0</v>
      </c>
      <c r="K12" s="182">
        <v>0</v>
      </c>
      <c r="L12" s="182">
        <v>0</v>
      </c>
      <c r="M12" s="182">
        <v>0</v>
      </c>
      <c r="N12" s="182">
        <v>0</v>
      </c>
      <c r="O12" s="182">
        <v>0</v>
      </c>
      <c r="P12" s="182">
        <v>0</v>
      </c>
      <c r="Q12" s="182">
        <v>0</v>
      </c>
      <c r="R12" s="182">
        <v>0</v>
      </c>
      <c r="S12" s="182">
        <v>0</v>
      </c>
      <c r="T12" s="182">
        <v>0</v>
      </c>
      <c r="U12" s="182">
        <v>0</v>
      </c>
      <c r="V12" s="182">
        <v>0</v>
      </c>
      <c r="W12" s="182">
        <v>0</v>
      </c>
      <c r="X12" s="182">
        <v>0</v>
      </c>
      <c r="Y12" s="190">
        <v>3</v>
      </c>
    </row>
    <row r="13" spans="1:25" ht="15" customHeight="1">
      <c r="A13" s="42" t="s">
        <v>10</v>
      </c>
      <c r="B13" s="260" t="s">
        <v>40</v>
      </c>
      <c r="C13" s="189">
        <v>455</v>
      </c>
      <c r="D13" s="189">
        <v>8</v>
      </c>
      <c r="E13" s="189">
        <v>125</v>
      </c>
      <c r="F13" s="189">
        <v>10</v>
      </c>
      <c r="G13" s="189">
        <v>28</v>
      </c>
      <c r="H13" s="189">
        <v>11</v>
      </c>
      <c r="I13" s="189">
        <v>381</v>
      </c>
      <c r="J13" s="189">
        <v>25</v>
      </c>
      <c r="K13" s="189">
        <v>122</v>
      </c>
      <c r="L13" s="189">
        <v>20</v>
      </c>
      <c r="M13" s="189">
        <v>82</v>
      </c>
      <c r="N13" s="189">
        <v>83</v>
      </c>
      <c r="O13" s="189">
        <v>26</v>
      </c>
      <c r="P13" s="189">
        <v>77</v>
      </c>
      <c r="Q13" s="189">
        <v>78</v>
      </c>
      <c r="R13" s="189">
        <v>8</v>
      </c>
      <c r="S13" s="189">
        <v>17</v>
      </c>
      <c r="T13" s="189">
        <v>5</v>
      </c>
      <c r="U13" s="189">
        <v>75</v>
      </c>
      <c r="V13" s="189">
        <v>35</v>
      </c>
      <c r="W13" s="189">
        <v>12</v>
      </c>
      <c r="X13" s="189">
        <v>25</v>
      </c>
      <c r="Y13" s="312">
        <v>1708</v>
      </c>
    </row>
    <row r="14" spans="1:25" ht="15" customHeight="1">
      <c r="A14" s="35"/>
      <c r="B14" s="11" t="s">
        <v>241</v>
      </c>
      <c r="C14" s="182">
        <v>200</v>
      </c>
      <c r="D14" s="182">
        <v>3</v>
      </c>
      <c r="E14" s="182">
        <v>71</v>
      </c>
      <c r="F14" s="182">
        <v>5</v>
      </c>
      <c r="G14" s="182">
        <v>14</v>
      </c>
      <c r="H14" s="182">
        <v>2</v>
      </c>
      <c r="I14" s="182">
        <v>237</v>
      </c>
      <c r="J14" s="182">
        <v>9</v>
      </c>
      <c r="K14" s="182">
        <v>87</v>
      </c>
      <c r="L14" s="182">
        <v>14</v>
      </c>
      <c r="M14" s="182">
        <v>68</v>
      </c>
      <c r="N14" s="182">
        <v>57</v>
      </c>
      <c r="O14" s="182">
        <v>25</v>
      </c>
      <c r="P14" s="182">
        <v>49</v>
      </c>
      <c r="Q14" s="182">
        <v>42</v>
      </c>
      <c r="R14" s="182">
        <v>3</v>
      </c>
      <c r="S14" s="182">
        <v>4</v>
      </c>
      <c r="T14" s="182">
        <v>9</v>
      </c>
      <c r="U14" s="182">
        <v>33</v>
      </c>
      <c r="V14" s="182">
        <v>16</v>
      </c>
      <c r="W14" s="182">
        <v>2</v>
      </c>
      <c r="X14" s="182">
        <v>15</v>
      </c>
      <c r="Y14" s="190">
        <v>965</v>
      </c>
    </row>
    <row r="15" spans="1:25" ht="15" customHeight="1">
      <c r="A15" s="35"/>
      <c r="B15" s="11" t="s">
        <v>39</v>
      </c>
      <c r="C15" s="182">
        <v>655</v>
      </c>
      <c r="D15" s="182">
        <v>11</v>
      </c>
      <c r="E15" s="182">
        <v>196</v>
      </c>
      <c r="F15" s="182">
        <v>15</v>
      </c>
      <c r="G15" s="182">
        <v>42</v>
      </c>
      <c r="H15" s="182">
        <v>13</v>
      </c>
      <c r="I15" s="182">
        <v>618</v>
      </c>
      <c r="J15" s="182">
        <v>34</v>
      </c>
      <c r="K15" s="182">
        <v>209</v>
      </c>
      <c r="L15" s="182">
        <v>34</v>
      </c>
      <c r="M15" s="182">
        <v>150</v>
      </c>
      <c r="N15" s="182">
        <v>140</v>
      </c>
      <c r="O15" s="182">
        <v>51</v>
      </c>
      <c r="P15" s="182">
        <v>126</v>
      </c>
      <c r="Q15" s="182">
        <v>120</v>
      </c>
      <c r="R15" s="182">
        <v>11</v>
      </c>
      <c r="S15" s="182">
        <v>21</v>
      </c>
      <c r="T15" s="182">
        <v>14</v>
      </c>
      <c r="U15" s="182">
        <v>108</v>
      </c>
      <c r="V15" s="182">
        <v>51</v>
      </c>
      <c r="W15" s="182">
        <v>14</v>
      </c>
      <c r="X15" s="182">
        <v>40</v>
      </c>
      <c r="Y15" s="190">
        <v>2673</v>
      </c>
    </row>
    <row r="16" spans="1:25" ht="15" customHeight="1">
      <c r="A16" s="42" t="s">
        <v>11</v>
      </c>
      <c r="B16" s="260" t="s">
        <v>44</v>
      </c>
      <c r="C16" s="189">
        <v>20</v>
      </c>
      <c r="D16" s="189">
        <v>0</v>
      </c>
      <c r="E16" s="189">
        <v>1</v>
      </c>
      <c r="F16" s="189">
        <v>0</v>
      </c>
      <c r="G16" s="189">
        <v>2</v>
      </c>
      <c r="H16" s="189">
        <v>0</v>
      </c>
      <c r="I16" s="189">
        <v>2</v>
      </c>
      <c r="J16" s="189">
        <v>0</v>
      </c>
      <c r="K16" s="189">
        <v>0</v>
      </c>
      <c r="L16" s="189">
        <v>2</v>
      </c>
      <c r="M16" s="189">
        <v>2</v>
      </c>
      <c r="N16" s="189">
        <v>0</v>
      </c>
      <c r="O16" s="189">
        <v>0</v>
      </c>
      <c r="P16" s="189">
        <v>0</v>
      </c>
      <c r="Q16" s="189">
        <v>0</v>
      </c>
      <c r="R16" s="189">
        <v>0</v>
      </c>
      <c r="S16" s="189">
        <v>0</v>
      </c>
      <c r="T16" s="189">
        <v>0</v>
      </c>
      <c r="U16" s="189">
        <v>0</v>
      </c>
      <c r="V16" s="189">
        <v>0</v>
      </c>
      <c r="W16" s="189">
        <v>0</v>
      </c>
      <c r="X16" s="189">
        <v>0</v>
      </c>
      <c r="Y16" s="312">
        <v>29</v>
      </c>
    </row>
    <row r="17" spans="1:25" ht="15" customHeight="1">
      <c r="A17" s="37"/>
      <c r="B17" s="181" t="s">
        <v>47</v>
      </c>
      <c r="C17" s="182">
        <v>0</v>
      </c>
      <c r="D17" s="182">
        <v>0</v>
      </c>
      <c r="E17" s="182">
        <v>1</v>
      </c>
      <c r="F17" s="182">
        <v>0</v>
      </c>
      <c r="G17" s="182">
        <v>1</v>
      </c>
      <c r="H17" s="182">
        <v>0</v>
      </c>
      <c r="I17" s="182">
        <v>3</v>
      </c>
      <c r="J17" s="182">
        <v>0</v>
      </c>
      <c r="K17" s="182">
        <v>1</v>
      </c>
      <c r="L17" s="182">
        <v>0</v>
      </c>
      <c r="M17" s="182">
        <v>0</v>
      </c>
      <c r="N17" s="182">
        <v>3</v>
      </c>
      <c r="O17" s="182">
        <v>0</v>
      </c>
      <c r="P17" s="182">
        <v>0</v>
      </c>
      <c r="Q17" s="182">
        <v>0</v>
      </c>
      <c r="R17" s="182">
        <v>0</v>
      </c>
      <c r="S17" s="182">
        <v>0</v>
      </c>
      <c r="T17" s="182">
        <v>0</v>
      </c>
      <c r="U17" s="182">
        <v>0</v>
      </c>
      <c r="V17" s="182">
        <v>0</v>
      </c>
      <c r="W17" s="182">
        <v>0</v>
      </c>
      <c r="X17" s="182">
        <v>0</v>
      </c>
      <c r="Y17" s="190">
        <v>9</v>
      </c>
    </row>
    <row r="18" spans="1:25" ht="15" customHeight="1">
      <c r="A18" s="37"/>
      <c r="B18" s="181" t="s">
        <v>39</v>
      </c>
      <c r="C18" s="182">
        <v>20</v>
      </c>
      <c r="D18" s="182">
        <v>0</v>
      </c>
      <c r="E18" s="182">
        <v>2</v>
      </c>
      <c r="F18" s="182">
        <v>0</v>
      </c>
      <c r="G18" s="182">
        <v>3</v>
      </c>
      <c r="H18" s="182">
        <v>0</v>
      </c>
      <c r="I18" s="182">
        <v>5</v>
      </c>
      <c r="J18" s="182">
        <v>0</v>
      </c>
      <c r="K18" s="182">
        <v>1</v>
      </c>
      <c r="L18" s="182">
        <v>2</v>
      </c>
      <c r="M18" s="182">
        <v>2</v>
      </c>
      <c r="N18" s="182">
        <v>3</v>
      </c>
      <c r="O18" s="182">
        <v>0</v>
      </c>
      <c r="P18" s="182">
        <v>0</v>
      </c>
      <c r="Q18" s="182">
        <v>0</v>
      </c>
      <c r="R18" s="182">
        <v>0</v>
      </c>
      <c r="S18" s="182">
        <v>0</v>
      </c>
      <c r="T18" s="182">
        <v>0</v>
      </c>
      <c r="U18" s="182">
        <v>0</v>
      </c>
      <c r="V18" s="182">
        <v>0</v>
      </c>
      <c r="W18" s="182">
        <v>0</v>
      </c>
      <c r="X18" s="182">
        <v>0</v>
      </c>
      <c r="Y18" s="190">
        <v>38</v>
      </c>
    </row>
    <row r="19" spans="1:25" ht="15" customHeight="1">
      <c r="A19" s="38" t="s">
        <v>12</v>
      </c>
      <c r="B19" s="39" t="s">
        <v>186</v>
      </c>
      <c r="C19" s="194">
        <v>0</v>
      </c>
      <c r="D19" s="194">
        <v>0</v>
      </c>
      <c r="E19" s="194">
        <v>0</v>
      </c>
      <c r="F19" s="194">
        <v>0</v>
      </c>
      <c r="G19" s="194">
        <v>0</v>
      </c>
      <c r="H19" s="194">
        <v>0</v>
      </c>
      <c r="I19" s="194">
        <v>0</v>
      </c>
      <c r="J19" s="194">
        <v>0</v>
      </c>
      <c r="K19" s="194">
        <v>1</v>
      </c>
      <c r="L19" s="194">
        <v>0</v>
      </c>
      <c r="M19" s="194">
        <v>0</v>
      </c>
      <c r="N19" s="194">
        <v>0</v>
      </c>
      <c r="O19" s="194">
        <v>0</v>
      </c>
      <c r="P19" s="194">
        <v>0</v>
      </c>
      <c r="Q19" s="194">
        <v>0</v>
      </c>
      <c r="R19" s="194">
        <v>0</v>
      </c>
      <c r="S19" s="194">
        <v>0</v>
      </c>
      <c r="T19" s="194">
        <v>0</v>
      </c>
      <c r="U19" s="194">
        <v>0</v>
      </c>
      <c r="V19" s="194">
        <v>0</v>
      </c>
      <c r="W19" s="194">
        <v>0</v>
      </c>
      <c r="X19" s="194">
        <v>0</v>
      </c>
      <c r="Y19" s="196">
        <v>1</v>
      </c>
    </row>
    <row r="20" spans="1:25" ht="15" customHeight="1">
      <c r="A20" s="89" t="s">
        <v>13</v>
      </c>
      <c r="B20" s="334" t="s">
        <v>54</v>
      </c>
      <c r="C20" s="189">
        <v>5</v>
      </c>
      <c r="D20" s="189">
        <v>0</v>
      </c>
      <c r="E20" s="189">
        <v>0</v>
      </c>
      <c r="F20" s="189">
        <v>0</v>
      </c>
      <c r="G20" s="189">
        <v>0</v>
      </c>
      <c r="H20" s="189">
        <v>0</v>
      </c>
      <c r="I20" s="189">
        <v>0</v>
      </c>
      <c r="J20" s="189">
        <v>0</v>
      </c>
      <c r="K20" s="189">
        <v>0</v>
      </c>
      <c r="L20" s="189">
        <v>0</v>
      </c>
      <c r="M20" s="189">
        <v>0</v>
      </c>
      <c r="N20" s="189">
        <v>0</v>
      </c>
      <c r="O20" s="189">
        <v>0</v>
      </c>
      <c r="P20" s="189">
        <v>0</v>
      </c>
      <c r="Q20" s="189">
        <v>0</v>
      </c>
      <c r="R20" s="189">
        <v>0</v>
      </c>
      <c r="S20" s="189">
        <v>0</v>
      </c>
      <c r="T20" s="189">
        <v>0</v>
      </c>
      <c r="U20" s="189">
        <v>0</v>
      </c>
      <c r="V20" s="189">
        <v>0</v>
      </c>
      <c r="W20" s="189">
        <v>0</v>
      </c>
      <c r="X20" s="189">
        <v>0</v>
      </c>
      <c r="Y20" s="312">
        <v>5</v>
      </c>
    </row>
    <row r="21" spans="1:25" ht="15" customHeight="1">
      <c r="A21" s="37"/>
      <c r="B21" s="181" t="s">
        <v>187</v>
      </c>
      <c r="C21" s="182">
        <v>0</v>
      </c>
      <c r="D21" s="182">
        <v>0</v>
      </c>
      <c r="E21" s="182">
        <v>0</v>
      </c>
      <c r="F21" s="182">
        <v>0</v>
      </c>
      <c r="G21" s="182">
        <v>0</v>
      </c>
      <c r="H21" s="182">
        <v>0</v>
      </c>
      <c r="I21" s="182">
        <v>1</v>
      </c>
      <c r="J21" s="182">
        <v>1</v>
      </c>
      <c r="K21" s="182">
        <v>1</v>
      </c>
      <c r="L21" s="182">
        <v>0</v>
      </c>
      <c r="M21" s="182">
        <v>0</v>
      </c>
      <c r="N21" s="182">
        <v>0</v>
      </c>
      <c r="O21" s="182">
        <v>0</v>
      </c>
      <c r="P21" s="182">
        <v>0</v>
      </c>
      <c r="Q21" s="182">
        <v>0</v>
      </c>
      <c r="R21" s="182">
        <v>0</v>
      </c>
      <c r="S21" s="182">
        <v>0</v>
      </c>
      <c r="T21" s="182">
        <v>0</v>
      </c>
      <c r="U21" s="182">
        <v>0</v>
      </c>
      <c r="V21" s="182">
        <v>0</v>
      </c>
      <c r="W21" s="182">
        <v>0</v>
      </c>
      <c r="X21" s="182">
        <v>0</v>
      </c>
      <c r="Y21" s="190">
        <v>3</v>
      </c>
    </row>
    <row r="22" spans="1:25" ht="15" customHeight="1">
      <c r="A22" s="35"/>
      <c r="B22" s="11" t="s">
        <v>39</v>
      </c>
      <c r="C22" s="182">
        <v>5</v>
      </c>
      <c r="D22" s="182">
        <v>0</v>
      </c>
      <c r="E22" s="182">
        <v>0</v>
      </c>
      <c r="F22" s="182">
        <v>0</v>
      </c>
      <c r="G22" s="182">
        <v>0</v>
      </c>
      <c r="H22" s="182">
        <v>0</v>
      </c>
      <c r="I22" s="182">
        <v>1</v>
      </c>
      <c r="J22" s="182">
        <v>1</v>
      </c>
      <c r="K22" s="182">
        <v>1</v>
      </c>
      <c r="L22" s="182">
        <v>0</v>
      </c>
      <c r="M22" s="182">
        <v>0</v>
      </c>
      <c r="N22" s="182">
        <v>0</v>
      </c>
      <c r="O22" s="182">
        <v>0</v>
      </c>
      <c r="P22" s="182">
        <v>0</v>
      </c>
      <c r="Q22" s="182">
        <v>0</v>
      </c>
      <c r="R22" s="182">
        <v>0</v>
      </c>
      <c r="S22" s="182">
        <v>0</v>
      </c>
      <c r="T22" s="182">
        <v>0</v>
      </c>
      <c r="U22" s="182">
        <v>0</v>
      </c>
      <c r="V22" s="182">
        <v>0</v>
      </c>
      <c r="W22" s="182">
        <v>0</v>
      </c>
      <c r="X22" s="182">
        <v>0</v>
      </c>
      <c r="Y22" s="190">
        <v>8</v>
      </c>
    </row>
    <row r="23" spans="1:25" ht="15" customHeight="1">
      <c r="A23" s="38" t="s">
        <v>15</v>
      </c>
      <c r="B23" s="39" t="s">
        <v>15</v>
      </c>
      <c r="C23" s="194">
        <v>1</v>
      </c>
      <c r="D23" s="194">
        <v>0</v>
      </c>
      <c r="E23" s="194">
        <v>0</v>
      </c>
      <c r="F23" s="194">
        <v>0</v>
      </c>
      <c r="G23" s="194">
        <v>0</v>
      </c>
      <c r="H23" s="194">
        <v>0</v>
      </c>
      <c r="I23" s="194">
        <v>0</v>
      </c>
      <c r="J23" s="194">
        <v>0</v>
      </c>
      <c r="K23" s="194">
        <v>0</v>
      </c>
      <c r="L23" s="194">
        <v>0</v>
      </c>
      <c r="M23" s="194">
        <v>1</v>
      </c>
      <c r="N23" s="194">
        <v>0</v>
      </c>
      <c r="O23" s="194">
        <v>0</v>
      </c>
      <c r="P23" s="194">
        <v>0</v>
      </c>
      <c r="Q23" s="194">
        <v>0</v>
      </c>
      <c r="R23" s="194">
        <v>0</v>
      </c>
      <c r="S23" s="194">
        <v>0</v>
      </c>
      <c r="T23" s="194">
        <v>0</v>
      </c>
      <c r="U23" s="194">
        <v>0</v>
      </c>
      <c r="V23" s="194">
        <v>0</v>
      </c>
      <c r="W23" s="194">
        <v>0</v>
      </c>
      <c r="X23" s="194">
        <v>0</v>
      </c>
      <c r="Y23" s="196">
        <v>2</v>
      </c>
    </row>
    <row r="24" spans="1:25" ht="15" customHeight="1">
      <c r="A24" s="38" t="s">
        <v>20</v>
      </c>
      <c r="B24" s="39" t="s">
        <v>93</v>
      </c>
      <c r="C24" s="194">
        <v>23</v>
      </c>
      <c r="D24" s="194">
        <v>2</v>
      </c>
      <c r="E24" s="194">
        <v>6</v>
      </c>
      <c r="F24" s="194">
        <v>0</v>
      </c>
      <c r="G24" s="194">
        <v>2</v>
      </c>
      <c r="H24" s="194">
        <v>0</v>
      </c>
      <c r="I24" s="194">
        <v>70</v>
      </c>
      <c r="J24" s="194">
        <v>4</v>
      </c>
      <c r="K24" s="194">
        <v>22</v>
      </c>
      <c r="L24" s="194">
        <v>3</v>
      </c>
      <c r="M24" s="194">
        <v>25</v>
      </c>
      <c r="N24" s="194">
        <v>17</v>
      </c>
      <c r="O24" s="194">
        <v>19</v>
      </c>
      <c r="P24" s="194">
        <v>36</v>
      </c>
      <c r="Q24" s="194">
        <v>95</v>
      </c>
      <c r="R24" s="194">
        <v>11</v>
      </c>
      <c r="S24" s="194">
        <v>5</v>
      </c>
      <c r="T24" s="194">
        <v>1</v>
      </c>
      <c r="U24" s="194">
        <v>45</v>
      </c>
      <c r="V24" s="194">
        <v>11</v>
      </c>
      <c r="W24" s="194">
        <v>12</v>
      </c>
      <c r="X24" s="194">
        <v>19</v>
      </c>
      <c r="Y24" s="196">
        <v>428</v>
      </c>
    </row>
    <row r="25" spans="1:25" ht="15" customHeight="1">
      <c r="A25" s="38" t="s">
        <v>21</v>
      </c>
      <c r="B25" s="39" t="s">
        <v>101</v>
      </c>
      <c r="C25" s="194">
        <v>2</v>
      </c>
      <c r="D25" s="194">
        <v>0</v>
      </c>
      <c r="E25" s="194">
        <v>0</v>
      </c>
      <c r="F25" s="194">
        <v>0</v>
      </c>
      <c r="G25" s="194">
        <v>0</v>
      </c>
      <c r="H25" s="194">
        <v>1</v>
      </c>
      <c r="I25" s="194">
        <v>1</v>
      </c>
      <c r="J25" s="194">
        <v>0</v>
      </c>
      <c r="K25" s="194">
        <v>0</v>
      </c>
      <c r="L25" s="194">
        <v>0</v>
      </c>
      <c r="M25" s="194">
        <v>0</v>
      </c>
      <c r="N25" s="194">
        <v>0</v>
      </c>
      <c r="O25" s="194">
        <v>0</v>
      </c>
      <c r="P25" s="194">
        <v>0</v>
      </c>
      <c r="Q25" s="194">
        <v>0</v>
      </c>
      <c r="R25" s="194">
        <v>0</v>
      </c>
      <c r="S25" s="194">
        <v>0</v>
      </c>
      <c r="T25" s="194">
        <v>0</v>
      </c>
      <c r="U25" s="194">
        <v>0</v>
      </c>
      <c r="V25" s="194">
        <v>0</v>
      </c>
      <c r="W25" s="194">
        <v>0</v>
      </c>
      <c r="X25" s="194">
        <v>0</v>
      </c>
      <c r="Y25" s="196">
        <v>4</v>
      </c>
    </row>
    <row r="26" spans="1:25" ht="15" customHeight="1">
      <c r="A26" s="89" t="s">
        <v>23</v>
      </c>
      <c r="B26" s="334" t="s">
        <v>125</v>
      </c>
      <c r="C26" s="189">
        <v>0</v>
      </c>
      <c r="D26" s="189">
        <v>0</v>
      </c>
      <c r="E26" s="189">
        <v>0</v>
      </c>
      <c r="F26" s="189">
        <v>0</v>
      </c>
      <c r="G26" s="189">
        <v>0</v>
      </c>
      <c r="H26" s="189">
        <v>0</v>
      </c>
      <c r="I26" s="189">
        <v>0</v>
      </c>
      <c r="J26" s="189">
        <v>0</v>
      </c>
      <c r="K26" s="189">
        <v>0</v>
      </c>
      <c r="L26" s="189">
        <v>0</v>
      </c>
      <c r="M26" s="189">
        <v>1</v>
      </c>
      <c r="N26" s="189">
        <v>0</v>
      </c>
      <c r="O26" s="189">
        <v>0</v>
      </c>
      <c r="P26" s="189">
        <v>0</v>
      </c>
      <c r="Q26" s="189">
        <v>0</v>
      </c>
      <c r="R26" s="189">
        <v>0</v>
      </c>
      <c r="S26" s="189">
        <v>0</v>
      </c>
      <c r="T26" s="189">
        <v>0</v>
      </c>
      <c r="U26" s="189">
        <v>0</v>
      </c>
      <c r="V26" s="189">
        <v>0</v>
      </c>
      <c r="W26" s="189">
        <v>0</v>
      </c>
      <c r="X26" s="189">
        <v>0</v>
      </c>
      <c r="Y26" s="312">
        <v>1</v>
      </c>
    </row>
    <row r="27" spans="1:25" ht="15" customHeight="1">
      <c r="A27" s="35"/>
      <c r="B27" s="11" t="s">
        <v>193</v>
      </c>
      <c r="C27" s="182">
        <v>233</v>
      </c>
      <c r="D27" s="182">
        <v>3</v>
      </c>
      <c r="E27" s="182">
        <v>73</v>
      </c>
      <c r="F27" s="182">
        <v>2</v>
      </c>
      <c r="G27" s="182">
        <v>11</v>
      </c>
      <c r="H27" s="182">
        <v>6</v>
      </c>
      <c r="I27" s="182">
        <v>291</v>
      </c>
      <c r="J27" s="182">
        <v>10</v>
      </c>
      <c r="K27" s="182">
        <v>101</v>
      </c>
      <c r="L27" s="182">
        <v>11</v>
      </c>
      <c r="M27" s="182">
        <v>66</v>
      </c>
      <c r="N27" s="182">
        <v>71</v>
      </c>
      <c r="O27" s="182">
        <v>39</v>
      </c>
      <c r="P27" s="182">
        <v>68</v>
      </c>
      <c r="Q27" s="182">
        <v>143</v>
      </c>
      <c r="R27" s="182">
        <v>130</v>
      </c>
      <c r="S27" s="182">
        <v>8</v>
      </c>
      <c r="T27" s="182">
        <v>2</v>
      </c>
      <c r="U27" s="182">
        <v>31</v>
      </c>
      <c r="V27" s="182">
        <v>19</v>
      </c>
      <c r="W27" s="182">
        <v>15</v>
      </c>
      <c r="X27" s="182">
        <v>11</v>
      </c>
      <c r="Y27" s="190">
        <v>1344</v>
      </c>
    </row>
    <row r="28" spans="1:25" ht="15" customHeight="1">
      <c r="A28" s="35"/>
      <c r="B28" s="11" t="s">
        <v>181</v>
      </c>
      <c r="C28" s="182">
        <v>0</v>
      </c>
      <c r="D28" s="182">
        <v>0</v>
      </c>
      <c r="E28" s="182">
        <v>0</v>
      </c>
      <c r="F28" s="182">
        <v>0</v>
      </c>
      <c r="G28" s="182">
        <v>0</v>
      </c>
      <c r="H28" s="182">
        <v>0</v>
      </c>
      <c r="I28" s="182">
        <v>1</v>
      </c>
      <c r="J28" s="182">
        <v>1</v>
      </c>
      <c r="K28" s="182">
        <v>1</v>
      </c>
      <c r="L28" s="182">
        <v>0</v>
      </c>
      <c r="M28" s="182">
        <v>0</v>
      </c>
      <c r="N28" s="182">
        <v>0</v>
      </c>
      <c r="O28" s="182">
        <v>0</v>
      </c>
      <c r="P28" s="182">
        <v>0</v>
      </c>
      <c r="Q28" s="182">
        <v>1</v>
      </c>
      <c r="R28" s="182">
        <v>0</v>
      </c>
      <c r="S28" s="182">
        <v>0</v>
      </c>
      <c r="T28" s="182">
        <v>0</v>
      </c>
      <c r="U28" s="182">
        <v>1</v>
      </c>
      <c r="V28" s="182">
        <v>0</v>
      </c>
      <c r="W28" s="182">
        <v>0</v>
      </c>
      <c r="X28" s="182">
        <v>0</v>
      </c>
      <c r="Y28" s="190">
        <v>5</v>
      </c>
    </row>
    <row r="29" spans="1:25" ht="15" customHeight="1">
      <c r="A29" s="43"/>
      <c r="B29" s="34" t="s">
        <v>39</v>
      </c>
      <c r="C29" s="185">
        <v>233</v>
      </c>
      <c r="D29" s="185">
        <v>3</v>
      </c>
      <c r="E29" s="185">
        <v>73</v>
      </c>
      <c r="F29" s="185">
        <v>2</v>
      </c>
      <c r="G29" s="185">
        <v>11</v>
      </c>
      <c r="H29" s="185">
        <v>6</v>
      </c>
      <c r="I29" s="185">
        <v>292</v>
      </c>
      <c r="J29" s="185">
        <v>11</v>
      </c>
      <c r="K29" s="185">
        <v>102</v>
      </c>
      <c r="L29" s="185">
        <v>11</v>
      </c>
      <c r="M29" s="185">
        <v>67</v>
      </c>
      <c r="N29" s="185">
        <v>71</v>
      </c>
      <c r="O29" s="185">
        <v>39</v>
      </c>
      <c r="P29" s="185">
        <v>68</v>
      </c>
      <c r="Q29" s="185">
        <v>144</v>
      </c>
      <c r="R29" s="185">
        <v>130</v>
      </c>
      <c r="S29" s="185">
        <v>8</v>
      </c>
      <c r="T29" s="185">
        <v>2</v>
      </c>
      <c r="U29" s="185">
        <v>32</v>
      </c>
      <c r="V29" s="185">
        <v>19</v>
      </c>
      <c r="W29" s="185">
        <v>15</v>
      </c>
      <c r="X29" s="185">
        <v>11</v>
      </c>
      <c r="Y29" s="191">
        <v>1350</v>
      </c>
    </row>
    <row r="30" spans="1:25" ht="15" customHeight="1">
      <c r="A30" s="248" t="s">
        <v>39</v>
      </c>
      <c r="B30" s="249"/>
      <c r="C30" s="194">
        <v>942</v>
      </c>
      <c r="D30" s="194">
        <v>16</v>
      </c>
      <c r="E30" s="194">
        <v>277</v>
      </c>
      <c r="F30" s="194">
        <v>17</v>
      </c>
      <c r="G30" s="194">
        <v>58</v>
      </c>
      <c r="H30" s="194">
        <v>20</v>
      </c>
      <c r="I30" s="194">
        <v>987</v>
      </c>
      <c r="J30" s="194">
        <v>50</v>
      </c>
      <c r="K30" s="194">
        <v>336</v>
      </c>
      <c r="L30" s="194">
        <v>50</v>
      </c>
      <c r="M30" s="194">
        <v>245</v>
      </c>
      <c r="N30" s="194">
        <v>231</v>
      </c>
      <c r="O30" s="194">
        <v>109</v>
      </c>
      <c r="P30" s="194">
        <v>230</v>
      </c>
      <c r="Q30" s="194">
        <v>359</v>
      </c>
      <c r="R30" s="194">
        <v>152</v>
      </c>
      <c r="S30" s="194">
        <v>34</v>
      </c>
      <c r="T30" s="194">
        <v>17</v>
      </c>
      <c r="U30" s="194">
        <v>185</v>
      </c>
      <c r="V30" s="194">
        <v>81</v>
      </c>
      <c r="W30" s="194">
        <v>41</v>
      </c>
      <c r="X30" s="194">
        <v>70</v>
      </c>
      <c r="Y30" s="196">
        <v>4507</v>
      </c>
    </row>
    <row r="31" spans="1:25" ht="15" customHeight="1">
      <c r="A31" s="37"/>
      <c r="B31" s="181"/>
      <c r="C31" s="182"/>
      <c r="D31" s="182"/>
      <c r="E31" s="182"/>
      <c r="F31" s="182"/>
      <c r="G31" s="182"/>
      <c r="H31" s="182"/>
      <c r="I31" s="182"/>
      <c r="J31" s="182"/>
      <c r="K31" s="182"/>
      <c r="L31" s="182"/>
      <c r="M31" s="182"/>
      <c r="N31" s="182"/>
      <c r="O31" s="182"/>
      <c r="P31" s="182"/>
      <c r="Q31" s="182"/>
      <c r="R31" s="182"/>
      <c r="S31" s="182"/>
      <c r="T31" s="182"/>
      <c r="U31" s="182"/>
      <c r="V31" s="182"/>
      <c r="W31" s="182"/>
      <c r="X31" s="182"/>
      <c r="Y31" s="190"/>
    </row>
    <row r="32" spans="1:25" ht="15" customHeight="1">
      <c r="A32" s="239" t="s">
        <v>242</v>
      </c>
      <c r="B32" s="243"/>
      <c r="C32" s="185"/>
      <c r="D32" s="185"/>
      <c r="E32" s="185"/>
      <c r="F32" s="185"/>
      <c r="G32" s="185"/>
      <c r="H32" s="185"/>
      <c r="I32" s="185"/>
      <c r="J32" s="185"/>
      <c r="K32" s="185"/>
      <c r="L32" s="185"/>
      <c r="M32" s="185"/>
      <c r="N32" s="185"/>
      <c r="O32" s="185"/>
      <c r="P32" s="185"/>
      <c r="Q32" s="185"/>
      <c r="R32" s="185"/>
      <c r="S32" s="185"/>
      <c r="T32" s="185"/>
      <c r="U32" s="185"/>
      <c r="V32" s="185"/>
      <c r="W32" s="185"/>
      <c r="X32" s="185"/>
      <c r="Y32" s="191"/>
    </row>
    <row r="33" spans="1:25" ht="15" customHeight="1">
      <c r="A33" s="35" t="s">
        <v>11</v>
      </c>
      <c r="B33" s="11" t="s">
        <v>44</v>
      </c>
      <c r="C33" s="182">
        <v>54</v>
      </c>
      <c r="D33" s="182">
        <v>2</v>
      </c>
      <c r="E33" s="182">
        <v>0</v>
      </c>
      <c r="F33" s="182">
        <v>0</v>
      </c>
      <c r="G33" s="182">
        <v>4</v>
      </c>
      <c r="H33" s="182">
        <v>0</v>
      </c>
      <c r="I33" s="182">
        <v>5</v>
      </c>
      <c r="J33" s="182">
        <v>0</v>
      </c>
      <c r="K33" s="182">
        <v>1</v>
      </c>
      <c r="L33" s="182">
        <v>6</v>
      </c>
      <c r="M33" s="182">
        <v>4</v>
      </c>
      <c r="N33" s="182">
        <v>0</v>
      </c>
      <c r="O33" s="182">
        <v>0</v>
      </c>
      <c r="P33" s="182">
        <v>0</v>
      </c>
      <c r="Q33" s="182">
        <v>0</v>
      </c>
      <c r="R33" s="182">
        <v>0</v>
      </c>
      <c r="S33" s="182">
        <v>1</v>
      </c>
      <c r="T33" s="182">
        <v>0</v>
      </c>
      <c r="U33" s="182">
        <v>0</v>
      </c>
      <c r="V33" s="182">
        <v>1</v>
      </c>
      <c r="W33" s="182">
        <v>0</v>
      </c>
      <c r="X33" s="182">
        <v>0</v>
      </c>
      <c r="Y33" s="190">
        <v>78</v>
      </c>
    </row>
    <row r="34" spans="1:25" ht="15" customHeight="1">
      <c r="A34" s="35"/>
      <c r="B34" s="11" t="s">
        <v>47</v>
      </c>
      <c r="C34" s="182">
        <v>11</v>
      </c>
      <c r="D34" s="182">
        <v>0</v>
      </c>
      <c r="E34" s="182">
        <v>2</v>
      </c>
      <c r="F34" s="182">
        <v>0</v>
      </c>
      <c r="G34" s="182">
        <v>2</v>
      </c>
      <c r="H34" s="182">
        <v>0</v>
      </c>
      <c r="I34" s="182">
        <v>2</v>
      </c>
      <c r="J34" s="182">
        <v>0</v>
      </c>
      <c r="K34" s="182">
        <v>0</v>
      </c>
      <c r="L34" s="182">
        <v>0</v>
      </c>
      <c r="M34" s="182">
        <v>0</v>
      </c>
      <c r="N34" s="182">
        <v>1</v>
      </c>
      <c r="O34" s="182">
        <v>0</v>
      </c>
      <c r="P34" s="182">
        <v>0</v>
      </c>
      <c r="Q34" s="182">
        <v>0</v>
      </c>
      <c r="R34" s="182">
        <v>0</v>
      </c>
      <c r="S34" s="182">
        <v>0</v>
      </c>
      <c r="T34" s="182">
        <v>0</v>
      </c>
      <c r="U34" s="182">
        <v>0</v>
      </c>
      <c r="V34" s="182">
        <v>0</v>
      </c>
      <c r="W34" s="182">
        <v>0</v>
      </c>
      <c r="X34" s="182">
        <v>0</v>
      </c>
      <c r="Y34" s="190">
        <v>18</v>
      </c>
    </row>
    <row r="35" spans="1:25" ht="15" customHeight="1">
      <c r="A35" s="174" t="s">
        <v>39</v>
      </c>
      <c r="B35" s="197"/>
      <c r="C35" s="194">
        <v>65</v>
      </c>
      <c r="D35" s="194">
        <v>2</v>
      </c>
      <c r="E35" s="194">
        <v>2</v>
      </c>
      <c r="F35" s="194">
        <v>0</v>
      </c>
      <c r="G35" s="194">
        <v>6</v>
      </c>
      <c r="H35" s="194">
        <v>0</v>
      </c>
      <c r="I35" s="194">
        <v>7</v>
      </c>
      <c r="J35" s="194">
        <v>0</v>
      </c>
      <c r="K35" s="194">
        <v>1</v>
      </c>
      <c r="L35" s="194">
        <v>6</v>
      </c>
      <c r="M35" s="194">
        <v>4</v>
      </c>
      <c r="N35" s="194">
        <v>1</v>
      </c>
      <c r="O35" s="194">
        <v>0</v>
      </c>
      <c r="P35" s="194">
        <v>0</v>
      </c>
      <c r="Q35" s="194">
        <v>0</v>
      </c>
      <c r="R35" s="194">
        <v>0</v>
      </c>
      <c r="S35" s="194">
        <v>1</v>
      </c>
      <c r="T35" s="194">
        <v>0</v>
      </c>
      <c r="U35" s="194">
        <v>0</v>
      </c>
      <c r="V35" s="194">
        <v>1</v>
      </c>
      <c r="W35" s="194">
        <v>0</v>
      </c>
      <c r="X35" s="194">
        <v>0</v>
      </c>
      <c r="Y35" s="196">
        <v>96</v>
      </c>
    </row>
    <row r="36" spans="1:25" ht="15" customHeight="1"/>
    <row r="37" spans="1:25" ht="15" customHeight="1">
      <c r="A37" s="46" t="s">
        <v>619</v>
      </c>
      <c r="B37" s="181"/>
    </row>
    <row r="38" spans="1:25" ht="15.75" customHeight="1">
      <c r="A38" s="46" t="s">
        <v>692</v>
      </c>
      <c r="B38" s="181"/>
    </row>
    <row r="39" spans="1:25" ht="15.75" customHeight="1">
      <c r="A39" s="181" t="s">
        <v>533</v>
      </c>
      <c r="B39" s="181"/>
    </row>
    <row r="40" spans="1:25" ht="15" customHeight="1">
      <c r="A40" s="181" t="s">
        <v>695</v>
      </c>
      <c r="B40" s="181"/>
    </row>
    <row r="41" spans="1:25" ht="15.75" customHeight="1">
      <c r="A41" s="204" t="s">
        <v>658</v>
      </c>
      <c r="B41" s="204"/>
    </row>
    <row r="42" spans="1:25" ht="15" customHeight="1">
      <c r="A42" s="294"/>
      <c r="B42" s="148"/>
    </row>
    <row r="43" spans="1:25" ht="15" customHeight="1">
      <c r="A43" s="341" t="s">
        <v>389</v>
      </c>
      <c r="B43" s="193"/>
    </row>
    <row r="44" spans="1:25" ht="15" customHeight="1">
      <c r="A44" s="341" t="s">
        <v>625</v>
      </c>
      <c r="B44" s="193"/>
    </row>
    <row r="45" spans="1:25" ht="15" customHeight="1">
      <c r="A45" s="227" t="s">
        <v>0</v>
      </c>
      <c r="B45" s="193"/>
    </row>
    <row r="46" spans="1:25" ht="15" customHeight="1">
      <c r="A46" s="227" t="s">
        <v>414</v>
      </c>
      <c r="B46" s="193"/>
    </row>
    <row r="47" spans="1:25" ht="15" customHeight="1">
      <c r="A47" s="227" t="s">
        <v>30</v>
      </c>
      <c r="B47" s="193"/>
    </row>
    <row r="48" spans="1:25" ht="15" customHeight="1">
      <c r="A48" s="227" t="s">
        <v>415</v>
      </c>
      <c r="B48" s="193"/>
    </row>
  </sheetData>
  <mergeCells count="2">
    <mergeCell ref="C6:Y6"/>
    <mergeCell ref="C7:Y7"/>
  </mergeCells>
  <conditionalFormatting sqref="A13:B22 A26:B35">
    <cfRule type="cellIs" dxfId="21" priority="5" operator="equal">
      <formula>"Total"</formula>
    </cfRule>
  </conditionalFormatting>
  <conditionalFormatting sqref="A10:B12">
    <cfRule type="cellIs" dxfId="20" priority="4" operator="equal">
      <formula>"Total"</formula>
    </cfRule>
  </conditionalFormatting>
  <conditionalFormatting sqref="A23:B23">
    <cfRule type="cellIs" dxfId="19" priority="3" operator="equal">
      <formula>"Total"</formula>
    </cfRule>
  </conditionalFormatting>
  <conditionalFormatting sqref="A24:B24">
    <cfRule type="cellIs" dxfId="18" priority="2" operator="equal">
      <formula>"Total"</formula>
    </cfRule>
  </conditionalFormatting>
  <conditionalFormatting sqref="A25:B25">
    <cfRule type="cellIs" dxfId="17" priority="1" operator="equal">
      <formula>"Total"</formula>
    </cfRule>
  </conditionalFormatting>
  <hyperlinks>
    <hyperlink ref="A1" location="'Table Of Contents'!C6" display="return to table of contents"/>
  </hyperlinks>
  <pageMargins left="0.39370078740157483" right="0.39370078740157483" top="0.59055118110236227" bottom="0.59055118110236227" header="0.39370078740157483" footer="0.39370078740157483"/>
  <pageSetup paperSize="9" scale="66" fitToWidth="0" orientation="landscape" horizontalDpi="300" verticalDpi="300" r:id="rId1"/>
  <headerFooter>
    <oddHeader>&amp;C&amp;F     &amp;A</oddHeader>
    <oddFooter>Page &amp;P of &amp;N</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pageSetUpPr fitToPage="1"/>
  </sheetPr>
  <dimension ref="A1:AZ89"/>
  <sheetViews>
    <sheetView zoomScaleNormal="100" workbookViewId="0">
      <pane xSplit="2" ySplit="9" topLeftCell="C10" activePane="bottomRight" state="frozen"/>
      <selection pane="topRight"/>
      <selection pane="bottomLeft"/>
      <selection pane="bottomRight"/>
    </sheetView>
  </sheetViews>
  <sheetFormatPr defaultColWidth="11.42578125" defaultRowHeight="9.9499999999999993" customHeight="1"/>
  <cols>
    <col min="1" max="1" width="70.5703125" style="3" bestFit="1" customWidth="1"/>
    <col min="2" max="2" width="48.85546875" style="3" bestFit="1" customWidth="1"/>
    <col min="3" max="52" width="9.85546875" style="3" customWidth="1"/>
    <col min="53" max="16384" width="11.42578125" style="3"/>
  </cols>
  <sheetData>
    <row r="1" spans="1:52" ht="13.5">
      <c r="A1" s="203" t="s">
        <v>231</v>
      </c>
    </row>
    <row r="2" spans="1:52" s="178" customFormat="1" ht="15" customHeight="1">
      <c r="A2" s="256" t="s">
        <v>281</v>
      </c>
    </row>
    <row r="3" spans="1:52" ht="15" customHeight="1">
      <c r="A3" s="256" t="str">
        <f>"NSW Higher, Local and Children's Criminal Courts " &amp;'Table Of Contents'!H4</f>
        <v>NSW Higher, Local and Children's Criminal Courts July 2014 - June 2019</v>
      </c>
      <c r="C3" s="41"/>
      <c r="D3" s="41"/>
      <c r="E3" s="41"/>
      <c r="F3" s="41"/>
      <c r="G3" s="41"/>
      <c r="H3" s="41"/>
      <c r="I3" s="41"/>
      <c r="J3" s="41"/>
      <c r="K3" s="41"/>
      <c r="L3" s="41"/>
      <c r="M3" s="41"/>
      <c r="N3" s="41"/>
      <c r="O3" s="41"/>
      <c r="P3" s="41"/>
      <c r="Q3" s="41"/>
      <c r="R3" s="41"/>
      <c r="S3" s="41"/>
      <c r="T3" s="41"/>
      <c r="U3" s="41"/>
      <c r="V3" s="41"/>
      <c r="W3" s="41"/>
      <c r="X3" s="41"/>
      <c r="Y3" s="41"/>
      <c r="Z3" s="41"/>
      <c r="AA3" s="41"/>
      <c r="AB3" s="41"/>
      <c r="AC3" s="41"/>
      <c r="AD3" s="41"/>
      <c r="AE3" s="41"/>
      <c r="AF3" s="41"/>
      <c r="AG3" s="41"/>
      <c r="AH3" s="41"/>
      <c r="AI3" s="41"/>
      <c r="AJ3" s="41"/>
      <c r="AK3" s="41"/>
      <c r="AL3" s="41"/>
      <c r="AM3" s="41"/>
      <c r="AN3" s="41"/>
      <c r="AO3" s="41"/>
      <c r="AP3" s="41"/>
    </row>
    <row r="4" spans="1:52" ht="15" customHeight="1">
      <c r="A4" s="198" t="s">
        <v>357</v>
      </c>
      <c r="B4" s="41"/>
      <c r="C4" s="41"/>
      <c r="D4" s="41"/>
      <c r="E4" s="41"/>
      <c r="F4" s="41"/>
      <c r="G4" s="41"/>
      <c r="H4" s="41"/>
      <c r="I4" s="41"/>
      <c r="J4" s="41"/>
      <c r="K4" s="41"/>
      <c r="L4" s="41"/>
      <c r="M4" s="41"/>
      <c r="N4" s="41"/>
      <c r="O4" s="41"/>
      <c r="P4" s="41"/>
      <c r="Q4" s="41"/>
      <c r="R4" s="41"/>
      <c r="S4" s="41"/>
      <c r="T4" s="41"/>
      <c r="U4" s="41"/>
      <c r="V4" s="41"/>
      <c r="W4" s="41"/>
      <c r="X4" s="41"/>
      <c r="Y4" s="41"/>
      <c r="Z4" s="41"/>
      <c r="AA4" s="41"/>
      <c r="AB4" s="41"/>
      <c r="AC4" s="41"/>
      <c r="AD4" s="41"/>
      <c r="AE4" s="41"/>
      <c r="AF4" s="41"/>
      <c r="AG4" s="41"/>
      <c r="AH4" s="41"/>
      <c r="AI4" s="41"/>
      <c r="AJ4" s="41"/>
      <c r="AK4" s="41"/>
      <c r="AL4" s="41"/>
      <c r="AM4" s="41"/>
      <c r="AN4" s="41"/>
      <c r="AO4" s="41"/>
      <c r="AP4" s="41"/>
    </row>
    <row r="5" spans="1:52" ht="15" customHeight="1">
      <c r="A5" s="106" t="s">
        <v>280</v>
      </c>
      <c r="B5" s="41"/>
      <c r="C5" s="41"/>
      <c r="D5" s="41"/>
      <c r="E5" s="41"/>
      <c r="F5" s="41"/>
      <c r="G5" s="41"/>
      <c r="H5" s="41"/>
      <c r="I5" s="41"/>
      <c r="J5" s="41"/>
      <c r="K5" s="41"/>
      <c r="L5" s="41"/>
      <c r="M5" s="41"/>
      <c r="N5" s="41"/>
      <c r="O5" s="41"/>
      <c r="P5" s="41"/>
      <c r="Q5" s="41"/>
      <c r="R5" s="41"/>
      <c r="S5" s="41"/>
      <c r="T5" s="41"/>
      <c r="U5" s="41"/>
      <c r="V5" s="41"/>
      <c r="W5" s="41"/>
      <c r="X5" s="41"/>
      <c r="Y5" s="41"/>
      <c r="Z5" s="41"/>
      <c r="AA5" s="41"/>
      <c r="AB5" s="41"/>
      <c r="AC5" s="41"/>
      <c r="AD5" s="41"/>
      <c r="AE5" s="41"/>
      <c r="AF5" s="41"/>
      <c r="AG5" s="41"/>
      <c r="AH5" s="41"/>
      <c r="AI5" s="41"/>
      <c r="AJ5" s="41"/>
      <c r="AK5" s="41"/>
      <c r="AL5" s="41"/>
      <c r="AM5" s="41"/>
      <c r="AN5" s="41"/>
      <c r="AO5" s="41"/>
      <c r="AP5" s="41"/>
    </row>
    <row r="6" spans="1:52" ht="15" customHeight="1">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9"/>
      <c r="AP6" s="9"/>
    </row>
    <row r="7" spans="1:52" ht="15" customHeight="1">
      <c r="A7" s="51"/>
      <c r="B7" s="53"/>
      <c r="C7" s="518" t="s">
        <v>1</v>
      </c>
      <c r="D7" s="518"/>
      <c r="E7" s="518"/>
      <c r="F7" s="518"/>
      <c r="G7" s="518"/>
      <c r="H7" s="518"/>
      <c r="I7" s="518"/>
      <c r="J7" s="518"/>
      <c r="K7" s="518"/>
      <c r="L7" s="519"/>
      <c r="M7" s="518" t="s">
        <v>333</v>
      </c>
      <c r="N7" s="518"/>
      <c r="O7" s="518"/>
      <c r="P7" s="518"/>
      <c r="Q7" s="518"/>
      <c r="R7" s="518"/>
      <c r="S7" s="518"/>
      <c r="T7" s="518"/>
      <c r="U7" s="518"/>
      <c r="V7" s="519"/>
      <c r="W7" s="518" t="s">
        <v>351</v>
      </c>
      <c r="X7" s="518"/>
      <c r="Y7" s="518"/>
      <c r="Z7" s="518"/>
      <c r="AA7" s="518"/>
      <c r="AB7" s="518"/>
      <c r="AC7" s="518"/>
      <c r="AD7" s="518"/>
      <c r="AE7" s="518"/>
      <c r="AF7" s="519"/>
      <c r="AG7" s="518" t="s">
        <v>338</v>
      </c>
      <c r="AH7" s="518"/>
      <c r="AI7" s="518"/>
      <c r="AJ7" s="518"/>
      <c r="AK7" s="518"/>
      <c r="AL7" s="518"/>
      <c r="AM7" s="518"/>
      <c r="AN7" s="518"/>
      <c r="AO7" s="518"/>
      <c r="AP7" s="519"/>
      <c r="AQ7" s="518" t="s">
        <v>340</v>
      </c>
      <c r="AR7" s="518"/>
      <c r="AS7" s="518"/>
      <c r="AT7" s="518"/>
      <c r="AU7" s="518"/>
      <c r="AV7" s="518"/>
      <c r="AW7" s="518"/>
      <c r="AX7" s="518"/>
      <c r="AY7" s="518"/>
      <c r="AZ7" s="519"/>
    </row>
    <row r="8" spans="1:52" ht="15" customHeight="1">
      <c r="A8" s="85"/>
      <c r="B8" s="55"/>
      <c r="C8" s="492" t="str">
        <f>'Table Of Contents'!$C$4</f>
        <v>July 2014 - June 2015</v>
      </c>
      <c r="D8" s="493"/>
      <c r="E8" s="508" t="str">
        <f>'Table Of Contents'!$D$4</f>
        <v>July 2015 - June 2016</v>
      </c>
      <c r="F8" s="505"/>
      <c r="G8" s="508" t="str">
        <f>'Table Of Contents'!$E$4</f>
        <v>July 2016 - June 2017</v>
      </c>
      <c r="H8" s="505"/>
      <c r="I8" s="508" t="str">
        <f>'Table Of Contents'!$F$4</f>
        <v>July 2017 - June 2018</v>
      </c>
      <c r="J8" s="505"/>
      <c r="K8" s="508" t="str">
        <f>'Table Of Contents'!$G$4</f>
        <v>July 2018 - June 2019</v>
      </c>
      <c r="L8" s="506"/>
      <c r="M8" s="492" t="str">
        <f>'Table Of Contents'!$C$4</f>
        <v>July 2014 - June 2015</v>
      </c>
      <c r="N8" s="493"/>
      <c r="O8" s="508" t="str">
        <f>'Table Of Contents'!$D$4</f>
        <v>July 2015 - June 2016</v>
      </c>
      <c r="P8" s="505"/>
      <c r="Q8" s="508" t="str">
        <f>'Table Of Contents'!$E$4</f>
        <v>July 2016 - June 2017</v>
      </c>
      <c r="R8" s="505"/>
      <c r="S8" s="508" t="str">
        <f>'Table Of Contents'!$F$4</f>
        <v>July 2017 - June 2018</v>
      </c>
      <c r="T8" s="505"/>
      <c r="U8" s="508" t="str">
        <f>'Table Of Contents'!$G$4</f>
        <v>July 2018 - June 2019</v>
      </c>
      <c r="V8" s="506"/>
      <c r="W8" s="492" t="str">
        <f>'Table Of Contents'!$C$4</f>
        <v>July 2014 - June 2015</v>
      </c>
      <c r="X8" s="493"/>
      <c r="Y8" s="508" t="str">
        <f>'Table Of Contents'!$D$4</f>
        <v>July 2015 - June 2016</v>
      </c>
      <c r="Z8" s="505"/>
      <c r="AA8" s="508" t="str">
        <f>'Table Of Contents'!$E$4</f>
        <v>July 2016 - June 2017</v>
      </c>
      <c r="AB8" s="505"/>
      <c r="AC8" s="508" t="str">
        <f>'Table Of Contents'!$F$4</f>
        <v>July 2017 - June 2018</v>
      </c>
      <c r="AD8" s="505"/>
      <c r="AE8" s="508" t="str">
        <f>'Table Of Contents'!$G$4</f>
        <v>July 2018 - June 2019</v>
      </c>
      <c r="AF8" s="506"/>
      <c r="AG8" s="492" t="str">
        <f>'Table Of Contents'!$C$4</f>
        <v>July 2014 - June 2015</v>
      </c>
      <c r="AH8" s="493"/>
      <c r="AI8" s="508" t="str">
        <f>'Table Of Contents'!$D$4</f>
        <v>July 2015 - June 2016</v>
      </c>
      <c r="AJ8" s="505"/>
      <c r="AK8" s="508" t="str">
        <f>'Table Of Contents'!$E$4</f>
        <v>July 2016 - June 2017</v>
      </c>
      <c r="AL8" s="505"/>
      <c r="AM8" s="508" t="str">
        <f>'Table Of Contents'!$F$4</f>
        <v>July 2017 - June 2018</v>
      </c>
      <c r="AN8" s="505"/>
      <c r="AO8" s="508" t="str">
        <f>'Table Of Contents'!$G$4</f>
        <v>July 2018 - June 2019</v>
      </c>
      <c r="AP8" s="506"/>
      <c r="AQ8" s="492" t="str">
        <f>'Table Of Contents'!$C$4</f>
        <v>July 2014 - June 2015</v>
      </c>
      <c r="AR8" s="493"/>
      <c r="AS8" s="508" t="str">
        <f>'Table Of Contents'!$D$4</f>
        <v>July 2015 - June 2016</v>
      </c>
      <c r="AT8" s="505"/>
      <c r="AU8" s="508" t="str">
        <f>'Table Of Contents'!$E$4</f>
        <v>July 2016 - June 2017</v>
      </c>
      <c r="AV8" s="505"/>
      <c r="AW8" s="508" t="str">
        <f>'Table Of Contents'!$F$4</f>
        <v>July 2017 - June 2018</v>
      </c>
      <c r="AX8" s="505"/>
      <c r="AY8" s="508" t="str">
        <f>'Table Of Contents'!$G$4</f>
        <v>July 2018 - June 2019</v>
      </c>
      <c r="AZ8" s="506"/>
    </row>
    <row r="9" spans="1:52" ht="15" customHeight="1">
      <c r="A9" s="56" t="s">
        <v>253</v>
      </c>
      <c r="B9" s="57"/>
      <c r="C9" s="86" t="s">
        <v>176</v>
      </c>
      <c r="D9" s="87" t="s">
        <v>177</v>
      </c>
      <c r="E9" s="87" t="s">
        <v>176</v>
      </c>
      <c r="F9" s="87" t="s">
        <v>177</v>
      </c>
      <c r="G9" s="87" t="s">
        <v>176</v>
      </c>
      <c r="H9" s="87" t="s">
        <v>177</v>
      </c>
      <c r="I9" s="87" t="s">
        <v>176</v>
      </c>
      <c r="J9" s="87" t="s">
        <v>177</v>
      </c>
      <c r="K9" s="87" t="s">
        <v>176</v>
      </c>
      <c r="L9" s="88" t="s">
        <v>177</v>
      </c>
      <c r="M9" s="86" t="s">
        <v>176</v>
      </c>
      <c r="N9" s="87" t="s">
        <v>177</v>
      </c>
      <c r="O9" s="87" t="s">
        <v>176</v>
      </c>
      <c r="P9" s="87" t="s">
        <v>177</v>
      </c>
      <c r="Q9" s="87" t="s">
        <v>176</v>
      </c>
      <c r="R9" s="87" t="s">
        <v>177</v>
      </c>
      <c r="S9" s="87" t="s">
        <v>176</v>
      </c>
      <c r="T9" s="87" t="s">
        <v>177</v>
      </c>
      <c r="U9" s="87" t="s">
        <v>176</v>
      </c>
      <c r="V9" s="88" t="s">
        <v>177</v>
      </c>
      <c r="W9" s="86" t="s">
        <v>176</v>
      </c>
      <c r="X9" s="87" t="s">
        <v>177</v>
      </c>
      <c r="Y9" s="87" t="s">
        <v>176</v>
      </c>
      <c r="Z9" s="87" t="s">
        <v>177</v>
      </c>
      <c r="AA9" s="87" t="s">
        <v>176</v>
      </c>
      <c r="AB9" s="87" t="s">
        <v>177</v>
      </c>
      <c r="AC9" s="87" t="s">
        <v>176</v>
      </c>
      <c r="AD9" s="87" t="s">
        <v>177</v>
      </c>
      <c r="AE9" s="87" t="s">
        <v>176</v>
      </c>
      <c r="AF9" s="88" t="s">
        <v>177</v>
      </c>
      <c r="AG9" s="86" t="s">
        <v>176</v>
      </c>
      <c r="AH9" s="87" t="s">
        <v>177</v>
      </c>
      <c r="AI9" s="87" t="s">
        <v>176</v>
      </c>
      <c r="AJ9" s="87" t="s">
        <v>177</v>
      </c>
      <c r="AK9" s="87" t="s">
        <v>176</v>
      </c>
      <c r="AL9" s="87" t="s">
        <v>177</v>
      </c>
      <c r="AM9" s="87" t="s">
        <v>176</v>
      </c>
      <c r="AN9" s="87" t="s">
        <v>177</v>
      </c>
      <c r="AO9" s="87" t="s">
        <v>176</v>
      </c>
      <c r="AP9" s="88" t="s">
        <v>177</v>
      </c>
      <c r="AQ9" s="86" t="s">
        <v>176</v>
      </c>
      <c r="AR9" s="87" t="s">
        <v>177</v>
      </c>
      <c r="AS9" s="87" t="s">
        <v>176</v>
      </c>
      <c r="AT9" s="87" t="s">
        <v>177</v>
      </c>
      <c r="AU9" s="87" t="s">
        <v>176</v>
      </c>
      <c r="AV9" s="87" t="s">
        <v>177</v>
      </c>
      <c r="AW9" s="87" t="s">
        <v>176</v>
      </c>
      <c r="AX9" s="87" t="s">
        <v>177</v>
      </c>
      <c r="AY9" s="87" t="s">
        <v>176</v>
      </c>
      <c r="AZ9" s="88" t="s">
        <v>177</v>
      </c>
    </row>
    <row r="10" spans="1:52" ht="15" customHeight="1">
      <c r="A10" s="89" t="s">
        <v>9</v>
      </c>
      <c r="B10" s="12" t="s">
        <v>35</v>
      </c>
      <c r="C10" s="22">
        <v>48</v>
      </c>
      <c r="D10" s="66">
        <v>100</v>
      </c>
      <c r="E10" s="23">
        <v>26</v>
      </c>
      <c r="F10" s="66">
        <v>100</v>
      </c>
      <c r="G10" s="23">
        <v>51</v>
      </c>
      <c r="H10" s="66">
        <v>100</v>
      </c>
      <c r="I10" s="23">
        <v>31</v>
      </c>
      <c r="J10" s="66">
        <v>100</v>
      </c>
      <c r="K10" s="23">
        <v>34</v>
      </c>
      <c r="L10" s="24">
        <v>100</v>
      </c>
      <c r="M10" s="188">
        <v>48</v>
      </c>
      <c r="N10" s="66">
        <v>100</v>
      </c>
      <c r="O10" s="189">
        <v>26</v>
      </c>
      <c r="P10" s="66">
        <v>100</v>
      </c>
      <c r="Q10" s="189">
        <v>51</v>
      </c>
      <c r="R10" s="66">
        <v>100</v>
      </c>
      <c r="S10" s="189">
        <v>31</v>
      </c>
      <c r="T10" s="66">
        <v>100</v>
      </c>
      <c r="U10" s="189">
        <v>34</v>
      </c>
      <c r="V10" s="24">
        <v>100</v>
      </c>
      <c r="W10" s="22">
        <v>0</v>
      </c>
      <c r="X10" s="66">
        <v>0</v>
      </c>
      <c r="Y10" s="23">
        <v>0</v>
      </c>
      <c r="Z10" s="66">
        <v>0</v>
      </c>
      <c r="AA10" s="23">
        <v>0</v>
      </c>
      <c r="AB10" s="66">
        <v>0</v>
      </c>
      <c r="AC10" s="23">
        <v>0</v>
      </c>
      <c r="AD10" s="66">
        <v>0</v>
      </c>
      <c r="AE10" s="23">
        <v>0</v>
      </c>
      <c r="AF10" s="24">
        <v>0</v>
      </c>
      <c r="AG10" s="22">
        <v>0</v>
      </c>
      <c r="AH10" s="66">
        <v>0</v>
      </c>
      <c r="AI10" s="23">
        <v>0</v>
      </c>
      <c r="AJ10" s="66">
        <v>0</v>
      </c>
      <c r="AK10" s="23">
        <v>0</v>
      </c>
      <c r="AL10" s="66">
        <v>0</v>
      </c>
      <c r="AM10" s="23">
        <v>0</v>
      </c>
      <c r="AN10" s="66">
        <v>0</v>
      </c>
      <c r="AO10" s="23">
        <v>0</v>
      </c>
      <c r="AP10" s="24">
        <v>0</v>
      </c>
      <c r="AQ10" s="22">
        <v>0</v>
      </c>
      <c r="AR10" s="66">
        <v>0</v>
      </c>
      <c r="AS10" s="23">
        <v>0</v>
      </c>
      <c r="AT10" s="66">
        <v>0</v>
      </c>
      <c r="AU10" s="23">
        <v>0</v>
      </c>
      <c r="AV10" s="66">
        <v>0</v>
      </c>
      <c r="AW10" s="23">
        <v>0</v>
      </c>
      <c r="AX10" s="66">
        <v>0</v>
      </c>
      <c r="AY10" s="23">
        <v>0</v>
      </c>
      <c r="AZ10" s="24">
        <v>0</v>
      </c>
    </row>
    <row r="11" spans="1:52" ht="15" customHeight="1">
      <c r="A11" s="35"/>
      <c r="B11" s="12" t="s">
        <v>36</v>
      </c>
      <c r="C11" s="15">
        <v>5</v>
      </c>
      <c r="D11" s="4">
        <v>100</v>
      </c>
      <c r="E11" s="14">
        <v>9</v>
      </c>
      <c r="F11" s="4">
        <v>100</v>
      </c>
      <c r="G11" s="14">
        <v>14</v>
      </c>
      <c r="H11" s="4">
        <v>100</v>
      </c>
      <c r="I11" s="14">
        <v>6</v>
      </c>
      <c r="J11" s="4">
        <v>100</v>
      </c>
      <c r="K11" s="14">
        <v>8</v>
      </c>
      <c r="L11" s="16">
        <v>88.9</v>
      </c>
      <c r="M11" s="183">
        <v>0</v>
      </c>
      <c r="N11" s="4">
        <v>0</v>
      </c>
      <c r="O11" s="182">
        <v>0</v>
      </c>
      <c r="P11" s="4">
        <v>0</v>
      </c>
      <c r="Q11" s="182">
        <v>0</v>
      </c>
      <c r="R11" s="4">
        <v>0</v>
      </c>
      <c r="S11" s="182">
        <v>1</v>
      </c>
      <c r="T11" s="4">
        <v>100</v>
      </c>
      <c r="U11" s="182">
        <v>2</v>
      </c>
      <c r="V11" s="16">
        <v>100</v>
      </c>
      <c r="W11" s="15">
        <v>5</v>
      </c>
      <c r="X11" s="4">
        <v>100</v>
      </c>
      <c r="Y11" s="14">
        <v>9</v>
      </c>
      <c r="Z11" s="4">
        <v>100</v>
      </c>
      <c r="AA11" s="14">
        <v>14</v>
      </c>
      <c r="AB11" s="4">
        <v>100</v>
      </c>
      <c r="AC11" s="14">
        <v>5</v>
      </c>
      <c r="AD11" s="4">
        <v>100</v>
      </c>
      <c r="AE11" s="14">
        <v>6</v>
      </c>
      <c r="AF11" s="16">
        <v>85.7</v>
      </c>
      <c r="AG11" s="15">
        <v>0</v>
      </c>
      <c r="AH11" s="4">
        <v>0</v>
      </c>
      <c r="AI11" s="14">
        <v>0</v>
      </c>
      <c r="AJ11" s="4">
        <v>0</v>
      </c>
      <c r="AK11" s="14">
        <v>0</v>
      </c>
      <c r="AL11" s="4">
        <v>0</v>
      </c>
      <c r="AM11" s="14">
        <v>0</v>
      </c>
      <c r="AN11" s="4">
        <v>0</v>
      </c>
      <c r="AO11" s="14">
        <v>0</v>
      </c>
      <c r="AP11" s="16">
        <v>0</v>
      </c>
      <c r="AQ11" s="15">
        <v>0</v>
      </c>
      <c r="AR11" s="4">
        <v>0</v>
      </c>
      <c r="AS11" s="14">
        <v>0</v>
      </c>
      <c r="AT11" s="4">
        <v>0</v>
      </c>
      <c r="AU11" s="14">
        <v>0</v>
      </c>
      <c r="AV11" s="4">
        <v>0</v>
      </c>
      <c r="AW11" s="14">
        <v>0</v>
      </c>
      <c r="AX11" s="4">
        <v>0</v>
      </c>
      <c r="AY11" s="14">
        <v>0</v>
      </c>
      <c r="AZ11" s="16">
        <v>0</v>
      </c>
    </row>
    <row r="12" spans="1:52" ht="15" customHeight="1">
      <c r="A12" s="35"/>
      <c r="B12" s="12" t="s">
        <v>184</v>
      </c>
      <c r="C12" s="15">
        <v>57</v>
      </c>
      <c r="D12" s="4">
        <v>60</v>
      </c>
      <c r="E12" s="14">
        <v>37</v>
      </c>
      <c r="F12" s="4">
        <v>45.7</v>
      </c>
      <c r="G12" s="14">
        <v>37</v>
      </c>
      <c r="H12" s="4">
        <v>52.9</v>
      </c>
      <c r="I12" s="14">
        <v>44</v>
      </c>
      <c r="J12" s="4">
        <v>44.9</v>
      </c>
      <c r="K12" s="14">
        <v>51</v>
      </c>
      <c r="L12" s="16">
        <v>47.7</v>
      </c>
      <c r="M12" s="183">
        <v>27</v>
      </c>
      <c r="N12" s="4">
        <v>96.4</v>
      </c>
      <c r="O12" s="182">
        <v>13</v>
      </c>
      <c r="P12" s="4">
        <v>100</v>
      </c>
      <c r="Q12" s="182">
        <v>16</v>
      </c>
      <c r="R12" s="4">
        <v>94.1</v>
      </c>
      <c r="S12" s="182">
        <v>14</v>
      </c>
      <c r="T12" s="4">
        <v>100</v>
      </c>
      <c r="U12" s="182">
        <v>17</v>
      </c>
      <c r="V12" s="16">
        <v>100</v>
      </c>
      <c r="W12" s="15">
        <v>29</v>
      </c>
      <c r="X12" s="4">
        <v>72.5</v>
      </c>
      <c r="Y12" s="14">
        <v>23</v>
      </c>
      <c r="Z12" s="4">
        <v>67.599999999999994</v>
      </c>
      <c r="AA12" s="14">
        <v>20</v>
      </c>
      <c r="AB12" s="4">
        <v>60.6</v>
      </c>
      <c r="AC12" s="14">
        <v>30</v>
      </c>
      <c r="AD12" s="4">
        <v>61.2</v>
      </c>
      <c r="AE12" s="14">
        <v>33</v>
      </c>
      <c r="AF12" s="16">
        <v>68.8</v>
      </c>
      <c r="AG12" s="15">
        <v>1</v>
      </c>
      <c r="AH12" s="4">
        <v>3.8</v>
      </c>
      <c r="AI12" s="14">
        <v>1</v>
      </c>
      <c r="AJ12" s="4">
        <v>3</v>
      </c>
      <c r="AK12" s="14">
        <v>1</v>
      </c>
      <c r="AL12" s="4">
        <v>5.3</v>
      </c>
      <c r="AM12" s="14">
        <v>0</v>
      </c>
      <c r="AN12" s="4">
        <v>0</v>
      </c>
      <c r="AO12" s="14">
        <v>1</v>
      </c>
      <c r="AP12" s="16">
        <v>2.5</v>
      </c>
      <c r="AQ12" s="15">
        <v>0</v>
      </c>
      <c r="AR12" s="4">
        <v>0</v>
      </c>
      <c r="AS12" s="14">
        <v>0</v>
      </c>
      <c r="AT12" s="4">
        <v>0</v>
      </c>
      <c r="AU12" s="14">
        <v>0</v>
      </c>
      <c r="AV12" s="4">
        <v>0</v>
      </c>
      <c r="AW12" s="14">
        <v>0</v>
      </c>
      <c r="AX12" s="4">
        <v>0</v>
      </c>
      <c r="AY12" s="14">
        <v>0</v>
      </c>
      <c r="AZ12" s="16">
        <v>0</v>
      </c>
    </row>
    <row r="13" spans="1:52" ht="15" customHeight="1">
      <c r="A13" s="36"/>
      <c r="B13" s="48" t="s">
        <v>39</v>
      </c>
      <c r="C13" s="17">
        <v>110</v>
      </c>
      <c r="D13" s="81">
        <v>74.3</v>
      </c>
      <c r="E13" s="18">
        <v>72</v>
      </c>
      <c r="F13" s="81">
        <v>62.1</v>
      </c>
      <c r="G13" s="18">
        <v>102</v>
      </c>
      <c r="H13" s="81">
        <v>75.599999999999994</v>
      </c>
      <c r="I13" s="18">
        <v>81</v>
      </c>
      <c r="J13" s="81">
        <v>60</v>
      </c>
      <c r="K13" s="18">
        <v>93</v>
      </c>
      <c r="L13" s="19">
        <v>62</v>
      </c>
      <c r="M13" s="184">
        <v>75</v>
      </c>
      <c r="N13" s="81">
        <v>98.7</v>
      </c>
      <c r="O13" s="185">
        <v>39</v>
      </c>
      <c r="P13" s="81">
        <v>100</v>
      </c>
      <c r="Q13" s="185">
        <v>67</v>
      </c>
      <c r="R13" s="81">
        <v>98.5</v>
      </c>
      <c r="S13" s="185">
        <v>46</v>
      </c>
      <c r="T13" s="81">
        <v>100</v>
      </c>
      <c r="U13" s="185">
        <v>53</v>
      </c>
      <c r="V13" s="19">
        <v>100</v>
      </c>
      <c r="W13" s="17">
        <v>34</v>
      </c>
      <c r="X13" s="81">
        <v>75.599999999999994</v>
      </c>
      <c r="Y13" s="18">
        <v>32</v>
      </c>
      <c r="Z13" s="81">
        <v>74.400000000000006</v>
      </c>
      <c r="AA13" s="18">
        <v>34</v>
      </c>
      <c r="AB13" s="81">
        <v>72.3</v>
      </c>
      <c r="AC13" s="18">
        <v>35</v>
      </c>
      <c r="AD13" s="81">
        <v>64.8</v>
      </c>
      <c r="AE13" s="18">
        <v>39</v>
      </c>
      <c r="AF13" s="19">
        <v>70.900000000000006</v>
      </c>
      <c r="AG13" s="17">
        <v>1</v>
      </c>
      <c r="AH13" s="81">
        <v>3.8</v>
      </c>
      <c r="AI13" s="18">
        <v>1</v>
      </c>
      <c r="AJ13" s="81">
        <v>3</v>
      </c>
      <c r="AK13" s="18">
        <v>1</v>
      </c>
      <c r="AL13" s="81">
        <v>5.3</v>
      </c>
      <c r="AM13" s="18">
        <v>0</v>
      </c>
      <c r="AN13" s="81">
        <v>0</v>
      </c>
      <c r="AO13" s="18">
        <v>1</v>
      </c>
      <c r="AP13" s="19">
        <v>2.5</v>
      </c>
      <c r="AQ13" s="17">
        <v>0</v>
      </c>
      <c r="AR13" s="81">
        <v>0</v>
      </c>
      <c r="AS13" s="18">
        <v>0</v>
      </c>
      <c r="AT13" s="81">
        <v>0</v>
      </c>
      <c r="AU13" s="18">
        <v>0</v>
      </c>
      <c r="AV13" s="81">
        <v>0</v>
      </c>
      <c r="AW13" s="18">
        <v>0</v>
      </c>
      <c r="AX13" s="81">
        <v>0</v>
      </c>
      <c r="AY13" s="18">
        <v>0</v>
      </c>
      <c r="AZ13" s="19">
        <v>0</v>
      </c>
    </row>
    <row r="14" spans="1:52" ht="15" customHeight="1">
      <c r="A14" s="35" t="s">
        <v>10</v>
      </c>
      <c r="B14" s="12" t="s">
        <v>40</v>
      </c>
      <c r="C14" s="15">
        <v>1831</v>
      </c>
      <c r="D14" s="4">
        <v>13.6</v>
      </c>
      <c r="E14" s="14">
        <v>2066</v>
      </c>
      <c r="F14" s="4">
        <v>15.2</v>
      </c>
      <c r="G14" s="14">
        <v>2207</v>
      </c>
      <c r="H14" s="4">
        <v>15.5</v>
      </c>
      <c r="I14" s="14">
        <v>2154</v>
      </c>
      <c r="J14" s="4">
        <v>15.2</v>
      </c>
      <c r="K14" s="14">
        <v>2202</v>
      </c>
      <c r="L14" s="16">
        <v>15.4</v>
      </c>
      <c r="M14" s="183">
        <v>3</v>
      </c>
      <c r="N14" s="4">
        <v>100</v>
      </c>
      <c r="O14" s="182">
        <v>0</v>
      </c>
      <c r="P14" s="4">
        <v>0</v>
      </c>
      <c r="Q14" s="182">
        <v>0</v>
      </c>
      <c r="R14" s="4">
        <v>0</v>
      </c>
      <c r="S14" s="182">
        <v>0</v>
      </c>
      <c r="T14" s="4">
        <v>0</v>
      </c>
      <c r="U14" s="182">
        <v>0</v>
      </c>
      <c r="V14" s="16">
        <v>0</v>
      </c>
      <c r="W14" s="15">
        <v>241</v>
      </c>
      <c r="X14" s="4">
        <v>73.5</v>
      </c>
      <c r="Y14" s="14">
        <v>279</v>
      </c>
      <c r="Z14" s="4">
        <v>75.400000000000006</v>
      </c>
      <c r="AA14" s="14">
        <v>324</v>
      </c>
      <c r="AB14" s="4">
        <v>75</v>
      </c>
      <c r="AC14" s="14">
        <v>316</v>
      </c>
      <c r="AD14" s="4">
        <v>74.2</v>
      </c>
      <c r="AE14" s="14">
        <v>368</v>
      </c>
      <c r="AF14" s="16">
        <v>74</v>
      </c>
      <c r="AG14" s="15">
        <v>1516</v>
      </c>
      <c r="AH14" s="4">
        <v>12.4</v>
      </c>
      <c r="AI14" s="14">
        <v>1731</v>
      </c>
      <c r="AJ14" s="4">
        <v>14</v>
      </c>
      <c r="AK14" s="14">
        <v>1806</v>
      </c>
      <c r="AL14" s="4">
        <v>14</v>
      </c>
      <c r="AM14" s="14">
        <v>1778</v>
      </c>
      <c r="AN14" s="4">
        <v>13.7</v>
      </c>
      <c r="AO14" s="14">
        <v>1771</v>
      </c>
      <c r="AP14" s="16">
        <v>13.7</v>
      </c>
      <c r="AQ14" s="15">
        <v>71</v>
      </c>
      <c r="AR14" s="4">
        <v>7.9</v>
      </c>
      <c r="AS14" s="14">
        <v>56</v>
      </c>
      <c r="AT14" s="4">
        <v>6.8</v>
      </c>
      <c r="AU14" s="14">
        <v>77</v>
      </c>
      <c r="AV14" s="4">
        <v>9.1</v>
      </c>
      <c r="AW14" s="14">
        <v>60</v>
      </c>
      <c r="AX14" s="4">
        <v>7</v>
      </c>
      <c r="AY14" s="14">
        <v>63</v>
      </c>
      <c r="AZ14" s="16">
        <v>7.3</v>
      </c>
    </row>
    <row r="15" spans="1:52" ht="15" customHeight="1">
      <c r="A15" s="35"/>
      <c r="B15" s="12" t="s">
        <v>451</v>
      </c>
      <c r="C15" s="15">
        <v>566</v>
      </c>
      <c r="D15" s="4">
        <v>14.6</v>
      </c>
      <c r="E15" s="14">
        <v>649</v>
      </c>
      <c r="F15" s="4">
        <v>14.6</v>
      </c>
      <c r="G15" s="14">
        <v>730</v>
      </c>
      <c r="H15" s="4">
        <v>15.1</v>
      </c>
      <c r="I15" s="14">
        <v>718</v>
      </c>
      <c r="J15" s="4">
        <v>14.8</v>
      </c>
      <c r="K15" s="14">
        <v>669</v>
      </c>
      <c r="L15" s="16">
        <v>12.9</v>
      </c>
      <c r="M15" s="183">
        <v>0</v>
      </c>
      <c r="N15" s="4">
        <v>0</v>
      </c>
      <c r="O15" s="182">
        <v>0</v>
      </c>
      <c r="P15" s="4">
        <v>0</v>
      </c>
      <c r="Q15" s="182">
        <v>0</v>
      </c>
      <c r="R15" s="4">
        <v>0</v>
      </c>
      <c r="S15" s="182">
        <v>0</v>
      </c>
      <c r="T15" s="4">
        <v>0</v>
      </c>
      <c r="U15" s="182">
        <v>0</v>
      </c>
      <c r="V15" s="16">
        <v>0</v>
      </c>
      <c r="W15" s="15">
        <v>10</v>
      </c>
      <c r="X15" s="4">
        <v>52.6</v>
      </c>
      <c r="Y15" s="14">
        <v>9</v>
      </c>
      <c r="Z15" s="4">
        <v>42.9</v>
      </c>
      <c r="AA15" s="14">
        <v>15</v>
      </c>
      <c r="AB15" s="4">
        <v>51.7</v>
      </c>
      <c r="AC15" s="14">
        <v>15</v>
      </c>
      <c r="AD15" s="4">
        <v>62.5</v>
      </c>
      <c r="AE15" s="14">
        <v>18</v>
      </c>
      <c r="AF15" s="16">
        <v>52.9</v>
      </c>
      <c r="AG15" s="15">
        <v>537</v>
      </c>
      <c r="AH15" s="4">
        <v>15.2</v>
      </c>
      <c r="AI15" s="14">
        <v>626</v>
      </c>
      <c r="AJ15" s="4">
        <v>15.2</v>
      </c>
      <c r="AK15" s="14">
        <v>704</v>
      </c>
      <c r="AL15" s="4">
        <v>15.8</v>
      </c>
      <c r="AM15" s="14">
        <v>696</v>
      </c>
      <c r="AN15" s="4">
        <v>15.5</v>
      </c>
      <c r="AO15" s="14">
        <v>638</v>
      </c>
      <c r="AP15" s="16">
        <v>13.3</v>
      </c>
      <c r="AQ15" s="15">
        <v>19</v>
      </c>
      <c r="AR15" s="4">
        <v>5.9</v>
      </c>
      <c r="AS15" s="14">
        <v>14</v>
      </c>
      <c r="AT15" s="4">
        <v>4.5</v>
      </c>
      <c r="AU15" s="14">
        <v>11</v>
      </c>
      <c r="AV15" s="4">
        <v>3.2</v>
      </c>
      <c r="AW15" s="14">
        <v>7</v>
      </c>
      <c r="AX15" s="4">
        <v>2</v>
      </c>
      <c r="AY15" s="14">
        <v>13</v>
      </c>
      <c r="AZ15" s="16">
        <v>3.9</v>
      </c>
    </row>
    <row r="16" spans="1:52" ht="15" customHeight="1">
      <c r="A16" s="36"/>
      <c r="B16" s="48" t="s">
        <v>39</v>
      </c>
      <c r="C16" s="17">
        <v>2397</v>
      </c>
      <c r="D16" s="81">
        <v>13.8</v>
      </c>
      <c r="E16" s="18">
        <v>2715</v>
      </c>
      <c r="F16" s="81">
        <v>15.1</v>
      </c>
      <c r="G16" s="18">
        <v>2937</v>
      </c>
      <c r="H16" s="81">
        <v>15.4</v>
      </c>
      <c r="I16" s="18">
        <v>2872</v>
      </c>
      <c r="J16" s="81">
        <v>15.1</v>
      </c>
      <c r="K16" s="18">
        <v>2871</v>
      </c>
      <c r="L16" s="19">
        <v>14.7</v>
      </c>
      <c r="M16" s="184">
        <v>3</v>
      </c>
      <c r="N16" s="81">
        <v>100</v>
      </c>
      <c r="O16" s="185">
        <v>0</v>
      </c>
      <c r="P16" s="81">
        <v>0</v>
      </c>
      <c r="Q16" s="185">
        <v>0</v>
      </c>
      <c r="R16" s="81">
        <v>0</v>
      </c>
      <c r="S16" s="185">
        <v>0</v>
      </c>
      <c r="T16" s="81">
        <v>0</v>
      </c>
      <c r="U16" s="185">
        <v>0</v>
      </c>
      <c r="V16" s="19">
        <v>0</v>
      </c>
      <c r="W16" s="17">
        <v>251</v>
      </c>
      <c r="X16" s="81">
        <v>72.3</v>
      </c>
      <c r="Y16" s="18">
        <v>288</v>
      </c>
      <c r="Z16" s="81">
        <v>73.7</v>
      </c>
      <c r="AA16" s="18">
        <v>339</v>
      </c>
      <c r="AB16" s="81">
        <v>73.5</v>
      </c>
      <c r="AC16" s="18">
        <v>331</v>
      </c>
      <c r="AD16" s="81">
        <v>73.599999999999994</v>
      </c>
      <c r="AE16" s="18">
        <v>386</v>
      </c>
      <c r="AF16" s="19">
        <v>72.7</v>
      </c>
      <c r="AG16" s="17">
        <v>2053</v>
      </c>
      <c r="AH16" s="81">
        <v>13</v>
      </c>
      <c r="AI16" s="18">
        <v>2357</v>
      </c>
      <c r="AJ16" s="81">
        <v>14.3</v>
      </c>
      <c r="AK16" s="18">
        <v>2510</v>
      </c>
      <c r="AL16" s="81">
        <v>14.4</v>
      </c>
      <c r="AM16" s="18">
        <v>2474</v>
      </c>
      <c r="AN16" s="81">
        <v>14.2</v>
      </c>
      <c r="AO16" s="18">
        <v>2409</v>
      </c>
      <c r="AP16" s="19">
        <v>13.6</v>
      </c>
      <c r="AQ16" s="17">
        <v>90</v>
      </c>
      <c r="AR16" s="81">
        <v>7.4</v>
      </c>
      <c r="AS16" s="18">
        <v>70</v>
      </c>
      <c r="AT16" s="81">
        <v>6.1</v>
      </c>
      <c r="AU16" s="18">
        <v>88</v>
      </c>
      <c r="AV16" s="81">
        <v>7.4</v>
      </c>
      <c r="AW16" s="18">
        <v>67</v>
      </c>
      <c r="AX16" s="81">
        <v>5.6</v>
      </c>
      <c r="AY16" s="18">
        <v>76</v>
      </c>
      <c r="AZ16" s="19">
        <v>6.3</v>
      </c>
    </row>
    <row r="17" spans="1:52" ht="15" customHeight="1">
      <c r="A17" s="35" t="s">
        <v>11</v>
      </c>
      <c r="B17" s="12" t="s">
        <v>44</v>
      </c>
      <c r="C17" s="15">
        <v>333</v>
      </c>
      <c r="D17" s="4">
        <v>49.4</v>
      </c>
      <c r="E17" s="14">
        <v>435</v>
      </c>
      <c r="F17" s="4">
        <v>54.1</v>
      </c>
      <c r="G17" s="14">
        <v>491</v>
      </c>
      <c r="H17" s="4">
        <v>53.1</v>
      </c>
      <c r="I17" s="14">
        <v>468</v>
      </c>
      <c r="J17" s="4">
        <v>49.5</v>
      </c>
      <c r="K17" s="14">
        <v>571</v>
      </c>
      <c r="L17" s="16">
        <v>60.6</v>
      </c>
      <c r="M17" s="183">
        <v>0</v>
      </c>
      <c r="N17" s="4">
        <v>0</v>
      </c>
      <c r="O17" s="182">
        <v>0</v>
      </c>
      <c r="P17" s="4">
        <v>0</v>
      </c>
      <c r="Q17" s="182">
        <v>0</v>
      </c>
      <c r="R17" s="4">
        <v>0</v>
      </c>
      <c r="S17" s="182">
        <v>1</v>
      </c>
      <c r="T17" s="4">
        <v>100</v>
      </c>
      <c r="U17" s="182">
        <v>0</v>
      </c>
      <c r="V17" s="16">
        <v>0</v>
      </c>
      <c r="W17" s="15">
        <v>215</v>
      </c>
      <c r="X17" s="4">
        <v>80.2</v>
      </c>
      <c r="Y17" s="14">
        <v>289</v>
      </c>
      <c r="Z17" s="4">
        <v>82.3</v>
      </c>
      <c r="AA17" s="14">
        <v>362</v>
      </c>
      <c r="AB17" s="4">
        <v>83.4</v>
      </c>
      <c r="AC17" s="14">
        <v>333</v>
      </c>
      <c r="AD17" s="4">
        <v>82</v>
      </c>
      <c r="AE17" s="14">
        <v>399</v>
      </c>
      <c r="AF17" s="16">
        <v>89.3</v>
      </c>
      <c r="AG17" s="15">
        <v>107</v>
      </c>
      <c r="AH17" s="4">
        <v>32.5</v>
      </c>
      <c r="AI17" s="14">
        <v>136</v>
      </c>
      <c r="AJ17" s="4">
        <v>37</v>
      </c>
      <c r="AK17" s="14">
        <v>118</v>
      </c>
      <c r="AL17" s="4">
        <v>29.1</v>
      </c>
      <c r="AM17" s="14">
        <v>118</v>
      </c>
      <c r="AN17" s="4">
        <v>26.6</v>
      </c>
      <c r="AO17" s="14">
        <v>156</v>
      </c>
      <c r="AP17" s="16">
        <v>37.9</v>
      </c>
      <c r="AQ17" s="15">
        <v>11</v>
      </c>
      <c r="AR17" s="4">
        <v>14.3</v>
      </c>
      <c r="AS17" s="14">
        <v>10</v>
      </c>
      <c r="AT17" s="4">
        <v>11.8</v>
      </c>
      <c r="AU17" s="14">
        <v>11</v>
      </c>
      <c r="AV17" s="4">
        <v>12.8</v>
      </c>
      <c r="AW17" s="14">
        <v>16</v>
      </c>
      <c r="AX17" s="4">
        <v>17</v>
      </c>
      <c r="AY17" s="14">
        <v>16</v>
      </c>
      <c r="AZ17" s="16">
        <v>19.3</v>
      </c>
    </row>
    <row r="18" spans="1:52" ht="15" customHeight="1">
      <c r="A18" s="35"/>
      <c r="B18" s="12" t="s">
        <v>47</v>
      </c>
      <c r="C18" s="15">
        <v>84</v>
      </c>
      <c r="D18" s="4">
        <v>40.4</v>
      </c>
      <c r="E18" s="14">
        <v>74</v>
      </c>
      <c r="F18" s="4">
        <v>38.700000000000003</v>
      </c>
      <c r="G18" s="14">
        <v>130</v>
      </c>
      <c r="H18" s="4">
        <v>46.9</v>
      </c>
      <c r="I18" s="14">
        <v>110</v>
      </c>
      <c r="J18" s="4">
        <v>38.200000000000003</v>
      </c>
      <c r="K18" s="14">
        <v>141</v>
      </c>
      <c r="L18" s="16">
        <v>36.299999999999997</v>
      </c>
      <c r="M18" s="183">
        <v>0</v>
      </c>
      <c r="N18" s="4">
        <v>0</v>
      </c>
      <c r="O18" s="182">
        <v>0</v>
      </c>
      <c r="P18" s="4">
        <v>0</v>
      </c>
      <c r="Q18" s="182">
        <v>0</v>
      </c>
      <c r="R18" s="4">
        <v>0</v>
      </c>
      <c r="S18" s="182">
        <v>0</v>
      </c>
      <c r="T18" s="4">
        <v>0</v>
      </c>
      <c r="U18" s="182">
        <v>0</v>
      </c>
      <c r="V18" s="16">
        <v>0</v>
      </c>
      <c r="W18" s="15">
        <v>38</v>
      </c>
      <c r="X18" s="4">
        <v>53.5</v>
      </c>
      <c r="Y18" s="14">
        <v>38</v>
      </c>
      <c r="Z18" s="4">
        <v>63.3</v>
      </c>
      <c r="AA18" s="14">
        <v>79</v>
      </c>
      <c r="AB18" s="4">
        <v>73.8</v>
      </c>
      <c r="AC18" s="14">
        <v>56</v>
      </c>
      <c r="AD18" s="4">
        <v>58.9</v>
      </c>
      <c r="AE18" s="14">
        <v>71</v>
      </c>
      <c r="AF18" s="16">
        <v>64</v>
      </c>
      <c r="AG18" s="15">
        <v>46</v>
      </c>
      <c r="AH18" s="4">
        <v>35.4</v>
      </c>
      <c r="AI18" s="14">
        <v>35</v>
      </c>
      <c r="AJ18" s="4">
        <v>30.4</v>
      </c>
      <c r="AK18" s="14">
        <v>51</v>
      </c>
      <c r="AL18" s="4">
        <v>31.3</v>
      </c>
      <c r="AM18" s="14">
        <v>53</v>
      </c>
      <c r="AN18" s="4">
        <v>30.8</v>
      </c>
      <c r="AO18" s="14">
        <v>70</v>
      </c>
      <c r="AP18" s="16">
        <v>26.3</v>
      </c>
      <c r="AQ18" s="15">
        <v>0</v>
      </c>
      <c r="AR18" s="4">
        <v>0</v>
      </c>
      <c r="AS18" s="14">
        <v>1</v>
      </c>
      <c r="AT18" s="4">
        <v>6.3</v>
      </c>
      <c r="AU18" s="14">
        <v>0</v>
      </c>
      <c r="AV18" s="4">
        <v>0</v>
      </c>
      <c r="AW18" s="14">
        <v>1</v>
      </c>
      <c r="AX18" s="4">
        <v>4.8</v>
      </c>
      <c r="AY18" s="14">
        <v>0</v>
      </c>
      <c r="AZ18" s="16">
        <v>0</v>
      </c>
    </row>
    <row r="19" spans="1:52" ht="15" customHeight="1">
      <c r="A19" s="36"/>
      <c r="B19" s="48" t="s">
        <v>39</v>
      </c>
      <c r="C19" s="17">
        <v>417</v>
      </c>
      <c r="D19" s="81">
        <v>47.3</v>
      </c>
      <c r="E19" s="18">
        <v>509</v>
      </c>
      <c r="F19" s="81">
        <v>51.2</v>
      </c>
      <c r="G19" s="18">
        <v>621</v>
      </c>
      <c r="H19" s="81">
        <v>51.7</v>
      </c>
      <c r="I19" s="18">
        <v>578</v>
      </c>
      <c r="J19" s="81">
        <v>46.9</v>
      </c>
      <c r="K19" s="18">
        <v>712</v>
      </c>
      <c r="L19" s="19">
        <v>53.5</v>
      </c>
      <c r="M19" s="184">
        <v>0</v>
      </c>
      <c r="N19" s="81">
        <v>0</v>
      </c>
      <c r="O19" s="185">
        <v>0</v>
      </c>
      <c r="P19" s="81">
        <v>0</v>
      </c>
      <c r="Q19" s="185">
        <v>0</v>
      </c>
      <c r="R19" s="81">
        <v>0</v>
      </c>
      <c r="S19" s="185">
        <v>1</v>
      </c>
      <c r="T19" s="81">
        <v>100</v>
      </c>
      <c r="U19" s="185">
        <v>0</v>
      </c>
      <c r="V19" s="19">
        <v>0</v>
      </c>
      <c r="W19" s="17">
        <v>253</v>
      </c>
      <c r="X19" s="81">
        <v>74.599999999999994</v>
      </c>
      <c r="Y19" s="18">
        <v>327</v>
      </c>
      <c r="Z19" s="81">
        <v>79.599999999999994</v>
      </c>
      <c r="AA19" s="18">
        <v>441</v>
      </c>
      <c r="AB19" s="81">
        <v>81.5</v>
      </c>
      <c r="AC19" s="18">
        <v>389</v>
      </c>
      <c r="AD19" s="81">
        <v>77.599999999999994</v>
      </c>
      <c r="AE19" s="18">
        <v>470</v>
      </c>
      <c r="AF19" s="19">
        <v>84.2</v>
      </c>
      <c r="AG19" s="17">
        <v>153</v>
      </c>
      <c r="AH19" s="81">
        <v>33.299999999999997</v>
      </c>
      <c r="AI19" s="18">
        <v>171</v>
      </c>
      <c r="AJ19" s="81">
        <v>35.4</v>
      </c>
      <c r="AK19" s="18">
        <v>169</v>
      </c>
      <c r="AL19" s="81">
        <v>29.8</v>
      </c>
      <c r="AM19" s="18">
        <v>171</v>
      </c>
      <c r="AN19" s="81">
        <v>27.8</v>
      </c>
      <c r="AO19" s="18">
        <v>226</v>
      </c>
      <c r="AP19" s="19">
        <v>33.299999999999997</v>
      </c>
      <c r="AQ19" s="17">
        <v>11</v>
      </c>
      <c r="AR19" s="81">
        <v>13.1</v>
      </c>
      <c r="AS19" s="18">
        <v>11</v>
      </c>
      <c r="AT19" s="81">
        <v>10.9</v>
      </c>
      <c r="AU19" s="18">
        <v>11</v>
      </c>
      <c r="AV19" s="81">
        <v>11.8</v>
      </c>
      <c r="AW19" s="18">
        <v>17</v>
      </c>
      <c r="AX19" s="81">
        <v>14.8</v>
      </c>
      <c r="AY19" s="18">
        <v>16</v>
      </c>
      <c r="AZ19" s="19">
        <v>17</v>
      </c>
    </row>
    <row r="20" spans="1:52" ht="15" customHeight="1">
      <c r="A20" s="35" t="s">
        <v>12</v>
      </c>
      <c r="B20" s="12" t="s">
        <v>185</v>
      </c>
      <c r="C20" s="15">
        <v>283</v>
      </c>
      <c r="D20" s="4">
        <v>9.4</v>
      </c>
      <c r="E20" s="14">
        <v>394</v>
      </c>
      <c r="F20" s="4">
        <v>13.6</v>
      </c>
      <c r="G20" s="14">
        <v>415</v>
      </c>
      <c r="H20" s="4">
        <v>14.3</v>
      </c>
      <c r="I20" s="14">
        <v>421</v>
      </c>
      <c r="J20" s="4">
        <v>14.3</v>
      </c>
      <c r="K20" s="14">
        <v>425</v>
      </c>
      <c r="L20" s="16">
        <v>15.2</v>
      </c>
      <c r="M20" s="183">
        <v>0</v>
      </c>
      <c r="N20" s="4">
        <v>0</v>
      </c>
      <c r="O20" s="182">
        <v>0</v>
      </c>
      <c r="P20" s="4">
        <v>0</v>
      </c>
      <c r="Q20" s="182">
        <v>0</v>
      </c>
      <c r="R20" s="4">
        <v>0</v>
      </c>
      <c r="S20" s="182">
        <v>0</v>
      </c>
      <c r="T20" s="4">
        <v>0</v>
      </c>
      <c r="U20" s="182">
        <v>0</v>
      </c>
      <c r="V20" s="16">
        <v>0</v>
      </c>
      <c r="W20" s="15">
        <v>18</v>
      </c>
      <c r="X20" s="4">
        <v>64.3</v>
      </c>
      <c r="Y20" s="14">
        <v>18</v>
      </c>
      <c r="Z20" s="4">
        <v>75</v>
      </c>
      <c r="AA20" s="14">
        <v>28</v>
      </c>
      <c r="AB20" s="4">
        <v>70</v>
      </c>
      <c r="AC20" s="14">
        <v>30</v>
      </c>
      <c r="AD20" s="4">
        <v>76.900000000000006</v>
      </c>
      <c r="AE20" s="14">
        <v>22</v>
      </c>
      <c r="AF20" s="16">
        <v>53.7</v>
      </c>
      <c r="AG20" s="15">
        <v>254</v>
      </c>
      <c r="AH20" s="4">
        <v>8.6999999999999993</v>
      </c>
      <c r="AI20" s="14">
        <v>363</v>
      </c>
      <c r="AJ20" s="4">
        <v>13</v>
      </c>
      <c r="AK20" s="14">
        <v>368</v>
      </c>
      <c r="AL20" s="4">
        <v>13.3</v>
      </c>
      <c r="AM20" s="14">
        <v>375</v>
      </c>
      <c r="AN20" s="4">
        <v>13.3</v>
      </c>
      <c r="AO20" s="14">
        <v>389</v>
      </c>
      <c r="AP20" s="16">
        <v>14.5</v>
      </c>
      <c r="AQ20" s="15">
        <v>11</v>
      </c>
      <c r="AR20" s="4">
        <v>19.3</v>
      </c>
      <c r="AS20" s="14">
        <v>13</v>
      </c>
      <c r="AT20" s="4">
        <v>18.100000000000001</v>
      </c>
      <c r="AU20" s="14">
        <v>19</v>
      </c>
      <c r="AV20" s="4">
        <v>23.8</v>
      </c>
      <c r="AW20" s="14">
        <v>16</v>
      </c>
      <c r="AX20" s="4">
        <v>18.8</v>
      </c>
      <c r="AY20" s="14">
        <v>14</v>
      </c>
      <c r="AZ20" s="16">
        <v>18.7</v>
      </c>
    </row>
    <row r="21" spans="1:52" ht="15" customHeight="1">
      <c r="A21" s="35"/>
      <c r="B21" s="12" t="s">
        <v>186</v>
      </c>
      <c r="C21" s="15">
        <v>1</v>
      </c>
      <c r="D21" s="4">
        <v>2.2999999999999998</v>
      </c>
      <c r="E21" s="14">
        <v>7</v>
      </c>
      <c r="F21" s="4">
        <v>11.7</v>
      </c>
      <c r="G21" s="14">
        <v>1</v>
      </c>
      <c r="H21" s="4">
        <v>2.2999999999999998</v>
      </c>
      <c r="I21" s="14">
        <v>6</v>
      </c>
      <c r="J21" s="4">
        <v>10.9</v>
      </c>
      <c r="K21" s="14">
        <v>3</v>
      </c>
      <c r="L21" s="16">
        <v>6.7</v>
      </c>
      <c r="M21" s="183">
        <v>0</v>
      </c>
      <c r="N21" s="4">
        <v>0</v>
      </c>
      <c r="O21" s="182">
        <v>0</v>
      </c>
      <c r="P21" s="4">
        <v>0</v>
      </c>
      <c r="Q21" s="182">
        <v>0</v>
      </c>
      <c r="R21" s="4">
        <v>0</v>
      </c>
      <c r="S21" s="182">
        <v>0</v>
      </c>
      <c r="T21" s="4">
        <v>0</v>
      </c>
      <c r="U21" s="182">
        <v>0</v>
      </c>
      <c r="V21" s="16">
        <v>0</v>
      </c>
      <c r="W21" s="15">
        <v>0</v>
      </c>
      <c r="X21" s="4">
        <v>0</v>
      </c>
      <c r="Y21" s="14">
        <v>2</v>
      </c>
      <c r="Z21" s="4">
        <v>100</v>
      </c>
      <c r="AA21" s="14">
        <v>0</v>
      </c>
      <c r="AB21" s="4">
        <v>0</v>
      </c>
      <c r="AC21" s="14">
        <v>1</v>
      </c>
      <c r="AD21" s="4">
        <v>33.299999999999997</v>
      </c>
      <c r="AE21" s="14">
        <v>1</v>
      </c>
      <c r="AF21" s="16">
        <v>50</v>
      </c>
      <c r="AG21" s="15">
        <v>1</v>
      </c>
      <c r="AH21" s="4">
        <v>2.4</v>
      </c>
      <c r="AI21" s="14">
        <v>5</v>
      </c>
      <c r="AJ21" s="4">
        <v>8.8000000000000007</v>
      </c>
      <c r="AK21" s="14">
        <v>1</v>
      </c>
      <c r="AL21" s="4">
        <v>2.4</v>
      </c>
      <c r="AM21" s="14">
        <v>5</v>
      </c>
      <c r="AN21" s="4">
        <v>9.8000000000000007</v>
      </c>
      <c r="AO21" s="14">
        <v>1</v>
      </c>
      <c r="AP21" s="16">
        <v>2.4</v>
      </c>
      <c r="AQ21" s="15">
        <v>0</v>
      </c>
      <c r="AR21" s="4">
        <v>0</v>
      </c>
      <c r="AS21" s="14">
        <v>0</v>
      </c>
      <c r="AT21" s="4">
        <v>0</v>
      </c>
      <c r="AU21" s="14">
        <v>0</v>
      </c>
      <c r="AV21" s="4">
        <v>0</v>
      </c>
      <c r="AW21" s="14">
        <v>0</v>
      </c>
      <c r="AX21" s="4">
        <v>0</v>
      </c>
      <c r="AY21" s="14">
        <v>1</v>
      </c>
      <c r="AZ21" s="16">
        <v>50</v>
      </c>
    </row>
    <row r="22" spans="1:52" ht="15" customHeight="1">
      <c r="A22" s="36"/>
      <c r="B22" s="48" t="s">
        <v>39</v>
      </c>
      <c r="C22" s="17">
        <v>284</v>
      </c>
      <c r="D22" s="81">
        <v>9.3000000000000007</v>
      </c>
      <c r="E22" s="18">
        <v>401</v>
      </c>
      <c r="F22" s="81">
        <v>13.6</v>
      </c>
      <c r="G22" s="18">
        <v>416</v>
      </c>
      <c r="H22" s="81">
        <v>14.2</v>
      </c>
      <c r="I22" s="18">
        <v>427</v>
      </c>
      <c r="J22" s="81">
        <v>14.2</v>
      </c>
      <c r="K22" s="18">
        <v>428</v>
      </c>
      <c r="L22" s="19">
        <v>15.1</v>
      </c>
      <c r="M22" s="184">
        <v>0</v>
      </c>
      <c r="N22" s="81">
        <v>0</v>
      </c>
      <c r="O22" s="185">
        <v>0</v>
      </c>
      <c r="P22" s="81">
        <v>0</v>
      </c>
      <c r="Q22" s="185">
        <v>0</v>
      </c>
      <c r="R22" s="81">
        <v>0</v>
      </c>
      <c r="S22" s="185">
        <v>0</v>
      </c>
      <c r="T22" s="81">
        <v>0</v>
      </c>
      <c r="U22" s="185">
        <v>0</v>
      </c>
      <c r="V22" s="19">
        <v>0</v>
      </c>
      <c r="W22" s="17">
        <v>18</v>
      </c>
      <c r="X22" s="81">
        <v>64.3</v>
      </c>
      <c r="Y22" s="18">
        <v>20</v>
      </c>
      <c r="Z22" s="81">
        <v>76.900000000000006</v>
      </c>
      <c r="AA22" s="18">
        <v>28</v>
      </c>
      <c r="AB22" s="81">
        <v>70</v>
      </c>
      <c r="AC22" s="18">
        <v>31</v>
      </c>
      <c r="AD22" s="81">
        <v>73.8</v>
      </c>
      <c r="AE22" s="18">
        <v>23</v>
      </c>
      <c r="AF22" s="19">
        <v>53.5</v>
      </c>
      <c r="AG22" s="17">
        <v>255</v>
      </c>
      <c r="AH22" s="81">
        <v>8.6</v>
      </c>
      <c r="AI22" s="18">
        <v>368</v>
      </c>
      <c r="AJ22" s="81">
        <v>12.9</v>
      </c>
      <c r="AK22" s="18">
        <v>369</v>
      </c>
      <c r="AL22" s="81">
        <v>13.1</v>
      </c>
      <c r="AM22" s="18">
        <v>380</v>
      </c>
      <c r="AN22" s="81">
        <v>13.2</v>
      </c>
      <c r="AO22" s="18">
        <v>390</v>
      </c>
      <c r="AP22" s="19">
        <v>14.3</v>
      </c>
      <c r="AQ22" s="17">
        <v>11</v>
      </c>
      <c r="AR22" s="81">
        <v>18.600000000000001</v>
      </c>
      <c r="AS22" s="18">
        <v>13</v>
      </c>
      <c r="AT22" s="81">
        <v>17.8</v>
      </c>
      <c r="AU22" s="18">
        <v>19</v>
      </c>
      <c r="AV22" s="81">
        <v>22.9</v>
      </c>
      <c r="AW22" s="18">
        <v>16</v>
      </c>
      <c r="AX22" s="81">
        <v>18.600000000000001</v>
      </c>
      <c r="AY22" s="18">
        <v>15</v>
      </c>
      <c r="AZ22" s="19">
        <v>19.5</v>
      </c>
    </row>
    <row r="23" spans="1:52" ht="15" customHeight="1">
      <c r="A23" s="35" t="s">
        <v>13</v>
      </c>
      <c r="B23" s="12" t="s">
        <v>54</v>
      </c>
      <c r="C23" s="15">
        <v>33</v>
      </c>
      <c r="D23" s="4">
        <v>68.8</v>
      </c>
      <c r="E23" s="14">
        <v>51</v>
      </c>
      <c r="F23" s="4">
        <v>83.6</v>
      </c>
      <c r="G23" s="14">
        <v>72</v>
      </c>
      <c r="H23" s="4">
        <v>86.7</v>
      </c>
      <c r="I23" s="14">
        <v>37</v>
      </c>
      <c r="J23" s="4">
        <v>82.2</v>
      </c>
      <c r="K23" s="14">
        <v>66</v>
      </c>
      <c r="L23" s="16">
        <v>77.599999999999994</v>
      </c>
      <c r="M23" s="183">
        <v>0</v>
      </c>
      <c r="N23" s="4">
        <v>0</v>
      </c>
      <c r="O23" s="182">
        <v>1</v>
      </c>
      <c r="P23" s="4">
        <v>100</v>
      </c>
      <c r="Q23" s="182">
        <v>0</v>
      </c>
      <c r="R23" s="4">
        <v>0</v>
      </c>
      <c r="S23" s="182">
        <v>0</v>
      </c>
      <c r="T23" s="4">
        <v>0</v>
      </c>
      <c r="U23" s="182">
        <v>1</v>
      </c>
      <c r="V23" s="16">
        <v>100</v>
      </c>
      <c r="W23" s="15">
        <v>32</v>
      </c>
      <c r="X23" s="4">
        <v>76.2</v>
      </c>
      <c r="Y23" s="14">
        <v>49</v>
      </c>
      <c r="Z23" s="4">
        <v>83.1</v>
      </c>
      <c r="AA23" s="14">
        <v>70</v>
      </c>
      <c r="AB23" s="4">
        <v>88.6</v>
      </c>
      <c r="AC23" s="14">
        <v>37</v>
      </c>
      <c r="AD23" s="4">
        <v>84.1</v>
      </c>
      <c r="AE23" s="14">
        <v>63</v>
      </c>
      <c r="AF23" s="16">
        <v>76.8</v>
      </c>
      <c r="AG23" s="15">
        <v>0</v>
      </c>
      <c r="AH23" s="4">
        <v>0</v>
      </c>
      <c r="AI23" s="14">
        <v>0</v>
      </c>
      <c r="AJ23" s="4">
        <v>0</v>
      </c>
      <c r="AK23" s="14">
        <v>0</v>
      </c>
      <c r="AL23" s="4">
        <v>0</v>
      </c>
      <c r="AM23" s="14">
        <v>0</v>
      </c>
      <c r="AN23" s="4">
        <v>0</v>
      </c>
      <c r="AO23" s="14">
        <v>0</v>
      </c>
      <c r="AP23" s="16">
        <v>0</v>
      </c>
      <c r="AQ23" s="15">
        <v>1</v>
      </c>
      <c r="AR23" s="4">
        <v>16.7</v>
      </c>
      <c r="AS23" s="14">
        <v>1</v>
      </c>
      <c r="AT23" s="4">
        <v>100</v>
      </c>
      <c r="AU23" s="14">
        <v>2</v>
      </c>
      <c r="AV23" s="4">
        <v>50</v>
      </c>
      <c r="AW23" s="14">
        <v>0</v>
      </c>
      <c r="AX23" s="4">
        <v>0</v>
      </c>
      <c r="AY23" s="14">
        <v>2</v>
      </c>
      <c r="AZ23" s="16">
        <v>100</v>
      </c>
    </row>
    <row r="24" spans="1:52" ht="15" customHeight="1">
      <c r="A24" s="35"/>
      <c r="B24" s="12" t="s">
        <v>55</v>
      </c>
      <c r="C24" s="15">
        <v>5</v>
      </c>
      <c r="D24" s="4">
        <v>71.400000000000006</v>
      </c>
      <c r="E24" s="14">
        <v>1</v>
      </c>
      <c r="F24" s="4">
        <v>50</v>
      </c>
      <c r="G24" s="14">
        <v>2</v>
      </c>
      <c r="H24" s="4">
        <v>100</v>
      </c>
      <c r="I24" s="14">
        <v>4</v>
      </c>
      <c r="J24" s="4">
        <v>36.4</v>
      </c>
      <c r="K24" s="14">
        <v>1</v>
      </c>
      <c r="L24" s="16">
        <v>100</v>
      </c>
      <c r="M24" s="183">
        <v>0</v>
      </c>
      <c r="N24" s="4">
        <v>0</v>
      </c>
      <c r="O24" s="182">
        <v>0</v>
      </c>
      <c r="P24" s="4">
        <v>0</v>
      </c>
      <c r="Q24" s="182">
        <v>0</v>
      </c>
      <c r="R24" s="4">
        <v>0</v>
      </c>
      <c r="S24" s="182">
        <v>0</v>
      </c>
      <c r="T24" s="4">
        <v>0</v>
      </c>
      <c r="U24" s="182">
        <v>0</v>
      </c>
      <c r="V24" s="16">
        <v>0</v>
      </c>
      <c r="W24" s="15">
        <v>5</v>
      </c>
      <c r="X24" s="4">
        <v>100</v>
      </c>
      <c r="Y24" s="14">
        <v>1</v>
      </c>
      <c r="Z24" s="4">
        <v>50</v>
      </c>
      <c r="AA24" s="14">
        <v>1</v>
      </c>
      <c r="AB24" s="4">
        <v>100</v>
      </c>
      <c r="AC24" s="14">
        <v>3</v>
      </c>
      <c r="AD24" s="4">
        <v>50</v>
      </c>
      <c r="AE24" s="14">
        <v>1</v>
      </c>
      <c r="AF24" s="16">
        <v>100</v>
      </c>
      <c r="AG24" s="15">
        <v>0</v>
      </c>
      <c r="AH24" s="4">
        <v>0</v>
      </c>
      <c r="AI24" s="14">
        <v>0</v>
      </c>
      <c r="AJ24" s="4">
        <v>0</v>
      </c>
      <c r="AK24" s="14">
        <v>1</v>
      </c>
      <c r="AL24" s="4">
        <v>100</v>
      </c>
      <c r="AM24" s="14">
        <v>1</v>
      </c>
      <c r="AN24" s="4">
        <v>20</v>
      </c>
      <c r="AO24" s="14">
        <v>0</v>
      </c>
      <c r="AP24" s="16">
        <v>0</v>
      </c>
      <c r="AQ24" s="15">
        <v>0</v>
      </c>
      <c r="AR24" s="4">
        <v>0</v>
      </c>
      <c r="AS24" s="14">
        <v>0</v>
      </c>
      <c r="AT24" s="4">
        <v>0</v>
      </c>
      <c r="AU24" s="14">
        <v>0</v>
      </c>
      <c r="AV24" s="4">
        <v>0</v>
      </c>
      <c r="AW24" s="14">
        <v>0</v>
      </c>
      <c r="AX24" s="4">
        <v>0</v>
      </c>
      <c r="AY24" s="14">
        <v>0</v>
      </c>
      <c r="AZ24" s="16">
        <v>0</v>
      </c>
    </row>
    <row r="25" spans="1:52" ht="15" customHeight="1">
      <c r="A25" s="35"/>
      <c r="B25" s="12" t="s">
        <v>187</v>
      </c>
      <c r="C25" s="15">
        <v>139</v>
      </c>
      <c r="D25" s="4">
        <v>16.3</v>
      </c>
      <c r="E25" s="14">
        <v>149</v>
      </c>
      <c r="F25" s="4">
        <v>17.2</v>
      </c>
      <c r="G25" s="14">
        <v>143</v>
      </c>
      <c r="H25" s="4">
        <v>15.9</v>
      </c>
      <c r="I25" s="14">
        <v>167</v>
      </c>
      <c r="J25" s="4">
        <v>19.600000000000001</v>
      </c>
      <c r="K25" s="14">
        <v>104</v>
      </c>
      <c r="L25" s="16">
        <v>13.3</v>
      </c>
      <c r="M25" s="183">
        <v>0</v>
      </c>
      <c r="N25" s="4">
        <v>0</v>
      </c>
      <c r="O25" s="182">
        <v>0</v>
      </c>
      <c r="P25" s="4">
        <v>0</v>
      </c>
      <c r="Q25" s="182">
        <v>0</v>
      </c>
      <c r="R25" s="4">
        <v>0</v>
      </c>
      <c r="S25" s="182">
        <v>0</v>
      </c>
      <c r="T25" s="4">
        <v>0</v>
      </c>
      <c r="U25" s="182">
        <v>0</v>
      </c>
      <c r="V25" s="16">
        <v>0</v>
      </c>
      <c r="W25" s="15">
        <v>1</v>
      </c>
      <c r="X25" s="4">
        <v>33.299999999999997</v>
      </c>
      <c r="Y25" s="14">
        <v>2</v>
      </c>
      <c r="Z25" s="4">
        <v>100</v>
      </c>
      <c r="AA25" s="14">
        <v>0</v>
      </c>
      <c r="AB25" s="4">
        <v>0</v>
      </c>
      <c r="AC25" s="14">
        <v>2</v>
      </c>
      <c r="AD25" s="4">
        <v>40</v>
      </c>
      <c r="AE25" s="14">
        <v>1</v>
      </c>
      <c r="AF25" s="16">
        <v>20</v>
      </c>
      <c r="AG25" s="15">
        <v>138</v>
      </c>
      <c r="AH25" s="4">
        <v>17.100000000000001</v>
      </c>
      <c r="AI25" s="14">
        <v>144</v>
      </c>
      <c r="AJ25" s="4">
        <v>17.3</v>
      </c>
      <c r="AK25" s="14">
        <v>140</v>
      </c>
      <c r="AL25" s="4">
        <v>16.600000000000001</v>
      </c>
      <c r="AM25" s="14">
        <v>164</v>
      </c>
      <c r="AN25" s="4">
        <v>20.399999999999999</v>
      </c>
      <c r="AO25" s="14">
        <v>101</v>
      </c>
      <c r="AP25" s="16">
        <v>13.7</v>
      </c>
      <c r="AQ25" s="15">
        <v>0</v>
      </c>
      <c r="AR25" s="4">
        <v>0</v>
      </c>
      <c r="AS25" s="14">
        <v>3</v>
      </c>
      <c r="AT25" s="4">
        <v>10.3</v>
      </c>
      <c r="AU25" s="14">
        <v>3</v>
      </c>
      <c r="AV25" s="4">
        <v>6</v>
      </c>
      <c r="AW25" s="14">
        <v>1</v>
      </c>
      <c r="AX25" s="4">
        <v>2.2999999999999998</v>
      </c>
      <c r="AY25" s="14">
        <v>2</v>
      </c>
      <c r="AZ25" s="16">
        <v>5</v>
      </c>
    </row>
    <row r="26" spans="1:52" ht="15" customHeight="1">
      <c r="A26" s="36"/>
      <c r="B26" s="48" t="s">
        <v>39</v>
      </c>
      <c r="C26" s="17">
        <v>177</v>
      </c>
      <c r="D26" s="81">
        <v>19.5</v>
      </c>
      <c r="E26" s="18">
        <v>201</v>
      </c>
      <c r="F26" s="81">
        <v>21.7</v>
      </c>
      <c r="G26" s="18">
        <v>217</v>
      </c>
      <c r="H26" s="81">
        <v>22.1</v>
      </c>
      <c r="I26" s="18">
        <v>208</v>
      </c>
      <c r="J26" s="81">
        <v>22.9</v>
      </c>
      <c r="K26" s="18">
        <v>171</v>
      </c>
      <c r="L26" s="19">
        <v>19.7</v>
      </c>
      <c r="M26" s="184">
        <v>0</v>
      </c>
      <c r="N26" s="81">
        <v>0</v>
      </c>
      <c r="O26" s="185">
        <v>1</v>
      </c>
      <c r="P26" s="81">
        <v>100</v>
      </c>
      <c r="Q26" s="185">
        <v>0</v>
      </c>
      <c r="R26" s="81">
        <v>0</v>
      </c>
      <c r="S26" s="185">
        <v>0</v>
      </c>
      <c r="T26" s="81">
        <v>0</v>
      </c>
      <c r="U26" s="185">
        <v>1</v>
      </c>
      <c r="V26" s="19">
        <v>100</v>
      </c>
      <c r="W26" s="17">
        <v>38</v>
      </c>
      <c r="X26" s="81">
        <v>76</v>
      </c>
      <c r="Y26" s="18">
        <v>52</v>
      </c>
      <c r="Z26" s="81">
        <v>82.5</v>
      </c>
      <c r="AA26" s="18">
        <v>71</v>
      </c>
      <c r="AB26" s="81">
        <v>84.5</v>
      </c>
      <c r="AC26" s="18">
        <v>42</v>
      </c>
      <c r="AD26" s="81">
        <v>76.400000000000006</v>
      </c>
      <c r="AE26" s="18">
        <v>65</v>
      </c>
      <c r="AF26" s="19">
        <v>73.900000000000006</v>
      </c>
      <c r="AG26" s="17">
        <v>138</v>
      </c>
      <c r="AH26" s="81">
        <v>17.100000000000001</v>
      </c>
      <c r="AI26" s="18">
        <v>144</v>
      </c>
      <c r="AJ26" s="81">
        <v>17.3</v>
      </c>
      <c r="AK26" s="18">
        <v>141</v>
      </c>
      <c r="AL26" s="81">
        <v>16.7</v>
      </c>
      <c r="AM26" s="18">
        <v>165</v>
      </c>
      <c r="AN26" s="81">
        <v>20.399999999999999</v>
      </c>
      <c r="AO26" s="18">
        <v>101</v>
      </c>
      <c r="AP26" s="19">
        <v>13.7</v>
      </c>
      <c r="AQ26" s="17">
        <v>1</v>
      </c>
      <c r="AR26" s="81">
        <v>1.9</v>
      </c>
      <c r="AS26" s="18">
        <v>4</v>
      </c>
      <c r="AT26" s="81">
        <v>13.3</v>
      </c>
      <c r="AU26" s="18">
        <v>5</v>
      </c>
      <c r="AV26" s="81">
        <v>9.3000000000000007</v>
      </c>
      <c r="AW26" s="18">
        <v>1</v>
      </c>
      <c r="AX26" s="81">
        <v>2.2000000000000002</v>
      </c>
      <c r="AY26" s="18">
        <v>4</v>
      </c>
      <c r="AZ26" s="19">
        <v>9.5</v>
      </c>
    </row>
    <row r="27" spans="1:52" ht="15" customHeight="1">
      <c r="A27" s="35" t="s">
        <v>14</v>
      </c>
      <c r="B27" s="12" t="s">
        <v>58</v>
      </c>
      <c r="C27" s="15">
        <v>461</v>
      </c>
      <c r="D27" s="4">
        <v>63.5</v>
      </c>
      <c r="E27" s="14">
        <v>482</v>
      </c>
      <c r="F27" s="4">
        <v>61.6</v>
      </c>
      <c r="G27" s="14">
        <v>436</v>
      </c>
      <c r="H27" s="4">
        <v>66.900000000000006</v>
      </c>
      <c r="I27" s="14">
        <v>457</v>
      </c>
      <c r="J27" s="4">
        <v>64.3</v>
      </c>
      <c r="K27" s="14">
        <v>430</v>
      </c>
      <c r="L27" s="16">
        <v>60.7</v>
      </c>
      <c r="M27" s="183">
        <v>0</v>
      </c>
      <c r="N27" s="4">
        <v>0</v>
      </c>
      <c r="O27" s="182">
        <v>0</v>
      </c>
      <c r="P27" s="4">
        <v>0</v>
      </c>
      <c r="Q27" s="182">
        <v>1</v>
      </c>
      <c r="R27" s="4">
        <v>100</v>
      </c>
      <c r="S27" s="182">
        <v>0</v>
      </c>
      <c r="T27" s="4">
        <v>0</v>
      </c>
      <c r="U27" s="182">
        <v>1</v>
      </c>
      <c r="V27" s="16">
        <v>100</v>
      </c>
      <c r="W27" s="15">
        <v>362</v>
      </c>
      <c r="X27" s="4">
        <v>82.5</v>
      </c>
      <c r="Y27" s="14">
        <v>365</v>
      </c>
      <c r="Z27" s="4">
        <v>82.2</v>
      </c>
      <c r="AA27" s="14">
        <v>349</v>
      </c>
      <c r="AB27" s="4">
        <v>83.7</v>
      </c>
      <c r="AC27" s="14">
        <v>352</v>
      </c>
      <c r="AD27" s="4">
        <v>85.2</v>
      </c>
      <c r="AE27" s="14">
        <v>319</v>
      </c>
      <c r="AF27" s="16">
        <v>82.2</v>
      </c>
      <c r="AG27" s="15">
        <v>15</v>
      </c>
      <c r="AH27" s="4">
        <v>35.700000000000003</v>
      </c>
      <c r="AI27" s="14">
        <v>32</v>
      </c>
      <c r="AJ27" s="4">
        <v>59.3</v>
      </c>
      <c r="AK27" s="14">
        <v>27</v>
      </c>
      <c r="AL27" s="4">
        <v>49.1</v>
      </c>
      <c r="AM27" s="14">
        <v>30</v>
      </c>
      <c r="AN27" s="4">
        <v>52.6</v>
      </c>
      <c r="AO27" s="14">
        <v>40</v>
      </c>
      <c r="AP27" s="16">
        <v>54.8</v>
      </c>
      <c r="AQ27" s="15">
        <v>84</v>
      </c>
      <c r="AR27" s="4">
        <v>34.299999999999997</v>
      </c>
      <c r="AS27" s="14">
        <v>85</v>
      </c>
      <c r="AT27" s="4">
        <v>30</v>
      </c>
      <c r="AU27" s="14">
        <v>59</v>
      </c>
      <c r="AV27" s="4">
        <v>33</v>
      </c>
      <c r="AW27" s="14">
        <v>75</v>
      </c>
      <c r="AX27" s="4">
        <v>31.1</v>
      </c>
      <c r="AY27" s="14">
        <v>70</v>
      </c>
      <c r="AZ27" s="16">
        <v>28.5</v>
      </c>
    </row>
    <row r="28" spans="1:52" ht="15" customHeight="1">
      <c r="A28" s="35"/>
      <c r="B28" s="12" t="s">
        <v>61</v>
      </c>
      <c r="C28" s="15">
        <v>2</v>
      </c>
      <c r="D28" s="4">
        <v>28.6</v>
      </c>
      <c r="E28" s="14">
        <v>2</v>
      </c>
      <c r="F28" s="4">
        <v>22.2</v>
      </c>
      <c r="G28" s="14">
        <v>2</v>
      </c>
      <c r="H28" s="4">
        <v>25</v>
      </c>
      <c r="I28" s="14">
        <v>2</v>
      </c>
      <c r="J28" s="4">
        <v>22.2</v>
      </c>
      <c r="K28" s="14">
        <v>2</v>
      </c>
      <c r="L28" s="16">
        <v>20</v>
      </c>
      <c r="M28" s="183">
        <v>0</v>
      </c>
      <c r="N28" s="4">
        <v>0</v>
      </c>
      <c r="O28" s="182">
        <v>0</v>
      </c>
      <c r="P28" s="4">
        <v>0</v>
      </c>
      <c r="Q28" s="182">
        <v>0</v>
      </c>
      <c r="R28" s="4">
        <v>0</v>
      </c>
      <c r="S28" s="182">
        <v>0</v>
      </c>
      <c r="T28" s="4">
        <v>0</v>
      </c>
      <c r="U28" s="182">
        <v>0</v>
      </c>
      <c r="V28" s="16">
        <v>0</v>
      </c>
      <c r="W28" s="15">
        <v>0</v>
      </c>
      <c r="X28" s="4">
        <v>0</v>
      </c>
      <c r="Y28" s="14">
        <v>1</v>
      </c>
      <c r="Z28" s="4">
        <v>50</v>
      </c>
      <c r="AA28" s="14">
        <v>1</v>
      </c>
      <c r="AB28" s="4">
        <v>100</v>
      </c>
      <c r="AC28" s="14">
        <v>0</v>
      </c>
      <c r="AD28" s="4">
        <v>0</v>
      </c>
      <c r="AE28" s="14">
        <v>1</v>
      </c>
      <c r="AF28" s="16">
        <v>50</v>
      </c>
      <c r="AG28" s="15">
        <v>2</v>
      </c>
      <c r="AH28" s="4">
        <v>33.299999999999997</v>
      </c>
      <c r="AI28" s="14">
        <v>1</v>
      </c>
      <c r="AJ28" s="4">
        <v>14.3</v>
      </c>
      <c r="AK28" s="14">
        <v>1</v>
      </c>
      <c r="AL28" s="4">
        <v>14.3</v>
      </c>
      <c r="AM28" s="14">
        <v>2</v>
      </c>
      <c r="AN28" s="4">
        <v>28.6</v>
      </c>
      <c r="AO28" s="14">
        <v>1</v>
      </c>
      <c r="AP28" s="16">
        <v>12.5</v>
      </c>
      <c r="AQ28" s="15">
        <v>0</v>
      </c>
      <c r="AR28" s="4">
        <v>0</v>
      </c>
      <c r="AS28" s="14">
        <v>0</v>
      </c>
      <c r="AT28" s="4">
        <v>0</v>
      </c>
      <c r="AU28" s="14">
        <v>0</v>
      </c>
      <c r="AV28" s="4">
        <v>0</v>
      </c>
      <c r="AW28" s="14">
        <v>0</v>
      </c>
      <c r="AX28" s="4">
        <v>0</v>
      </c>
      <c r="AY28" s="14">
        <v>0</v>
      </c>
      <c r="AZ28" s="16">
        <v>0</v>
      </c>
    </row>
    <row r="29" spans="1:52" ht="15" customHeight="1">
      <c r="A29" s="36"/>
      <c r="B29" s="48" t="s">
        <v>39</v>
      </c>
      <c r="C29" s="17">
        <v>463</v>
      </c>
      <c r="D29" s="81">
        <v>63.2</v>
      </c>
      <c r="E29" s="18">
        <v>484</v>
      </c>
      <c r="F29" s="81">
        <v>61.2</v>
      </c>
      <c r="G29" s="18">
        <v>438</v>
      </c>
      <c r="H29" s="81">
        <v>66.400000000000006</v>
      </c>
      <c r="I29" s="18">
        <v>459</v>
      </c>
      <c r="J29" s="81">
        <v>63.8</v>
      </c>
      <c r="K29" s="18">
        <v>432</v>
      </c>
      <c r="L29" s="19">
        <v>60.2</v>
      </c>
      <c r="M29" s="184">
        <v>0</v>
      </c>
      <c r="N29" s="81">
        <v>0</v>
      </c>
      <c r="O29" s="185">
        <v>0</v>
      </c>
      <c r="P29" s="81">
        <v>0</v>
      </c>
      <c r="Q29" s="185">
        <v>1</v>
      </c>
      <c r="R29" s="81">
        <v>100</v>
      </c>
      <c r="S29" s="185">
        <v>0</v>
      </c>
      <c r="T29" s="81">
        <v>0</v>
      </c>
      <c r="U29" s="185">
        <v>1</v>
      </c>
      <c r="V29" s="19">
        <v>100</v>
      </c>
      <c r="W29" s="17">
        <v>362</v>
      </c>
      <c r="X29" s="81">
        <v>82.5</v>
      </c>
      <c r="Y29" s="18">
        <v>366</v>
      </c>
      <c r="Z29" s="81">
        <v>82.1</v>
      </c>
      <c r="AA29" s="18">
        <v>350</v>
      </c>
      <c r="AB29" s="81">
        <v>83.7</v>
      </c>
      <c r="AC29" s="18">
        <v>352</v>
      </c>
      <c r="AD29" s="81">
        <v>85</v>
      </c>
      <c r="AE29" s="18">
        <v>320</v>
      </c>
      <c r="AF29" s="19">
        <v>82.1</v>
      </c>
      <c r="AG29" s="17">
        <v>17</v>
      </c>
      <c r="AH29" s="81">
        <v>35.4</v>
      </c>
      <c r="AI29" s="18">
        <v>33</v>
      </c>
      <c r="AJ29" s="81">
        <v>54.1</v>
      </c>
      <c r="AK29" s="18">
        <v>28</v>
      </c>
      <c r="AL29" s="81">
        <v>45.2</v>
      </c>
      <c r="AM29" s="18">
        <v>32</v>
      </c>
      <c r="AN29" s="81">
        <v>50</v>
      </c>
      <c r="AO29" s="18">
        <v>41</v>
      </c>
      <c r="AP29" s="19">
        <v>50.6</v>
      </c>
      <c r="AQ29" s="17">
        <v>84</v>
      </c>
      <c r="AR29" s="81">
        <v>34.1</v>
      </c>
      <c r="AS29" s="18">
        <v>85</v>
      </c>
      <c r="AT29" s="81">
        <v>30</v>
      </c>
      <c r="AU29" s="18">
        <v>59</v>
      </c>
      <c r="AV29" s="81">
        <v>33</v>
      </c>
      <c r="AW29" s="18">
        <v>75</v>
      </c>
      <c r="AX29" s="81">
        <v>31</v>
      </c>
      <c r="AY29" s="18">
        <v>70</v>
      </c>
      <c r="AZ29" s="19">
        <v>28.5</v>
      </c>
    </row>
    <row r="30" spans="1:52" ht="15" customHeight="1">
      <c r="A30" s="36" t="s">
        <v>15</v>
      </c>
      <c r="B30" s="48"/>
      <c r="C30" s="17">
        <v>985</v>
      </c>
      <c r="D30" s="81">
        <v>46.6</v>
      </c>
      <c r="E30" s="18">
        <v>1136</v>
      </c>
      <c r="F30" s="81">
        <v>50.5</v>
      </c>
      <c r="G30" s="18">
        <v>1150</v>
      </c>
      <c r="H30" s="81">
        <v>49.3</v>
      </c>
      <c r="I30" s="18">
        <v>1185</v>
      </c>
      <c r="J30" s="81">
        <v>51.9</v>
      </c>
      <c r="K30" s="18">
        <v>1153</v>
      </c>
      <c r="L30" s="19">
        <v>52.2</v>
      </c>
      <c r="M30" s="184">
        <v>0</v>
      </c>
      <c r="N30" s="81">
        <v>0</v>
      </c>
      <c r="O30" s="185">
        <v>0</v>
      </c>
      <c r="P30" s="81">
        <v>0</v>
      </c>
      <c r="Q30" s="185">
        <v>0</v>
      </c>
      <c r="R30" s="81">
        <v>0</v>
      </c>
      <c r="S30" s="185">
        <v>0</v>
      </c>
      <c r="T30" s="81">
        <v>0</v>
      </c>
      <c r="U30" s="185">
        <v>0</v>
      </c>
      <c r="V30" s="19">
        <v>0</v>
      </c>
      <c r="W30" s="17">
        <v>306</v>
      </c>
      <c r="X30" s="81">
        <v>61.1</v>
      </c>
      <c r="Y30" s="18">
        <v>388</v>
      </c>
      <c r="Z30" s="81">
        <v>70.8</v>
      </c>
      <c r="AA30" s="18">
        <v>416</v>
      </c>
      <c r="AB30" s="81">
        <v>68.3</v>
      </c>
      <c r="AC30" s="18">
        <v>354</v>
      </c>
      <c r="AD30" s="81">
        <v>71.5</v>
      </c>
      <c r="AE30" s="18">
        <v>327</v>
      </c>
      <c r="AF30" s="19">
        <v>69.3</v>
      </c>
      <c r="AG30" s="17">
        <v>556</v>
      </c>
      <c r="AH30" s="81">
        <v>52.4</v>
      </c>
      <c r="AI30" s="18">
        <v>612</v>
      </c>
      <c r="AJ30" s="81">
        <v>56.5</v>
      </c>
      <c r="AK30" s="18">
        <v>632</v>
      </c>
      <c r="AL30" s="81">
        <v>51.4</v>
      </c>
      <c r="AM30" s="18">
        <v>734</v>
      </c>
      <c r="AN30" s="81">
        <v>55</v>
      </c>
      <c r="AO30" s="18">
        <v>747</v>
      </c>
      <c r="AP30" s="19">
        <v>55</v>
      </c>
      <c r="AQ30" s="17">
        <v>123</v>
      </c>
      <c r="AR30" s="81">
        <v>22.2</v>
      </c>
      <c r="AS30" s="18">
        <v>136</v>
      </c>
      <c r="AT30" s="81">
        <v>22</v>
      </c>
      <c r="AU30" s="18">
        <v>102</v>
      </c>
      <c r="AV30" s="81">
        <v>20.7</v>
      </c>
      <c r="AW30" s="18">
        <v>97</v>
      </c>
      <c r="AX30" s="81">
        <v>21.4</v>
      </c>
      <c r="AY30" s="18">
        <v>79</v>
      </c>
      <c r="AZ30" s="19">
        <v>21</v>
      </c>
    </row>
    <row r="31" spans="1:52" ht="15" customHeight="1">
      <c r="A31" s="35" t="s">
        <v>16</v>
      </c>
      <c r="B31" s="12" t="s">
        <v>188</v>
      </c>
      <c r="C31" s="15">
        <v>199</v>
      </c>
      <c r="D31" s="4">
        <v>34.5</v>
      </c>
      <c r="E31" s="14">
        <v>243</v>
      </c>
      <c r="F31" s="4">
        <v>39.299999999999997</v>
      </c>
      <c r="G31" s="14">
        <v>274</v>
      </c>
      <c r="H31" s="4">
        <v>36.799999999999997</v>
      </c>
      <c r="I31" s="14">
        <v>304</v>
      </c>
      <c r="J31" s="4">
        <v>42</v>
      </c>
      <c r="K31" s="14">
        <v>326</v>
      </c>
      <c r="L31" s="16">
        <v>41.6</v>
      </c>
      <c r="M31" s="183">
        <v>0</v>
      </c>
      <c r="N31" s="4">
        <v>0</v>
      </c>
      <c r="O31" s="182">
        <v>0</v>
      </c>
      <c r="P31" s="4">
        <v>0</v>
      </c>
      <c r="Q31" s="182">
        <v>0</v>
      </c>
      <c r="R31" s="4">
        <v>0</v>
      </c>
      <c r="S31" s="182">
        <v>0</v>
      </c>
      <c r="T31" s="4">
        <v>0</v>
      </c>
      <c r="U31" s="182">
        <v>0</v>
      </c>
      <c r="V31" s="16">
        <v>0</v>
      </c>
      <c r="W31" s="15">
        <v>7</v>
      </c>
      <c r="X31" s="4">
        <v>100</v>
      </c>
      <c r="Y31" s="14">
        <v>12</v>
      </c>
      <c r="Z31" s="4">
        <v>80</v>
      </c>
      <c r="AA31" s="14">
        <v>17</v>
      </c>
      <c r="AB31" s="4">
        <v>85</v>
      </c>
      <c r="AC31" s="14">
        <v>14</v>
      </c>
      <c r="AD31" s="4">
        <v>73.7</v>
      </c>
      <c r="AE31" s="14">
        <v>16</v>
      </c>
      <c r="AF31" s="16">
        <v>69.599999999999994</v>
      </c>
      <c r="AG31" s="15">
        <v>165</v>
      </c>
      <c r="AH31" s="4">
        <v>44.1</v>
      </c>
      <c r="AI31" s="14">
        <v>204</v>
      </c>
      <c r="AJ31" s="4">
        <v>44.2</v>
      </c>
      <c r="AK31" s="14">
        <v>235</v>
      </c>
      <c r="AL31" s="4">
        <v>43.1</v>
      </c>
      <c r="AM31" s="14">
        <v>260</v>
      </c>
      <c r="AN31" s="4">
        <v>50.5</v>
      </c>
      <c r="AO31" s="14">
        <v>286</v>
      </c>
      <c r="AP31" s="16">
        <v>49.6</v>
      </c>
      <c r="AQ31" s="15">
        <v>27</v>
      </c>
      <c r="AR31" s="4">
        <v>13.8</v>
      </c>
      <c r="AS31" s="14">
        <v>27</v>
      </c>
      <c r="AT31" s="4">
        <v>19</v>
      </c>
      <c r="AU31" s="14">
        <v>22</v>
      </c>
      <c r="AV31" s="4">
        <v>12.3</v>
      </c>
      <c r="AW31" s="14">
        <v>30</v>
      </c>
      <c r="AX31" s="4">
        <v>15.8</v>
      </c>
      <c r="AY31" s="14">
        <v>24</v>
      </c>
      <c r="AZ31" s="16">
        <v>13.1</v>
      </c>
    </row>
    <row r="32" spans="1:52" ht="15" customHeight="1">
      <c r="A32" s="35"/>
      <c r="B32" s="12" t="s">
        <v>64</v>
      </c>
      <c r="C32" s="15">
        <v>583</v>
      </c>
      <c r="D32" s="4">
        <v>15</v>
      </c>
      <c r="E32" s="14">
        <v>722</v>
      </c>
      <c r="F32" s="4">
        <v>16.8</v>
      </c>
      <c r="G32" s="14">
        <v>746</v>
      </c>
      <c r="H32" s="4">
        <v>16.399999999999999</v>
      </c>
      <c r="I32" s="14">
        <v>756</v>
      </c>
      <c r="J32" s="4">
        <v>17.100000000000001</v>
      </c>
      <c r="K32" s="14">
        <v>695</v>
      </c>
      <c r="L32" s="16">
        <v>15.2</v>
      </c>
      <c r="M32" s="183">
        <v>0</v>
      </c>
      <c r="N32" s="4">
        <v>0</v>
      </c>
      <c r="O32" s="182">
        <v>0</v>
      </c>
      <c r="P32" s="4">
        <v>0</v>
      </c>
      <c r="Q32" s="182">
        <v>0</v>
      </c>
      <c r="R32" s="4">
        <v>0</v>
      </c>
      <c r="S32" s="182">
        <v>0</v>
      </c>
      <c r="T32" s="4">
        <v>0</v>
      </c>
      <c r="U32" s="182">
        <v>0</v>
      </c>
      <c r="V32" s="16">
        <v>0</v>
      </c>
      <c r="W32" s="15">
        <v>8</v>
      </c>
      <c r="X32" s="4">
        <v>40</v>
      </c>
      <c r="Y32" s="14">
        <v>17</v>
      </c>
      <c r="Z32" s="4">
        <v>60.7</v>
      </c>
      <c r="AA32" s="14">
        <v>11</v>
      </c>
      <c r="AB32" s="4">
        <v>61.1</v>
      </c>
      <c r="AC32" s="14">
        <v>9</v>
      </c>
      <c r="AD32" s="4">
        <v>56.3</v>
      </c>
      <c r="AE32" s="14">
        <v>9</v>
      </c>
      <c r="AF32" s="16">
        <v>64.3</v>
      </c>
      <c r="AG32" s="15">
        <v>550</v>
      </c>
      <c r="AH32" s="4">
        <v>16</v>
      </c>
      <c r="AI32" s="14">
        <v>688</v>
      </c>
      <c r="AJ32" s="4">
        <v>17.8</v>
      </c>
      <c r="AK32" s="14">
        <v>718</v>
      </c>
      <c r="AL32" s="4">
        <v>17.399999999999999</v>
      </c>
      <c r="AM32" s="14">
        <v>731</v>
      </c>
      <c r="AN32" s="4">
        <v>18.3</v>
      </c>
      <c r="AO32" s="14">
        <v>673</v>
      </c>
      <c r="AP32" s="16">
        <v>16.100000000000001</v>
      </c>
      <c r="AQ32" s="15">
        <v>25</v>
      </c>
      <c r="AR32" s="4">
        <v>5.6</v>
      </c>
      <c r="AS32" s="14">
        <v>17</v>
      </c>
      <c r="AT32" s="4">
        <v>4.0999999999999996</v>
      </c>
      <c r="AU32" s="14">
        <v>17</v>
      </c>
      <c r="AV32" s="4">
        <v>4.0999999999999996</v>
      </c>
      <c r="AW32" s="14">
        <v>16</v>
      </c>
      <c r="AX32" s="4">
        <v>3.8</v>
      </c>
      <c r="AY32" s="14">
        <v>13</v>
      </c>
      <c r="AZ32" s="16">
        <v>3.4</v>
      </c>
    </row>
    <row r="33" spans="1:52" ht="15" customHeight="1">
      <c r="A33" s="35"/>
      <c r="B33" s="12" t="s">
        <v>68</v>
      </c>
      <c r="C33" s="15">
        <v>373</v>
      </c>
      <c r="D33" s="4">
        <v>16</v>
      </c>
      <c r="E33" s="14">
        <v>403</v>
      </c>
      <c r="F33" s="4">
        <v>15.2</v>
      </c>
      <c r="G33" s="14">
        <v>438</v>
      </c>
      <c r="H33" s="4">
        <v>16.100000000000001</v>
      </c>
      <c r="I33" s="14">
        <v>435</v>
      </c>
      <c r="J33" s="4">
        <v>18.2</v>
      </c>
      <c r="K33" s="14">
        <v>397</v>
      </c>
      <c r="L33" s="16">
        <v>15</v>
      </c>
      <c r="M33" s="183">
        <v>1</v>
      </c>
      <c r="N33" s="4">
        <v>100</v>
      </c>
      <c r="O33" s="182">
        <v>0</v>
      </c>
      <c r="P33" s="4">
        <v>0</v>
      </c>
      <c r="Q33" s="182">
        <v>0</v>
      </c>
      <c r="R33" s="4">
        <v>0</v>
      </c>
      <c r="S33" s="182">
        <v>1</v>
      </c>
      <c r="T33" s="4">
        <v>100</v>
      </c>
      <c r="U33" s="182">
        <v>1</v>
      </c>
      <c r="V33" s="16">
        <v>100</v>
      </c>
      <c r="W33" s="15">
        <v>29</v>
      </c>
      <c r="X33" s="4">
        <v>58</v>
      </c>
      <c r="Y33" s="14">
        <v>24</v>
      </c>
      <c r="Z33" s="4">
        <v>49</v>
      </c>
      <c r="AA33" s="14">
        <v>41</v>
      </c>
      <c r="AB33" s="4">
        <v>62.1</v>
      </c>
      <c r="AC33" s="14">
        <v>46</v>
      </c>
      <c r="AD33" s="4">
        <v>51.7</v>
      </c>
      <c r="AE33" s="14">
        <v>37</v>
      </c>
      <c r="AF33" s="16">
        <v>52.1</v>
      </c>
      <c r="AG33" s="15">
        <v>338</v>
      </c>
      <c r="AH33" s="4">
        <v>16.3</v>
      </c>
      <c r="AI33" s="14">
        <v>376</v>
      </c>
      <c r="AJ33" s="4">
        <v>15.8</v>
      </c>
      <c r="AK33" s="14">
        <v>395</v>
      </c>
      <c r="AL33" s="4">
        <v>15.9</v>
      </c>
      <c r="AM33" s="14">
        <v>382</v>
      </c>
      <c r="AN33" s="4">
        <v>17.899999999999999</v>
      </c>
      <c r="AO33" s="14">
        <v>357</v>
      </c>
      <c r="AP33" s="16">
        <v>14.7</v>
      </c>
      <c r="AQ33" s="15">
        <v>5</v>
      </c>
      <c r="AR33" s="4">
        <v>2.5</v>
      </c>
      <c r="AS33" s="14">
        <v>3</v>
      </c>
      <c r="AT33" s="4">
        <v>1.4</v>
      </c>
      <c r="AU33" s="14">
        <v>2</v>
      </c>
      <c r="AV33" s="4">
        <v>1.2</v>
      </c>
      <c r="AW33" s="14">
        <v>6</v>
      </c>
      <c r="AX33" s="4">
        <v>3.8</v>
      </c>
      <c r="AY33" s="14">
        <v>2</v>
      </c>
      <c r="AZ33" s="16">
        <v>1.4</v>
      </c>
    </row>
    <row r="34" spans="1:52" ht="15" customHeight="1">
      <c r="A34" s="35"/>
      <c r="B34" s="12" t="s">
        <v>69</v>
      </c>
      <c r="C34" s="15">
        <v>0</v>
      </c>
      <c r="D34" s="4">
        <v>0</v>
      </c>
      <c r="E34" s="14">
        <v>0</v>
      </c>
      <c r="F34" s="4">
        <v>0</v>
      </c>
      <c r="G34" s="14">
        <v>0</v>
      </c>
      <c r="H34" s="4">
        <v>0</v>
      </c>
      <c r="I34" s="14">
        <v>0</v>
      </c>
      <c r="J34" s="4">
        <v>0</v>
      </c>
      <c r="K34" s="14">
        <v>0</v>
      </c>
      <c r="L34" s="16">
        <v>0</v>
      </c>
      <c r="M34" s="183">
        <v>0</v>
      </c>
      <c r="N34" s="4">
        <v>0</v>
      </c>
      <c r="O34" s="182">
        <v>0</v>
      </c>
      <c r="P34" s="4">
        <v>0</v>
      </c>
      <c r="Q34" s="182">
        <v>0</v>
      </c>
      <c r="R34" s="4">
        <v>0</v>
      </c>
      <c r="S34" s="182">
        <v>0</v>
      </c>
      <c r="T34" s="4">
        <v>0</v>
      </c>
      <c r="U34" s="182">
        <v>0</v>
      </c>
      <c r="V34" s="16">
        <v>0</v>
      </c>
      <c r="W34" s="15">
        <v>0</v>
      </c>
      <c r="X34" s="4">
        <v>0</v>
      </c>
      <c r="Y34" s="14">
        <v>0</v>
      </c>
      <c r="Z34" s="4">
        <v>0</v>
      </c>
      <c r="AA34" s="14">
        <v>0</v>
      </c>
      <c r="AB34" s="4">
        <v>0</v>
      </c>
      <c r="AC34" s="14">
        <v>0</v>
      </c>
      <c r="AD34" s="4">
        <v>0</v>
      </c>
      <c r="AE34" s="14">
        <v>0</v>
      </c>
      <c r="AF34" s="16">
        <v>0</v>
      </c>
      <c r="AG34" s="15">
        <v>0</v>
      </c>
      <c r="AH34" s="4">
        <v>0</v>
      </c>
      <c r="AI34" s="14">
        <v>0</v>
      </c>
      <c r="AJ34" s="4">
        <v>0</v>
      </c>
      <c r="AK34" s="14">
        <v>0</v>
      </c>
      <c r="AL34" s="4">
        <v>0</v>
      </c>
      <c r="AM34" s="14">
        <v>0</v>
      </c>
      <c r="AN34" s="4">
        <v>0</v>
      </c>
      <c r="AO34" s="14">
        <v>0</v>
      </c>
      <c r="AP34" s="16">
        <v>0</v>
      </c>
      <c r="AQ34" s="15">
        <v>0</v>
      </c>
      <c r="AR34" s="4">
        <v>0</v>
      </c>
      <c r="AS34" s="14">
        <v>0</v>
      </c>
      <c r="AT34" s="4">
        <v>0</v>
      </c>
      <c r="AU34" s="14">
        <v>0</v>
      </c>
      <c r="AV34" s="4">
        <v>0</v>
      </c>
      <c r="AW34" s="14">
        <v>0</v>
      </c>
      <c r="AX34" s="4">
        <v>0</v>
      </c>
      <c r="AY34" s="14">
        <v>0</v>
      </c>
      <c r="AZ34" s="16">
        <v>0</v>
      </c>
    </row>
    <row r="35" spans="1:52" ht="15" customHeight="1">
      <c r="A35" s="36"/>
      <c r="B35" s="48" t="s">
        <v>39</v>
      </c>
      <c r="C35" s="17">
        <v>1155</v>
      </c>
      <c r="D35" s="81">
        <v>17</v>
      </c>
      <c r="E35" s="18">
        <v>1368</v>
      </c>
      <c r="F35" s="81">
        <v>18.100000000000001</v>
      </c>
      <c r="G35" s="18">
        <v>1458</v>
      </c>
      <c r="H35" s="81">
        <v>18.2</v>
      </c>
      <c r="I35" s="18">
        <v>1495</v>
      </c>
      <c r="J35" s="81">
        <v>19.899999999999999</v>
      </c>
      <c r="K35" s="18">
        <v>1418</v>
      </c>
      <c r="L35" s="19">
        <v>17.7</v>
      </c>
      <c r="M35" s="184">
        <v>1</v>
      </c>
      <c r="N35" s="81">
        <v>100</v>
      </c>
      <c r="O35" s="185">
        <v>0</v>
      </c>
      <c r="P35" s="81">
        <v>0</v>
      </c>
      <c r="Q35" s="185">
        <v>0</v>
      </c>
      <c r="R35" s="81">
        <v>0</v>
      </c>
      <c r="S35" s="185">
        <v>1</v>
      </c>
      <c r="T35" s="81">
        <v>100</v>
      </c>
      <c r="U35" s="185">
        <v>1</v>
      </c>
      <c r="V35" s="19">
        <v>100</v>
      </c>
      <c r="W35" s="17">
        <v>44</v>
      </c>
      <c r="X35" s="81">
        <v>57.1</v>
      </c>
      <c r="Y35" s="18">
        <v>53</v>
      </c>
      <c r="Z35" s="81">
        <v>57.6</v>
      </c>
      <c r="AA35" s="18">
        <v>69</v>
      </c>
      <c r="AB35" s="81">
        <v>66.3</v>
      </c>
      <c r="AC35" s="18">
        <v>69</v>
      </c>
      <c r="AD35" s="81">
        <v>55.6</v>
      </c>
      <c r="AE35" s="18">
        <v>62</v>
      </c>
      <c r="AF35" s="19">
        <v>57.4</v>
      </c>
      <c r="AG35" s="17">
        <v>1053</v>
      </c>
      <c r="AH35" s="81">
        <v>17.899999999999999</v>
      </c>
      <c r="AI35" s="18">
        <v>1268</v>
      </c>
      <c r="AJ35" s="81">
        <v>18.899999999999999</v>
      </c>
      <c r="AK35" s="18">
        <v>1348</v>
      </c>
      <c r="AL35" s="81">
        <v>18.8</v>
      </c>
      <c r="AM35" s="18">
        <v>1373</v>
      </c>
      <c r="AN35" s="81">
        <v>20.7</v>
      </c>
      <c r="AO35" s="18">
        <v>1316</v>
      </c>
      <c r="AP35" s="19">
        <v>18.3</v>
      </c>
      <c r="AQ35" s="17">
        <v>57</v>
      </c>
      <c r="AR35" s="81">
        <v>6.8</v>
      </c>
      <c r="AS35" s="18">
        <v>47</v>
      </c>
      <c r="AT35" s="81">
        <v>6.1</v>
      </c>
      <c r="AU35" s="18">
        <v>41</v>
      </c>
      <c r="AV35" s="81">
        <v>5.4</v>
      </c>
      <c r="AW35" s="18">
        <v>52</v>
      </c>
      <c r="AX35" s="81">
        <v>6.8</v>
      </c>
      <c r="AY35" s="18">
        <v>39</v>
      </c>
      <c r="AZ35" s="19">
        <v>5.5</v>
      </c>
    </row>
    <row r="36" spans="1:52" ht="15" customHeight="1">
      <c r="A36" s="35" t="s">
        <v>17</v>
      </c>
      <c r="B36" s="12" t="s">
        <v>70</v>
      </c>
      <c r="C36" s="15">
        <v>378</v>
      </c>
      <c r="D36" s="4">
        <v>20</v>
      </c>
      <c r="E36" s="14">
        <v>455</v>
      </c>
      <c r="F36" s="4">
        <v>21</v>
      </c>
      <c r="G36" s="14">
        <v>487</v>
      </c>
      <c r="H36" s="4">
        <v>20.2</v>
      </c>
      <c r="I36" s="14">
        <v>501</v>
      </c>
      <c r="J36" s="4">
        <v>20.8</v>
      </c>
      <c r="K36" s="14">
        <v>432</v>
      </c>
      <c r="L36" s="16">
        <v>17.100000000000001</v>
      </c>
      <c r="M36" s="183">
        <v>0</v>
      </c>
      <c r="N36" s="4">
        <v>0</v>
      </c>
      <c r="O36" s="182">
        <v>1</v>
      </c>
      <c r="P36" s="4">
        <v>100</v>
      </c>
      <c r="Q36" s="182">
        <v>0</v>
      </c>
      <c r="R36" s="4">
        <v>0</v>
      </c>
      <c r="S36" s="182">
        <v>0</v>
      </c>
      <c r="T36" s="4">
        <v>0</v>
      </c>
      <c r="U36" s="182">
        <v>1</v>
      </c>
      <c r="V36" s="16">
        <v>100</v>
      </c>
      <c r="W36" s="15">
        <v>44</v>
      </c>
      <c r="X36" s="4">
        <v>81.5</v>
      </c>
      <c r="Y36" s="14">
        <v>22</v>
      </c>
      <c r="Z36" s="4">
        <v>68.8</v>
      </c>
      <c r="AA36" s="14">
        <v>33</v>
      </c>
      <c r="AB36" s="4">
        <v>66</v>
      </c>
      <c r="AC36" s="14">
        <v>49</v>
      </c>
      <c r="AD36" s="4">
        <v>76.599999999999994</v>
      </c>
      <c r="AE36" s="14">
        <v>31</v>
      </c>
      <c r="AF36" s="16">
        <v>64.599999999999994</v>
      </c>
      <c r="AG36" s="15">
        <v>326</v>
      </c>
      <c r="AH36" s="4">
        <v>18.5</v>
      </c>
      <c r="AI36" s="14">
        <v>425</v>
      </c>
      <c r="AJ36" s="4">
        <v>20.6</v>
      </c>
      <c r="AK36" s="14">
        <v>442</v>
      </c>
      <c r="AL36" s="4">
        <v>19.5</v>
      </c>
      <c r="AM36" s="14">
        <v>445</v>
      </c>
      <c r="AN36" s="4">
        <v>19.7</v>
      </c>
      <c r="AO36" s="14">
        <v>396</v>
      </c>
      <c r="AP36" s="16">
        <v>16.600000000000001</v>
      </c>
      <c r="AQ36" s="15">
        <v>8</v>
      </c>
      <c r="AR36" s="4">
        <v>10.7</v>
      </c>
      <c r="AS36" s="14">
        <v>7</v>
      </c>
      <c r="AT36" s="4">
        <v>9.6999999999999993</v>
      </c>
      <c r="AU36" s="14">
        <v>12</v>
      </c>
      <c r="AV36" s="4">
        <v>13.8</v>
      </c>
      <c r="AW36" s="14">
        <v>7</v>
      </c>
      <c r="AX36" s="4">
        <v>7.8</v>
      </c>
      <c r="AY36" s="14">
        <v>4</v>
      </c>
      <c r="AZ36" s="16">
        <v>4.0999999999999996</v>
      </c>
    </row>
    <row r="37" spans="1:52" ht="15" customHeight="1">
      <c r="A37" s="35"/>
      <c r="B37" s="12" t="s">
        <v>71</v>
      </c>
      <c r="C37" s="15">
        <v>20</v>
      </c>
      <c r="D37" s="4">
        <v>22.5</v>
      </c>
      <c r="E37" s="14">
        <v>22</v>
      </c>
      <c r="F37" s="4">
        <v>28.9</v>
      </c>
      <c r="G37" s="14">
        <v>34</v>
      </c>
      <c r="H37" s="4">
        <v>36.200000000000003</v>
      </c>
      <c r="I37" s="14">
        <v>21</v>
      </c>
      <c r="J37" s="4">
        <v>31.8</v>
      </c>
      <c r="K37" s="14">
        <v>31</v>
      </c>
      <c r="L37" s="16">
        <v>28.4</v>
      </c>
      <c r="M37" s="183">
        <v>0</v>
      </c>
      <c r="N37" s="4">
        <v>0</v>
      </c>
      <c r="O37" s="182">
        <v>0</v>
      </c>
      <c r="P37" s="4">
        <v>0</v>
      </c>
      <c r="Q37" s="182">
        <v>0</v>
      </c>
      <c r="R37" s="4">
        <v>0</v>
      </c>
      <c r="S37" s="182">
        <v>0</v>
      </c>
      <c r="T37" s="4">
        <v>0</v>
      </c>
      <c r="U37" s="182">
        <v>0</v>
      </c>
      <c r="V37" s="16">
        <v>0</v>
      </c>
      <c r="W37" s="15">
        <v>2</v>
      </c>
      <c r="X37" s="4">
        <v>50</v>
      </c>
      <c r="Y37" s="14">
        <v>5</v>
      </c>
      <c r="Z37" s="4">
        <v>100</v>
      </c>
      <c r="AA37" s="14">
        <v>2</v>
      </c>
      <c r="AB37" s="4">
        <v>66.7</v>
      </c>
      <c r="AC37" s="14">
        <v>3</v>
      </c>
      <c r="AD37" s="4">
        <v>75</v>
      </c>
      <c r="AE37" s="14">
        <v>3</v>
      </c>
      <c r="AF37" s="16">
        <v>75</v>
      </c>
      <c r="AG37" s="15">
        <v>18</v>
      </c>
      <c r="AH37" s="4">
        <v>21.7</v>
      </c>
      <c r="AI37" s="14">
        <v>17</v>
      </c>
      <c r="AJ37" s="4">
        <v>24.6</v>
      </c>
      <c r="AK37" s="14">
        <v>32</v>
      </c>
      <c r="AL37" s="4">
        <v>35.6</v>
      </c>
      <c r="AM37" s="14">
        <v>18</v>
      </c>
      <c r="AN37" s="4">
        <v>29</v>
      </c>
      <c r="AO37" s="14">
        <v>28</v>
      </c>
      <c r="AP37" s="16">
        <v>26.7</v>
      </c>
      <c r="AQ37" s="15">
        <v>0</v>
      </c>
      <c r="AR37" s="4">
        <v>0</v>
      </c>
      <c r="AS37" s="14">
        <v>0</v>
      </c>
      <c r="AT37" s="4">
        <v>0</v>
      </c>
      <c r="AU37" s="14">
        <v>0</v>
      </c>
      <c r="AV37" s="4">
        <v>0</v>
      </c>
      <c r="AW37" s="14">
        <v>0</v>
      </c>
      <c r="AX37" s="4">
        <v>0</v>
      </c>
      <c r="AY37" s="14">
        <v>0</v>
      </c>
      <c r="AZ37" s="16">
        <v>0</v>
      </c>
    </row>
    <row r="38" spans="1:52" ht="15" customHeight="1">
      <c r="A38" s="35"/>
      <c r="B38" s="12" t="s">
        <v>189</v>
      </c>
      <c r="C38" s="15">
        <v>2</v>
      </c>
      <c r="D38" s="4">
        <v>2.9</v>
      </c>
      <c r="E38" s="14">
        <v>3</v>
      </c>
      <c r="F38" s="4">
        <v>4.2</v>
      </c>
      <c r="G38" s="14">
        <v>2</v>
      </c>
      <c r="H38" s="4">
        <v>3.8</v>
      </c>
      <c r="I38" s="14">
        <v>1</v>
      </c>
      <c r="J38" s="4">
        <v>3.7</v>
      </c>
      <c r="K38" s="14">
        <v>2</v>
      </c>
      <c r="L38" s="16">
        <v>3.8</v>
      </c>
      <c r="M38" s="183">
        <v>0</v>
      </c>
      <c r="N38" s="4">
        <v>0</v>
      </c>
      <c r="O38" s="182">
        <v>2</v>
      </c>
      <c r="P38" s="4">
        <v>100</v>
      </c>
      <c r="Q38" s="182">
        <v>0</v>
      </c>
      <c r="R38" s="4">
        <v>0</v>
      </c>
      <c r="S38" s="182">
        <v>0</v>
      </c>
      <c r="T38" s="4">
        <v>0</v>
      </c>
      <c r="U38" s="182">
        <v>0</v>
      </c>
      <c r="V38" s="16">
        <v>0</v>
      </c>
      <c r="W38" s="15">
        <v>1</v>
      </c>
      <c r="X38" s="4">
        <v>33.299999999999997</v>
      </c>
      <c r="Y38" s="14">
        <v>0</v>
      </c>
      <c r="Z38" s="4">
        <v>0</v>
      </c>
      <c r="AA38" s="14">
        <v>0</v>
      </c>
      <c r="AB38" s="4">
        <v>0</v>
      </c>
      <c r="AC38" s="14">
        <v>0</v>
      </c>
      <c r="AD38" s="4">
        <v>0</v>
      </c>
      <c r="AE38" s="14">
        <v>1</v>
      </c>
      <c r="AF38" s="16">
        <v>100</v>
      </c>
      <c r="AG38" s="15">
        <v>1</v>
      </c>
      <c r="AH38" s="4">
        <v>1.6</v>
      </c>
      <c r="AI38" s="14">
        <v>1</v>
      </c>
      <c r="AJ38" s="4">
        <v>1.4</v>
      </c>
      <c r="AK38" s="14">
        <v>2</v>
      </c>
      <c r="AL38" s="4">
        <v>3.9</v>
      </c>
      <c r="AM38" s="14">
        <v>1</v>
      </c>
      <c r="AN38" s="4">
        <v>3.8</v>
      </c>
      <c r="AO38" s="14">
        <v>1</v>
      </c>
      <c r="AP38" s="16">
        <v>2</v>
      </c>
      <c r="AQ38" s="15">
        <v>0</v>
      </c>
      <c r="AR38" s="4">
        <v>0</v>
      </c>
      <c r="AS38" s="14">
        <v>0</v>
      </c>
      <c r="AT38" s="4">
        <v>0</v>
      </c>
      <c r="AU38" s="14">
        <v>0</v>
      </c>
      <c r="AV38" s="4">
        <v>0</v>
      </c>
      <c r="AW38" s="14">
        <v>0</v>
      </c>
      <c r="AX38" s="4">
        <v>0</v>
      </c>
      <c r="AY38" s="14">
        <v>0</v>
      </c>
      <c r="AZ38" s="16">
        <v>0</v>
      </c>
    </row>
    <row r="39" spans="1:52" ht="15" customHeight="1">
      <c r="A39" s="35"/>
      <c r="B39" s="12" t="s">
        <v>179</v>
      </c>
      <c r="C39" s="15">
        <v>18</v>
      </c>
      <c r="D39" s="4">
        <v>2.2999999999999998</v>
      </c>
      <c r="E39" s="14">
        <v>23</v>
      </c>
      <c r="F39" s="4">
        <v>3.1</v>
      </c>
      <c r="G39" s="14">
        <v>22</v>
      </c>
      <c r="H39" s="4">
        <v>2.2000000000000002</v>
      </c>
      <c r="I39" s="14">
        <v>22</v>
      </c>
      <c r="J39" s="4">
        <v>2.1</v>
      </c>
      <c r="K39" s="14">
        <v>19</v>
      </c>
      <c r="L39" s="16">
        <v>2.7</v>
      </c>
      <c r="M39" s="183">
        <v>0</v>
      </c>
      <c r="N39" s="4">
        <v>0</v>
      </c>
      <c r="O39" s="182">
        <v>0</v>
      </c>
      <c r="P39" s="4">
        <v>0</v>
      </c>
      <c r="Q39" s="182">
        <v>0</v>
      </c>
      <c r="R39" s="4">
        <v>0</v>
      </c>
      <c r="S39" s="182">
        <v>0</v>
      </c>
      <c r="T39" s="4">
        <v>0</v>
      </c>
      <c r="U39" s="182">
        <v>0</v>
      </c>
      <c r="V39" s="16">
        <v>0</v>
      </c>
      <c r="W39" s="15">
        <v>5</v>
      </c>
      <c r="X39" s="4">
        <v>83.3</v>
      </c>
      <c r="Y39" s="14">
        <v>4</v>
      </c>
      <c r="Z39" s="4">
        <v>80</v>
      </c>
      <c r="AA39" s="14">
        <v>2</v>
      </c>
      <c r="AB39" s="4">
        <v>28.6</v>
      </c>
      <c r="AC39" s="14">
        <v>5</v>
      </c>
      <c r="AD39" s="4">
        <v>100</v>
      </c>
      <c r="AE39" s="14">
        <v>2</v>
      </c>
      <c r="AF39" s="16">
        <v>50</v>
      </c>
      <c r="AG39" s="15">
        <v>13</v>
      </c>
      <c r="AH39" s="4">
        <v>1.7</v>
      </c>
      <c r="AI39" s="14">
        <v>19</v>
      </c>
      <c r="AJ39" s="4">
        <v>2.6</v>
      </c>
      <c r="AK39" s="14">
        <v>20</v>
      </c>
      <c r="AL39" s="4">
        <v>2</v>
      </c>
      <c r="AM39" s="14">
        <v>17</v>
      </c>
      <c r="AN39" s="4">
        <v>1.6</v>
      </c>
      <c r="AO39" s="14">
        <v>17</v>
      </c>
      <c r="AP39" s="16">
        <v>2.4</v>
      </c>
      <c r="AQ39" s="15">
        <v>0</v>
      </c>
      <c r="AR39" s="4">
        <v>0</v>
      </c>
      <c r="AS39" s="14">
        <v>0</v>
      </c>
      <c r="AT39" s="4">
        <v>0</v>
      </c>
      <c r="AU39" s="14">
        <v>0</v>
      </c>
      <c r="AV39" s="4">
        <v>0</v>
      </c>
      <c r="AW39" s="14">
        <v>0</v>
      </c>
      <c r="AX39" s="4">
        <v>0</v>
      </c>
      <c r="AY39" s="14">
        <v>0</v>
      </c>
      <c r="AZ39" s="16">
        <v>0</v>
      </c>
    </row>
    <row r="40" spans="1:52" ht="15" customHeight="1">
      <c r="A40" s="36"/>
      <c r="B40" s="48" t="s">
        <v>39</v>
      </c>
      <c r="C40" s="17">
        <v>418</v>
      </c>
      <c r="D40" s="81">
        <v>14.7</v>
      </c>
      <c r="E40" s="18">
        <v>503</v>
      </c>
      <c r="F40" s="81">
        <v>16.399999999999999</v>
      </c>
      <c r="G40" s="18">
        <v>545</v>
      </c>
      <c r="H40" s="81">
        <v>15.3</v>
      </c>
      <c r="I40" s="18">
        <v>545</v>
      </c>
      <c r="J40" s="81">
        <v>15.3</v>
      </c>
      <c r="K40" s="18">
        <v>484</v>
      </c>
      <c r="L40" s="19">
        <v>14.2</v>
      </c>
      <c r="M40" s="184">
        <v>0</v>
      </c>
      <c r="N40" s="81">
        <v>0</v>
      </c>
      <c r="O40" s="185">
        <v>3</v>
      </c>
      <c r="P40" s="81">
        <v>100</v>
      </c>
      <c r="Q40" s="185">
        <v>0</v>
      </c>
      <c r="R40" s="81">
        <v>0</v>
      </c>
      <c r="S40" s="185">
        <v>0</v>
      </c>
      <c r="T40" s="81">
        <v>0</v>
      </c>
      <c r="U40" s="185">
        <v>1</v>
      </c>
      <c r="V40" s="19">
        <v>100</v>
      </c>
      <c r="W40" s="17">
        <v>52</v>
      </c>
      <c r="X40" s="81">
        <v>77.599999999999994</v>
      </c>
      <c r="Y40" s="18">
        <v>31</v>
      </c>
      <c r="Z40" s="81">
        <v>72.099999999999994</v>
      </c>
      <c r="AA40" s="18">
        <v>37</v>
      </c>
      <c r="AB40" s="81">
        <v>60.7</v>
      </c>
      <c r="AC40" s="18">
        <v>57</v>
      </c>
      <c r="AD40" s="81">
        <v>77</v>
      </c>
      <c r="AE40" s="18">
        <v>37</v>
      </c>
      <c r="AF40" s="19">
        <v>64.900000000000006</v>
      </c>
      <c r="AG40" s="17">
        <v>358</v>
      </c>
      <c r="AH40" s="81">
        <v>13.3</v>
      </c>
      <c r="AI40" s="18">
        <v>462</v>
      </c>
      <c r="AJ40" s="81">
        <v>15.8</v>
      </c>
      <c r="AK40" s="18">
        <v>496</v>
      </c>
      <c r="AL40" s="81">
        <v>14.5</v>
      </c>
      <c r="AM40" s="18">
        <v>481</v>
      </c>
      <c r="AN40" s="81">
        <v>14.2</v>
      </c>
      <c r="AO40" s="18">
        <v>442</v>
      </c>
      <c r="AP40" s="19">
        <v>13.6</v>
      </c>
      <c r="AQ40" s="17">
        <v>8</v>
      </c>
      <c r="AR40" s="81">
        <v>9.4</v>
      </c>
      <c r="AS40" s="18">
        <v>7</v>
      </c>
      <c r="AT40" s="81">
        <v>8.8000000000000007</v>
      </c>
      <c r="AU40" s="18">
        <v>12</v>
      </c>
      <c r="AV40" s="81">
        <v>13.5</v>
      </c>
      <c r="AW40" s="18">
        <v>7</v>
      </c>
      <c r="AX40" s="81">
        <v>7.4</v>
      </c>
      <c r="AY40" s="18">
        <v>4</v>
      </c>
      <c r="AZ40" s="19">
        <v>4</v>
      </c>
    </row>
    <row r="41" spans="1:52" ht="15" customHeight="1">
      <c r="A41" s="35" t="s">
        <v>18</v>
      </c>
      <c r="B41" s="12" t="s">
        <v>79</v>
      </c>
      <c r="C41" s="15">
        <v>97</v>
      </c>
      <c r="D41" s="4">
        <v>98</v>
      </c>
      <c r="E41" s="14">
        <v>69</v>
      </c>
      <c r="F41" s="4">
        <v>94.5</v>
      </c>
      <c r="G41" s="14">
        <v>95</v>
      </c>
      <c r="H41" s="4">
        <v>90.5</v>
      </c>
      <c r="I41" s="14">
        <v>96</v>
      </c>
      <c r="J41" s="4">
        <v>90.6</v>
      </c>
      <c r="K41" s="14">
        <v>86</v>
      </c>
      <c r="L41" s="16">
        <v>89.6</v>
      </c>
      <c r="M41" s="183">
        <v>0</v>
      </c>
      <c r="N41" s="4">
        <v>0</v>
      </c>
      <c r="O41" s="182">
        <v>2</v>
      </c>
      <c r="P41" s="4">
        <v>100</v>
      </c>
      <c r="Q41" s="182">
        <v>0</v>
      </c>
      <c r="R41" s="4">
        <v>0</v>
      </c>
      <c r="S41" s="182">
        <v>0</v>
      </c>
      <c r="T41" s="4">
        <v>0</v>
      </c>
      <c r="U41" s="182">
        <v>3</v>
      </c>
      <c r="V41" s="16">
        <v>100</v>
      </c>
      <c r="W41" s="15">
        <v>96</v>
      </c>
      <c r="X41" s="4">
        <v>98</v>
      </c>
      <c r="Y41" s="14">
        <v>67</v>
      </c>
      <c r="Z41" s="4">
        <v>98.5</v>
      </c>
      <c r="AA41" s="14">
        <v>95</v>
      </c>
      <c r="AB41" s="4">
        <v>93.1</v>
      </c>
      <c r="AC41" s="14">
        <v>96</v>
      </c>
      <c r="AD41" s="4">
        <v>92.3</v>
      </c>
      <c r="AE41" s="14">
        <v>83</v>
      </c>
      <c r="AF41" s="16">
        <v>94.3</v>
      </c>
      <c r="AG41" s="15">
        <v>0</v>
      </c>
      <c r="AH41" s="4">
        <v>0</v>
      </c>
      <c r="AI41" s="14">
        <v>0</v>
      </c>
      <c r="AJ41" s="4">
        <v>0</v>
      </c>
      <c r="AK41" s="14">
        <v>0</v>
      </c>
      <c r="AL41" s="4">
        <v>0</v>
      </c>
      <c r="AM41" s="14">
        <v>0</v>
      </c>
      <c r="AN41" s="4">
        <v>0</v>
      </c>
      <c r="AO41" s="14">
        <v>0</v>
      </c>
      <c r="AP41" s="16">
        <v>0</v>
      </c>
      <c r="AQ41" s="15">
        <v>1</v>
      </c>
      <c r="AR41" s="4">
        <v>100</v>
      </c>
      <c r="AS41" s="14">
        <v>0</v>
      </c>
      <c r="AT41" s="4">
        <v>0</v>
      </c>
      <c r="AU41" s="14">
        <v>0</v>
      </c>
      <c r="AV41" s="4">
        <v>0</v>
      </c>
      <c r="AW41" s="14">
        <v>0</v>
      </c>
      <c r="AX41" s="4">
        <v>0</v>
      </c>
      <c r="AY41" s="14">
        <v>0</v>
      </c>
      <c r="AZ41" s="16">
        <v>0</v>
      </c>
    </row>
    <row r="42" spans="1:52" ht="15" customHeight="1">
      <c r="A42" s="35"/>
      <c r="B42" s="12" t="s">
        <v>81</v>
      </c>
      <c r="C42" s="15">
        <v>544</v>
      </c>
      <c r="D42" s="4">
        <v>37.4</v>
      </c>
      <c r="E42" s="14">
        <v>683</v>
      </c>
      <c r="F42" s="4">
        <v>39.5</v>
      </c>
      <c r="G42" s="14">
        <v>734</v>
      </c>
      <c r="H42" s="4">
        <v>39.1</v>
      </c>
      <c r="I42" s="14">
        <v>721</v>
      </c>
      <c r="J42" s="4">
        <v>36.799999999999997</v>
      </c>
      <c r="K42" s="14">
        <v>705</v>
      </c>
      <c r="L42" s="16">
        <v>28.1</v>
      </c>
      <c r="M42" s="183">
        <v>0</v>
      </c>
      <c r="N42" s="4">
        <v>0</v>
      </c>
      <c r="O42" s="182">
        <v>0</v>
      </c>
      <c r="P42" s="4">
        <v>0</v>
      </c>
      <c r="Q42" s="182">
        <v>0</v>
      </c>
      <c r="R42" s="4">
        <v>0</v>
      </c>
      <c r="S42" s="182">
        <v>0</v>
      </c>
      <c r="T42" s="4">
        <v>0</v>
      </c>
      <c r="U42" s="182">
        <v>0</v>
      </c>
      <c r="V42" s="16">
        <v>0</v>
      </c>
      <c r="W42" s="15">
        <v>371</v>
      </c>
      <c r="X42" s="4">
        <v>55.8</v>
      </c>
      <c r="Y42" s="14">
        <v>473</v>
      </c>
      <c r="Z42" s="4">
        <v>56.2</v>
      </c>
      <c r="AA42" s="14">
        <v>545</v>
      </c>
      <c r="AB42" s="4">
        <v>54.7</v>
      </c>
      <c r="AC42" s="14">
        <v>563</v>
      </c>
      <c r="AD42" s="4">
        <v>51.8</v>
      </c>
      <c r="AE42" s="14">
        <v>504</v>
      </c>
      <c r="AF42" s="16">
        <v>40.299999999999997</v>
      </c>
      <c r="AG42" s="15">
        <v>171</v>
      </c>
      <c r="AH42" s="4">
        <v>23.1</v>
      </c>
      <c r="AI42" s="14">
        <v>207</v>
      </c>
      <c r="AJ42" s="4">
        <v>24.8</v>
      </c>
      <c r="AK42" s="14">
        <v>187</v>
      </c>
      <c r="AL42" s="4">
        <v>22.4</v>
      </c>
      <c r="AM42" s="14">
        <v>155</v>
      </c>
      <c r="AN42" s="4">
        <v>19.2</v>
      </c>
      <c r="AO42" s="14">
        <v>198</v>
      </c>
      <c r="AP42" s="16">
        <v>16.600000000000001</v>
      </c>
      <c r="AQ42" s="15">
        <v>2</v>
      </c>
      <c r="AR42" s="4">
        <v>3.8</v>
      </c>
      <c r="AS42" s="14">
        <v>3</v>
      </c>
      <c r="AT42" s="4">
        <v>5.5</v>
      </c>
      <c r="AU42" s="14">
        <v>2</v>
      </c>
      <c r="AV42" s="4">
        <v>4.3</v>
      </c>
      <c r="AW42" s="14">
        <v>3</v>
      </c>
      <c r="AX42" s="4">
        <v>4.5999999999999996</v>
      </c>
      <c r="AY42" s="14">
        <v>3</v>
      </c>
      <c r="AZ42" s="16">
        <v>5.0999999999999996</v>
      </c>
    </row>
    <row r="43" spans="1:52" ht="15" customHeight="1">
      <c r="A43" s="35"/>
      <c r="B43" s="12" t="s">
        <v>180</v>
      </c>
      <c r="C43" s="15">
        <v>86</v>
      </c>
      <c r="D43" s="4">
        <v>10.1</v>
      </c>
      <c r="E43" s="14">
        <v>72</v>
      </c>
      <c r="F43" s="4">
        <v>10.9</v>
      </c>
      <c r="G43" s="14">
        <v>116</v>
      </c>
      <c r="H43" s="4">
        <v>16.899999999999999</v>
      </c>
      <c r="I43" s="14">
        <v>121</v>
      </c>
      <c r="J43" s="4">
        <v>18.7</v>
      </c>
      <c r="K43" s="14">
        <v>114</v>
      </c>
      <c r="L43" s="16">
        <v>15.8</v>
      </c>
      <c r="M43" s="183">
        <v>1</v>
      </c>
      <c r="N43" s="4">
        <v>100</v>
      </c>
      <c r="O43" s="182">
        <v>0</v>
      </c>
      <c r="P43" s="4">
        <v>0</v>
      </c>
      <c r="Q43" s="182">
        <v>1</v>
      </c>
      <c r="R43" s="4">
        <v>100</v>
      </c>
      <c r="S43" s="182">
        <v>0</v>
      </c>
      <c r="T43" s="4">
        <v>0</v>
      </c>
      <c r="U43" s="182">
        <v>0</v>
      </c>
      <c r="V43" s="16">
        <v>0</v>
      </c>
      <c r="W43" s="15">
        <v>69</v>
      </c>
      <c r="X43" s="4">
        <v>54.8</v>
      </c>
      <c r="Y43" s="14">
        <v>63</v>
      </c>
      <c r="Z43" s="4">
        <v>54.8</v>
      </c>
      <c r="AA43" s="14">
        <v>107</v>
      </c>
      <c r="AB43" s="4">
        <v>69.5</v>
      </c>
      <c r="AC43" s="14">
        <v>115</v>
      </c>
      <c r="AD43" s="4">
        <v>69.7</v>
      </c>
      <c r="AE43" s="14">
        <v>108</v>
      </c>
      <c r="AF43" s="16">
        <v>65.099999999999994</v>
      </c>
      <c r="AG43" s="15">
        <v>16</v>
      </c>
      <c r="AH43" s="4">
        <v>2.2999999999999998</v>
      </c>
      <c r="AI43" s="14">
        <v>9</v>
      </c>
      <c r="AJ43" s="4">
        <v>1.7</v>
      </c>
      <c r="AK43" s="14">
        <v>8</v>
      </c>
      <c r="AL43" s="4">
        <v>1.5</v>
      </c>
      <c r="AM43" s="14">
        <v>6</v>
      </c>
      <c r="AN43" s="4">
        <v>1.2</v>
      </c>
      <c r="AO43" s="14">
        <v>6</v>
      </c>
      <c r="AP43" s="16">
        <v>1.1000000000000001</v>
      </c>
      <c r="AQ43" s="15">
        <v>0</v>
      </c>
      <c r="AR43" s="4">
        <v>0</v>
      </c>
      <c r="AS43" s="14">
        <v>0</v>
      </c>
      <c r="AT43" s="4">
        <v>0</v>
      </c>
      <c r="AU43" s="14">
        <v>0</v>
      </c>
      <c r="AV43" s="4">
        <v>0</v>
      </c>
      <c r="AW43" s="14">
        <v>0</v>
      </c>
      <c r="AX43" s="4">
        <v>0</v>
      </c>
      <c r="AY43" s="14">
        <v>0</v>
      </c>
      <c r="AZ43" s="16">
        <v>0</v>
      </c>
    </row>
    <row r="44" spans="1:52" ht="15" customHeight="1">
      <c r="A44" s="35"/>
      <c r="B44" s="12" t="s">
        <v>86</v>
      </c>
      <c r="C44" s="15">
        <v>135</v>
      </c>
      <c r="D44" s="4">
        <v>1.4</v>
      </c>
      <c r="E44" s="14">
        <v>177</v>
      </c>
      <c r="F44" s="4">
        <v>1.6</v>
      </c>
      <c r="G44" s="14">
        <v>152</v>
      </c>
      <c r="H44" s="4">
        <v>1.4</v>
      </c>
      <c r="I44" s="14">
        <v>163</v>
      </c>
      <c r="J44" s="4">
        <v>1.4</v>
      </c>
      <c r="K44" s="14">
        <v>110</v>
      </c>
      <c r="L44" s="16">
        <v>1</v>
      </c>
      <c r="M44" s="183">
        <v>0</v>
      </c>
      <c r="N44" s="4">
        <v>0</v>
      </c>
      <c r="O44" s="182">
        <v>0</v>
      </c>
      <c r="P44" s="4">
        <v>0</v>
      </c>
      <c r="Q44" s="182">
        <v>0</v>
      </c>
      <c r="R44" s="4">
        <v>0</v>
      </c>
      <c r="S44" s="182">
        <v>0</v>
      </c>
      <c r="T44" s="4">
        <v>0</v>
      </c>
      <c r="U44" s="182">
        <v>0</v>
      </c>
      <c r="V44" s="16">
        <v>0</v>
      </c>
      <c r="W44" s="15">
        <v>2</v>
      </c>
      <c r="X44" s="4">
        <v>11.1</v>
      </c>
      <c r="Y44" s="14">
        <v>4</v>
      </c>
      <c r="Z44" s="4">
        <v>21.1</v>
      </c>
      <c r="AA44" s="14">
        <v>5</v>
      </c>
      <c r="AB44" s="4">
        <v>26.3</v>
      </c>
      <c r="AC44" s="14">
        <v>0</v>
      </c>
      <c r="AD44" s="4">
        <v>0</v>
      </c>
      <c r="AE44" s="14">
        <v>1</v>
      </c>
      <c r="AF44" s="16">
        <v>8.3000000000000007</v>
      </c>
      <c r="AG44" s="15">
        <v>133</v>
      </c>
      <c r="AH44" s="4">
        <v>1.4</v>
      </c>
      <c r="AI44" s="14">
        <v>173</v>
      </c>
      <c r="AJ44" s="4">
        <v>1.6</v>
      </c>
      <c r="AK44" s="14">
        <v>146</v>
      </c>
      <c r="AL44" s="4">
        <v>1.3</v>
      </c>
      <c r="AM44" s="14">
        <v>163</v>
      </c>
      <c r="AN44" s="4">
        <v>1.4</v>
      </c>
      <c r="AO44" s="14">
        <v>109</v>
      </c>
      <c r="AP44" s="16">
        <v>1</v>
      </c>
      <c r="AQ44" s="15">
        <v>0</v>
      </c>
      <c r="AR44" s="4">
        <v>0</v>
      </c>
      <c r="AS44" s="14">
        <v>0</v>
      </c>
      <c r="AT44" s="4">
        <v>0</v>
      </c>
      <c r="AU44" s="14">
        <v>1</v>
      </c>
      <c r="AV44" s="4">
        <v>0.5</v>
      </c>
      <c r="AW44" s="14">
        <v>0</v>
      </c>
      <c r="AX44" s="4">
        <v>0</v>
      </c>
      <c r="AY44" s="14">
        <v>0</v>
      </c>
      <c r="AZ44" s="16">
        <v>0</v>
      </c>
    </row>
    <row r="45" spans="1:52" ht="15" customHeight="1">
      <c r="A45" s="35"/>
      <c r="B45" s="12" t="s">
        <v>89</v>
      </c>
      <c r="C45" s="15">
        <v>7</v>
      </c>
      <c r="D45" s="4">
        <v>2</v>
      </c>
      <c r="E45" s="14">
        <v>6</v>
      </c>
      <c r="F45" s="4">
        <v>1.5</v>
      </c>
      <c r="G45" s="14">
        <v>9</v>
      </c>
      <c r="H45" s="4">
        <v>2.6</v>
      </c>
      <c r="I45" s="14">
        <v>8</v>
      </c>
      <c r="J45" s="4">
        <v>3.1</v>
      </c>
      <c r="K45" s="14">
        <v>4</v>
      </c>
      <c r="L45" s="16">
        <v>1.8</v>
      </c>
      <c r="M45" s="183">
        <v>0</v>
      </c>
      <c r="N45" s="4">
        <v>0</v>
      </c>
      <c r="O45" s="182">
        <v>0</v>
      </c>
      <c r="P45" s="4">
        <v>0</v>
      </c>
      <c r="Q45" s="182">
        <v>0</v>
      </c>
      <c r="R45" s="4">
        <v>0</v>
      </c>
      <c r="S45" s="182">
        <v>0</v>
      </c>
      <c r="T45" s="4">
        <v>0</v>
      </c>
      <c r="U45" s="182">
        <v>0</v>
      </c>
      <c r="V45" s="16">
        <v>0</v>
      </c>
      <c r="W45" s="15">
        <v>1</v>
      </c>
      <c r="X45" s="4">
        <v>50</v>
      </c>
      <c r="Y45" s="14">
        <v>0</v>
      </c>
      <c r="Z45" s="4">
        <v>0</v>
      </c>
      <c r="AA45" s="14">
        <v>0</v>
      </c>
      <c r="AB45" s="4">
        <v>0</v>
      </c>
      <c r="AC45" s="14">
        <v>0</v>
      </c>
      <c r="AD45" s="4">
        <v>0</v>
      </c>
      <c r="AE45" s="14">
        <v>2</v>
      </c>
      <c r="AF45" s="16">
        <v>100</v>
      </c>
      <c r="AG45" s="15">
        <v>6</v>
      </c>
      <c r="AH45" s="4">
        <v>1.7</v>
      </c>
      <c r="AI45" s="14">
        <v>6</v>
      </c>
      <c r="AJ45" s="4">
        <v>1.5</v>
      </c>
      <c r="AK45" s="14">
        <v>9</v>
      </c>
      <c r="AL45" s="4">
        <v>2.6</v>
      </c>
      <c r="AM45" s="14">
        <v>8</v>
      </c>
      <c r="AN45" s="4">
        <v>3.2</v>
      </c>
      <c r="AO45" s="14">
        <v>2</v>
      </c>
      <c r="AP45" s="16">
        <v>0.9</v>
      </c>
      <c r="AQ45" s="15">
        <v>0</v>
      </c>
      <c r="AR45" s="4">
        <v>0</v>
      </c>
      <c r="AS45" s="14">
        <v>0</v>
      </c>
      <c r="AT45" s="4">
        <v>0</v>
      </c>
      <c r="AU45" s="14">
        <v>0</v>
      </c>
      <c r="AV45" s="4">
        <v>0</v>
      </c>
      <c r="AW45" s="14">
        <v>0</v>
      </c>
      <c r="AX45" s="4">
        <v>0</v>
      </c>
      <c r="AY45" s="14">
        <v>0</v>
      </c>
      <c r="AZ45" s="16">
        <v>0</v>
      </c>
    </row>
    <row r="46" spans="1:52" ht="15" customHeight="1">
      <c r="A46" s="36"/>
      <c r="B46" s="48" t="s">
        <v>39</v>
      </c>
      <c r="C46" s="17">
        <v>869</v>
      </c>
      <c r="D46" s="81">
        <v>6.9</v>
      </c>
      <c r="E46" s="18">
        <v>1007</v>
      </c>
      <c r="F46" s="81">
        <v>7.4</v>
      </c>
      <c r="G46" s="18">
        <v>1106</v>
      </c>
      <c r="H46" s="81">
        <v>7.8</v>
      </c>
      <c r="I46" s="18">
        <v>1109</v>
      </c>
      <c r="J46" s="81">
        <v>7.7</v>
      </c>
      <c r="K46" s="18">
        <v>1019</v>
      </c>
      <c r="L46" s="19">
        <v>6.9</v>
      </c>
      <c r="M46" s="184">
        <v>1</v>
      </c>
      <c r="N46" s="81">
        <v>100</v>
      </c>
      <c r="O46" s="185">
        <v>2</v>
      </c>
      <c r="P46" s="81">
        <v>100</v>
      </c>
      <c r="Q46" s="185">
        <v>1</v>
      </c>
      <c r="R46" s="81">
        <v>100</v>
      </c>
      <c r="S46" s="185">
        <v>0</v>
      </c>
      <c r="T46" s="81">
        <v>0</v>
      </c>
      <c r="U46" s="185">
        <v>3</v>
      </c>
      <c r="V46" s="19">
        <v>75</v>
      </c>
      <c r="W46" s="17">
        <v>539</v>
      </c>
      <c r="X46" s="81">
        <v>59.3</v>
      </c>
      <c r="Y46" s="18">
        <v>607</v>
      </c>
      <c r="Z46" s="81">
        <v>58.1</v>
      </c>
      <c r="AA46" s="18">
        <v>752</v>
      </c>
      <c r="AB46" s="81">
        <v>59.1</v>
      </c>
      <c r="AC46" s="18">
        <v>774</v>
      </c>
      <c r="AD46" s="81">
        <v>56.4</v>
      </c>
      <c r="AE46" s="18">
        <v>698</v>
      </c>
      <c r="AF46" s="19">
        <v>46</v>
      </c>
      <c r="AG46" s="17">
        <v>326</v>
      </c>
      <c r="AH46" s="81">
        <v>2.9</v>
      </c>
      <c r="AI46" s="18">
        <v>395</v>
      </c>
      <c r="AJ46" s="81">
        <v>3.2</v>
      </c>
      <c r="AK46" s="18">
        <v>350</v>
      </c>
      <c r="AL46" s="81">
        <v>2.8</v>
      </c>
      <c r="AM46" s="18">
        <v>332</v>
      </c>
      <c r="AN46" s="81">
        <v>2.6</v>
      </c>
      <c r="AO46" s="18">
        <v>315</v>
      </c>
      <c r="AP46" s="19">
        <v>2.4</v>
      </c>
      <c r="AQ46" s="17">
        <v>3</v>
      </c>
      <c r="AR46" s="81">
        <v>1.3</v>
      </c>
      <c r="AS46" s="18">
        <v>3</v>
      </c>
      <c r="AT46" s="81">
        <v>1.1000000000000001</v>
      </c>
      <c r="AU46" s="18">
        <v>3</v>
      </c>
      <c r="AV46" s="81">
        <v>1.2</v>
      </c>
      <c r="AW46" s="18">
        <v>3</v>
      </c>
      <c r="AX46" s="81">
        <v>1.2</v>
      </c>
      <c r="AY46" s="18">
        <v>3</v>
      </c>
      <c r="AZ46" s="19">
        <v>1.2</v>
      </c>
    </row>
    <row r="47" spans="1:52" ht="15" customHeight="1">
      <c r="A47" s="35" t="s">
        <v>19</v>
      </c>
      <c r="B47" s="12" t="s">
        <v>190</v>
      </c>
      <c r="C47" s="15">
        <v>90</v>
      </c>
      <c r="D47" s="4">
        <v>17</v>
      </c>
      <c r="E47" s="14">
        <v>103</v>
      </c>
      <c r="F47" s="4">
        <v>17.100000000000001</v>
      </c>
      <c r="G47" s="14">
        <v>109</v>
      </c>
      <c r="H47" s="4">
        <v>17.5</v>
      </c>
      <c r="I47" s="14">
        <v>106</v>
      </c>
      <c r="J47" s="4">
        <v>17.3</v>
      </c>
      <c r="K47" s="14">
        <v>114</v>
      </c>
      <c r="L47" s="16">
        <v>13.4</v>
      </c>
      <c r="M47" s="183">
        <v>0</v>
      </c>
      <c r="N47" s="4">
        <v>0</v>
      </c>
      <c r="O47" s="182">
        <v>0</v>
      </c>
      <c r="P47" s="4">
        <v>0</v>
      </c>
      <c r="Q47" s="182">
        <v>1</v>
      </c>
      <c r="R47" s="4">
        <v>100</v>
      </c>
      <c r="S47" s="182">
        <v>0</v>
      </c>
      <c r="T47" s="4">
        <v>0</v>
      </c>
      <c r="U47" s="182">
        <v>0</v>
      </c>
      <c r="V47" s="16">
        <v>0</v>
      </c>
      <c r="W47" s="15">
        <v>35</v>
      </c>
      <c r="X47" s="4">
        <v>81.400000000000006</v>
      </c>
      <c r="Y47" s="14">
        <v>28</v>
      </c>
      <c r="Z47" s="4">
        <v>71.8</v>
      </c>
      <c r="AA47" s="14">
        <v>49</v>
      </c>
      <c r="AB47" s="4">
        <v>80.3</v>
      </c>
      <c r="AC47" s="14">
        <v>46</v>
      </c>
      <c r="AD47" s="4">
        <v>75.400000000000006</v>
      </c>
      <c r="AE47" s="14">
        <v>34</v>
      </c>
      <c r="AF47" s="16">
        <v>65.400000000000006</v>
      </c>
      <c r="AG47" s="15">
        <v>52</v>
      </c>
      <c r="AH47" s="4">
        <v>10.9</v>
      </c>
      <c r="AI47" s="14">
        <v>74</v>
      </c>
      <c r="AJ47" s="4">
        <v>13.7</v>
      </c>
      <c r="AK47" s="14">
        <v>59</v>
      </c>
      <c r="AL47" s="4">
        <v>10.8</v>
      </c>
      <c r="AM47" s="14">
        <v>59</v>
      </c>
      <c r="AN47" s="4">
        <v>11</v>
      </c>
      <c r="AO47" s="14">
        <v>80</v>
      </c>
      <c r="AP47" s="16">
        <v>10.3</v>
      </c>
      <c r="AQ47" s="15">
        <v>3</v>
      </c>
      <c r="AR47" s="4">
        <v>33.299999999999997</v>
      </c>
      <c r="AS47" s="14">
        <v>1</v>
      </c>
      <c r="AT47" s="4">
        <v>4.2</v>
      </c>
      <c r="AU47" s="14">
        <v>0</v>
      </c>
      <c r="AV47" s="4">
        <v>0</v>
      </c>
      <c r="AW47" s="14">
        <v>1</v>
      </c>
      <c r="AX47" s="4">
        <v>6.7</v>
      </c>
      <c r="AY47" s="14">
        <v>0</v>
      </c>
      <c r="AZ47" s="16">
        <v>0</v>
      </c>
    </row>
    <row r="48" spans="1:52" ht="15" customHeight="1">
      <c r="A48" s="35"/>
      <c r="B48" s="12" t="s">
        <v>191</v>
      </c>
      <c r="C48" s="15">
        <v>156</v>
      </c>
      <c r="D48" s="4">
        <v>9.9</v>
      </c>
      <c r="E48" s="14">
        <v>177</v>
      </c>
      <c r="F48" s="4">
        <v>10.1</v>
      </c>
      <c r="G48" s="14">
        <v>192</v>
      </c>
      <c r="H48" s="4">
        <v>10.5</v>
      </c>
      <c r="I48" s="14">
        <v>220</v>
      </c>
      <c r="J48" s="4">
        <v>11.7</v>
      </c>
      <c r="K48" s="14">
        <v>222</v>
      </c>
      <c r="L48" s="16">
        <v>10.8</v>
      </c>
      <c r="M48" s="183">
        <v>0</v>
      </c>
      <c r="N48" s="4">
        <v>0</v>
      </c>
      <c r="O48" s="182">
        <v>0</v>
      </c>
      <c r="P48" s="4">
        <v>0</v>
      </c>
      <c r="Q48" s="182">
        <v>0</v>
      </c>
      <c r="R48" s="4">
        <v>0</v>
      </c>
      <c r="S48" s="182">
        <v>1</v>
      </c>
      <c r="T48" s="4">
        <v>100</v>
      </c>
      <c r="U48" s="182">
        <v>0</v>
      </c>
      <c r="V48" s="16">
        <v>0</v>
      </c>
      <c r="W48" s="15">
        <v>31</v>
      </c>
      <c r="X48" s="4">
        <v>79.5</v>
      </c>
      <c r="Y48" s="14">
        <v>34</v>
      </c>
      <c r="Z48" s="4">
        <v>81</v>
      </c>
      <c r="AA48" s="14">
        <v>43</v>
      </c>
      <c r="AB48" s="4">
        <v>75.400000000000006</v>
      </c>
      <c r="AC48" s="14">
        <v>64</v>
      </c>
      <c r="AD48" s="4">
        <v>86.5</v>
      </c>
      <c r="AE48" s="14">
        <v>68</v>
      </c>
      <c r="AF48" s="16">
        <v>88.3</v>
      </c>
      <c r="AG48" s="15">
        <v>124</v>
      </c>
      <c r="AH48" s="4">
        <v>8.4</v>
      </c>
      <c r="AI48" s="14">
        <v>142</v>
      </c>
      <c r="AJ48" s="4">
        <v>8.5</v>
      </c>
      <c r="AK48" s="14">
        <v>148</v>
      </c>
      <c r="AL48" s="4">
        <v>8.6</v>
      </c>
      <c r="AM48" s="14">
        <v>152</v>
      </c>
      <c r="AN48" s="4">
        <v>8.8000000000000007</v>
      </c>
      <c r="AO48" s="14">
        <v>154</v>
      </c>
      <c r="AP48" s="16">
        <v>8.1</v>
      </c>
      <c r="AQ48" s="15">
        <v>1</v>
      </c>
      <c r="AR48" s="4">
        <v>1.6</v>
      </c>
      <c r="AS48" s="14">
        <v>1</v>
      </c>
      <c r="AT48" s="4">
        <v>2.1</v>
      </c>
      <c r="AU48" s="14">
        <v>1</v>
      </c>
      <c r="AV48" s="4">
        <v>1.6</v>
      </c>
      <c r="AW48" s="14">
        <v>3</v>
      </c>
      <c r="AX48" s="4">
        <v>4.7</v>
      </c>
      <c r="AY48" s="14">
        <v>0</v>
      </c>
      <c r="AZ48" s="16">
        <v>0</v>
      </c>
    </row>
    <row r="49" spans="1:52" ht="15" customHeight="1">
      <c r="A49" s="36"/>
      <c r="B49" s="48" t="s">
        <v>39</v>
      </c>
      <c r="C49" s="17">
        <v>246</v>
      </c>
      <c r="D49" s="81">
        <v>11.7</v>
      </c>
      <c r="E49" s="18">
        <v>280</v>
      </c>
      <c r="F49" s="81">
        <v>11.9</v>
      </c>
      <c r="G49" s="18">
        <v>301</v>
      </c>
      <c r="H49" s="81">
        <v>12.3</v>
      </c>
      <c r="I49" s="18">
        <v>326</v>
      </c>
      <c r="J49" s="81">
        <v>13.1</v>
      </c>
      <c r="K49" s="18">
        <v>336</v>
      </c>
      <c r="L49" s="19">
        <v>11.6</v>
      </c>
      <c r="M49" s="184">
        <v>0</v>
      </c>
      <c r="N49" s="81">
        <v>0</v>
      </c>
      <c r="O49" s="185">
        <v>0</v>
      </c>
      <c r="P49" s="81">
        <v>0</v>
      </c>
      <c r="Q49" s="185">
        <v>1</v>
      </c>
      <c r="R49" s="81">
        <v>100</v>
      </c>
      <c r="S49" s="185">
        <v>1</v>
      </c>
      <c r="T49" s="81">
        <v>100</v>
      </c>
      <c r="U49" s="185">
        <v>0</v>
      </c>
      <c r="V49" s="19">
        <v>0</v>
      </c>
      <c r="W49" s="17">
        <v>66</v>
      </c>
      <c r="X49" s="81">
        <v>80.5</v>
      </c>
      <c r="Y49" s="18">
        <v>62</v>
      </c>
      <c r="Z49" s="81">
        <v>76.5</v>
      </c>
      <c r="AA49" s="18">
        <v>92</v>
      </c>
      <c r="AB49" s="81">
        <v>78</v>
      </c>
      <c r="AC49" s="18">
        <v>110</v>
      </c>
      <c r="AD49" s="81">
        <v>81.5</v>
      </c>
      <c r="AE49" s="18">
        <v>102</v>
      </c>
      <c r="AF49" s="19">
        <v>79.099999999999994</v>
      </c>
      <c r="AG49" s="17">
        <v>176</v>
      </c>
      <c r="AH49" s="81">
        <v>9</v>
      </c>
      <c r="AI49" s="18">
        <v>216</v>
      </c>
      <c r="AJ49" s="81">
        <v>9.8000000000000007</v>
      </c>
      <c r="AK49" s="18">
        <v>207</v>
      </c>
      <c r="AL49" s="81">
        <v>9.1999999999999993</v>
      </c>
      <c r="AM49" s="18">
        <v>211</v>
      </c>
      <c r="AN49" s="81">
        <v>9.3000000000000007</v>
      </c>
      <c r="AO49" s="18">
        <v>234</v>
      </c>
      <c r="AP49" s="19">
        <v>8.6999999999999993</v>
      </c>
      <c r="AQ49" s="17">
        <v>4</v>
      </c>
      <c r="AR49" s="81">
        <v>5.5</v>
      </c>
      <c r="AS49" s="18">
        <v>2</v>
      </c>
      <c r="AT49" s="81">
        <v>2.8</v>
      </c>
      <c r="AU49" s="18">
        <v>1</v>
      </c>
      <c r="AV49" s="81">
        <v>1.3</v>
      </c>
      <c r="AW49" s="18">
        <v>4</v>
      </c>
      <c r="AX49" s="81">
        <v>5.0999999999999996</v>
      </c>
      <c r="AY49" s="18">
        <v>0</v>
      </c>
      <c r="AZ49" s="19">
        <v>0</v>
      </c>
    </row>
    <row r="50" spans="1:52" ht="15" customHeight="1">
      <c r="A50" s="35" t="s">
        <v>20</v>
      </c>
      <c r="B50" s="12" t="s">
        <v>93</v>
      </c>
      <c r="C50" s="15">
        <v>190</v>
      </c>
      <c r="D50" s="4">
        <v>4.8</v>
      </c>
      <c r="E50" s="14">
        <v>213</v>
      </c>
      <c r="F50" s="4">
        <v>5.3</v>
      </c>
      <c r="G50" s="14">
        <v>223</v>
      </c>
      <c r="H50" s="4">
        <v>5.5</v>
      </c>
      <c r="I50" s="14">
        <v>257</v>
      </c>
      <c r="J50" s="4">
        <v>6.4</v>
      </c>
      <c r="K50" s="14">
        <v>197</v>
      </c>
      <c r="L50" s="16">
        <v>5</v>
      </c>
      <c r="M50" s="183">
        <v>0</v>
      </c>
      <c r="N50" s="4">
        <v>0</v>
      </c>
      <c r="O50" s="182">
        <v>0</v>
      </c>
      <c r="P50" s="4">
        <v>0</v>
      </c>
      <c r="Q50" s="182">
        <v>0</v>
      </c>
      <c r="R50" s="4">
        <v>0</v>
      </c>
      <c r="S50" s="182">
        <v>0</v>
      </c>
      <c r="T50" s="4">
        <v>0</v>
      </c>
      <c r="U50" s="182">
        <v>0</v>
      </c>
      <c r="V50" s="16">
        <v>0</v>
      </c>
      <c r="W50" s="15">
        <v>10</v>
      </c>
      <c r="X50" s="4">
        <v>83.3</v>
      </c>
      <c r="Y50" s="14">
        <v>18</v>
      </c>
      <c r="Z50" s="4">
        <v>81.8</v>
      </c>
      <c r="AA50" s="14">
        <v>13</v>
      </c>
      <c r="AB50" s="4">
        <v>61.9</v>
      </c>
      <c r="AC50" s="14">
        <v>24</v>
      </c>
      <c r="AD50" s="4">
        <v>85.7</v>
      </c>
      <c r="AE50" s="14">
        <v>22</v>
      </c>
      <c r="AF50" s="16">
        <v>68.8</v>
      </c>
      <c r="AG50" s="15">
        <v>170</v>
      </c>
      <c r="AH50" s="4">
        <v>5.0999999999999996</v>
      </c>
      <c r="AI50" s="14">
        <v>180</v>
      </c>
      <c r="AJ50" s="4">
        <v>5.2</v>
      </c>
      <c r="AK50" s="14">
        <v>197</v>
      </c>
      <c r="AL50" s="4">
        <v>5.5</v>
      </c>
      <c r="AM50" s="14">
        <v>222</v>
      </c>
      <c r="AN50" s="4">
        <v>6.2</v>
      </c>
      <c r="AO50" s="14">
        <v>167</v>
      </c>
      <c r="AP50" s="16">
        <v>4.7</v>
      </c>
      <c r="AQ50" s="15">
        <v>10</v>
      </c>
      <c r="AR50" s="4">
        <v>1.6</v>
      </c>
      <c r="AS50" s="14">
        <v>15</v>
      </c>
      <c r="AT50" s="4">
        <v>2.8</v>
      </c>
      <c r="AU50" s="14">
        <v>13</v>
      </c>
      <c r="AV50" s="4">
        <v>2.8</v>
      </c>
      <c r="AW50" s="14">
        <v>11</v>
      </c>
      <c r="AX50" s="4">
        <v>2.9</v>
      </c>
      <c r="AY50" s="14">
        <v>8</v>
      </c>
      <c r="AZ50" s="16">
        <v>2</v>
      </c>
    </row>
    <row r="51" spans="1:52" ht="15" customHeight="1">
      <c r="A51" s="35"/>
      <c r="B51" s="12" t="s">
        <v>96</v>
      </c>
      <c r="C51" s="15">
        <v>0</v>
      </c>
      <c r="D51" s="4">
        <v>0</v>
      </c>
      <c r="E51" s="14">
        <v>0</v>
      </c>
      <c r="F51" s="4">
        <v>0</v>
      </c>
      <c r="G51" s="14">
        <v>0</v>
      </c>
      <c r="H51" s="4">
        <v>0</v>
      </c>
      <c r="I51" s="14">
        <v>0</v>
      </c>
      <c r="J51" s="4">
        <v>0</v>
      </c>
      <c r="K51" s="14">
        <v>0</v>
      </c>
      <c r="L51" s="16">
        <v>0</v>
      </c>
      <c r="M51" s="183">
        <v>0</v>
      </c>
      <c r="N51" s="4">
        <v>0</v>
      </c>
      <c r="O51" s="182">
        <v>0</v>
      </c>
      <c r="P51" s="4">
        <v>0</v>
      </c>
      <c r="Q51" s="182">
        <v>0</v>
      </c>
      <c r="R51" s="4">
        <v>0</v>
      </c>
      <c r="S51" s="182">
        <v>0</v>
      </c>
      <c r="T51" s="4">
        <v>0</v>
      </c>
      <c r="U51" s="182">
        <v>0</v>
      </c>
      <c r="V51" s="16">
        <v>0</v>
      </c>
      <c r="W51" s="15">
        <v>0</v>
      </c>
      <c r="X51" s="4">
        <v>0</v>
      </c>
      <c r="Y51" s="14">
        <v>0</v>
      </c>
      <c r="Z51" s="4">
        <v>0</v>
      </c>
      <c r="AA51" s="14">
        <v>0</v>
      </c>
      <c r="AB51" s="4">
        <v>0</v>
      </c>
      <c r="AC51" s="14">
        <v>0</v>
      </c>
      <c r="AD51" s="4">
        <v>0</v>
      </c>
      <c r="AE51" s="14">
        <v>0</v>
      </c>
      <c r="AF51" s="16">
        <v>0</v>
      </c>
      <c r="AG51" s="15">
        <v>0</v>
      </c>
      <c r="AH51" s="4">
        <v>0</v>
      </c>
      <c r="AI51" s="14">
        <v>0</v>
      </c>
      <c r="AJ51" s="4">
        <v>0</v>
      </c>
      <c r="AK51" s="14">
        <v>0</v>
      </c>
      <c r="AL51" s="4">
        <v>0</v>
      </c>
      <c r="AM51" s="14">
        <v>0</v>
      </c>
      <c r="AN51" s="4">
        <v>0</v>
      </c>
      <c r="AO51" s="14">
        <v>0</v>
      </c>
      <c r="AP51" s="16">
        <v>0</v>
      </c>
      <c r="AQ51" s="15">
        <v>0</v>
      </c>
      <c r="AR51" s="4">
        <v>0</v>
      </c>
      <c r="AS51" s="14">
        <v>0</v>
      </c>
      <c r="AT51" s="4">
        <v>0</v>
      </c>
      <c r="AU51" s="14">
        <v>0</v>
      </c>
      <c r="AV51" s="4">
        <v>0</v>
      </c>
      <c r="AW51" s="14">
        <v>0</v>
      </c>
      <c r="AX51" s="4">
        <v>0</v>
      </c>
      <c r="AY51" s="14">
        <v>0</v>
      </c>
      <c r="AZ51" s="16">
        <v>0</v>
      </c>
    </row>
    <row r="52" spans="1:52" ht="15" customHeight="1">
      <c r="A52" s="36"/>
      <c r="B52" s="48" t="s">
        <v>39</v>
      </c>
      <c r="C52" s="17">
        <v>190</v>
      </c>
      <c r="D52" s="81">
        <v>4.7</v>
      </c>
      <c r="E52" s="18">
        <v>213</v>
      </c>
      <c r="F52" s="81">
        <v>5.0999999999999996</v>
      </c>
      <c r="G52" s="18">
        <v>223</v>
      </c>
      <c r="H52" s="81">
        <v>5.3</v>
      </c>
      <c r="I52" s="18">
        <v>257</v>
      </c>
      <c r="J52" s="81">
        <v>6.2</v>
      </c>
      <c r="K52" s="18">
        <v>197</v>
      </c>
      <c r="L52" s="19">
        <v>4.9000000000000004</v>
      </c>
      <c r="M52" s="184">
        <v>0</v>
      </c>
      <c r="N52" s="81">
        <v>0</v>
      </c>
      <c r="O52" s="185">
        <v>0</v>
      </c>
      <c r="P52" s="81">
        <v>0</v>
      </c>
      <c r="Q52" s="185">
        <v>0</v>
      </c>
      <c r="R52" s="81">
        <v>0</v>
      </c>
      <c r="S52" s="185">
        <v>0</v>
      </c>
      <c r="T52" s="81">
        <v>0</v>
      </c>
      <c r="U52" s="185">
        <v>0</v>
      </c>
      <c r="V52" s="19">
        <v>0</v>
      </c>
      <c r="W52" s="17">
        <v>10</v>
      </c>
      <c r="X52" s="81">
        <v>83.3</v>
      </c>
      <c r="Y52" s="18">
        <v>18</v>
      </c>
      <c r="Z52" s="81">
        <v>81.8</v>
      </c>
      <c r="AA52" s="18">
        <v>13</v>
      </c>
      <c r="AB52" s="81">
        <v>61.9</v>
      </c>
      <c r="AC52" s="18">
        <v>24</v>
      </c>
      <c r="AD52" s="81">
        <v>85.7</v>
      </c>
      <c r="AE52" s="18">
        <v>22</v>
      </c>
      <c r="AF52" s="19">
        <v>68.8</v>
      </c>
      <c r="AG52" s="17">
        <v>170</v>
      </c>
      <c r="AH52" s="81">
        <v>5</v>
      </c>
      <c r="AI52" s="18">
        <v>180</v>
      </c>
      <c r="AJ52" s="81">
        <v>5</v>
      </c>
      <c r="AK52" s="18">
        <v>197</v>
      </c>
      <c r="AL52" s="81">
        <v>5.3</v>
      </c>
      <c r="AM52" s="18">
        <v>222</v>
      </c>
      <c r="AN52" s="81">
        <v>6</v>
      </c>
      <c r="AO52" s="18">
        <v>167</v>
      </c>
      <c r="AP52" s="19">
        <v>4.5999999999999996</v>
      </c>
      <c r="AQ52" s="17">
        <v>10</v>
      </c>
      <c r="AR52" s="81">
        <v>1.6</v>
      </c>
      <c r="AS52" s="18">
        <v>15</v>
      </c>
      <c r="AT52" s="81">
        <v>2.8</v>
      </c>
      <c r="AU52" s="18">
        <v>13</v>
      </c>
      <c r="AV52" s="81">
        <v>2.8</v>
      </c>
      <c r="AW52" s="18">
        <v>11</v>
      </c>
      <c r="AX52" s="81">
        <v>2.9</v>
      </c>
      <c r="AY52" s="18">
        <v>8</v>
      </c>
      <c r="AZ52" s="19">
        <v>2</v>
      </c>
    </row>
    <row r="53" spans="1:52" ht="15" customHeight="1">
      <c r="A53" s="35" t="s">
        <v>21</v>
      </c>
      <c r="B53" s="12" t="s">
        <v>101</v>
      </c>
      <c r="C53" s="15">
        <v>411</v>
      </c>
      <c r="D53" s="4">
        <v>14.7</v>
      </c>
      <c r="E53" s="14">
        <v>455</v>
      </c>
      <c r="F53" s="4">
        <v>15.3</v>
      </c>
      <c r="G53" s="14">
        <v>471</v>
      </c>
      <c r="H53" s="4">
        <v>14.9</v>
      </c>
      <c r="I53" s="14">
        <v>490</v>
      </c>
      <c r="J53" s="4">
        <v>15.4</v>
      </c>
      <c r="K53" s="14">
        <v>447</v>
      </c>
      <c r="L53" s="16">
        <v>13.6</v>
      </c>
      <c r="M53" s="183">
        <v>0</v>
      </c>
      <c r="N53" s="4">
        <v>0</v>
      </c>
      <c r="O53" s="182">
        <v>0</v>
      </c>
      <c r="P53" s="4">
        <v>0</v>
      </c>
      <c r="Q53" s="182">
        <v>0</v>
      </c>
      <c r="R53" s="4">
        <v>0</v>
      </c>
      <c r="S53" s="182">
        <v>0</v>
      </c>
      <c r="T53" s="4">
        <v>0</v>
      </c>
      <c r="U53" s="182">
        <v>0</v>
      </c>
      <c r="V53" s="16">
        <v>0</v>
      </c>
      <c r="W53" s="15">
        <v>16</v>
      </c>
      <c r="X53" s="4">
        <v>59.3</v>
      </c>
      <c r="Y53" s="14">
        <v>23</v>
      </c>
      <c r="Z53" s="4">
        <v>59</v>
      </c>
      <c r="AA53" s="14">
        <v>15</v>
      </c>
      <c r="AB53" s="4">
        <v>51.7</v>
      </c>
      <c r="AC53" s="14">
        <v>20</v>
      </c>
      <c r="AD53" s="4">
        <v>43.5</v>
      </c>
      <c r="AE53" s="14">
        <v>14</v>
      </c>
      <c r="AF53" s="16">
        <v>53.8</v>
      </c>
      <c r="AG53" s="15">
        <v>375</v>
      </c>
      <c r="AH53" s="4">
        <v>15.6</v>
      </c>
      <c r="AI53" s="14">
        <v>407</v>
      </c>
      <c r="AJ53" s="4">
        <v>16</v>
      </c>
      <c r="AK53" s="14">
        <v>422</v>
      </c>
      <c r="AL53" s="4">
        <v>15.3</v>
      </c>
      <c r="AM53" s="14">
        <v>436</v>
      </c>
      <c r="AN53" s="4">
        <v>16.100000000000001</v>
      </c>
      <c r="AO53" s="14">
        <v>414</v>
      </c>
      <c r="AP53" s="16">
        <v>14.5</v>
      </c>
      <c r="AQ53" s="15">
        <v>20</v>
      </c>
      <c r="AR53" s="4">
        <v>5.6</v>
      </c>
      <c r="AS53" s="14">
        <v>25</v>
      </c>
      <c r="AT53" s="4">
        <v>6.4</v>
      </c>
      <c r="AU53" s="14">
        <v>34</v>
      </c>
      <c r="AV53" s="4">
        <v>8.8000000000000007</v>
      </c>
      <c r="AW53" s="14">
        <v>34</v>
      </c>
      <c r="AX53" s="4">
        <v>8.1</v>
      </c>
      <c r="AY53" s="14">
        <v>19</v>
      </c>
      <c r="AZ53" s="16">
        <v>4.8</v>
      </c>
    </row>
    <row r="54" spans="1:52" ht="15" customHeight="1">
      <c r="A54" s="35"/>
      <c r="B54" s="12" t="s">
        <v>105</v>
      </c>
      <c r="C54" s="15">
        <v>4</v>
      </c>
      <c r="D54" s="4">
        <v>0.8</v>
      </c>
      <c r="E54" s="14">
        <v>6</v>
      </c>
      <c r="F54" s="4">
        <v>1.4</v>
      </c>
      <c r="G54" s="14">
        <v>9</v>
      </c>
      <c r="H54" s="4">
        <v>2.2000000000000002</v>
      </c>
      <c r="I54" s="14">
        <v>5</v>
      </c>
      <c r="J54" s="4">
        <v>1.3</v>
      </c>
      <c r="K54" s="14">
        <v>7</v>
      </c>
      <c r="L54" s="16">
        <v>1.8</v>
      </c>
      <c r="M54" s="183">
        <v>0</v>
      </c>
      <c r="N54" s="4">
        <v>0</v>
      </c>
      <c r="O54" s="182">
        <v>0</v>
      </c>
      <c r="P54" s="4">
        <v>0</v>
      </c>
      <c r="Q54" s="182">
        <v>0</v>
      </c>
      <c r="R54" s="4">
        <v>0</v>
      </c>
      <c r="S54" s="182">
        <v>0</v>
      </c>
      <c r="T54" s="4">
        <v>0</v>
      </c>
      <c r="U54" s="182">
        <v>0</v>
      </c>
      <c r="V54" s="16">
        <v>0</v>
      </c>
      <c r="W54" s="15">
        <v>1</v>
      </c>
      <c r="X54" s="4">
        <v>50</v>
      </c>
      <c r="Y54" s="14">
        <v>0</v>
      </c>
      <c r="Z54" s="4">
        <v>0</v>
      </c>
      <c r="AA54" s="14">
        <v>0</v>
      </c>
      <c r="AB54" s="4">
        <v>0</v>
      </c>
      <c r="AC54" s="14">
        <v>0</v>
      </c>
      <c r="AD54" s="4">
        <v>0</v>
      </c>
      <c r="AE54" s="14">
        <v>0</v>
      </c>
      <c r="AF54" s="16">
        <v>0</v>
      </c>
      <c r="AG54" s="15">
        <v>3</v>
      </c>
      <c r="AH54" s="4">
        <v>0.6</v>
      </c>
      <c r="AI54" s="14">
        <v>6</v>
      </c>
      <c r="AJ54" s="4">
        <v>1.4</v>
      </c>
      <c r="AK54" s="14">
        <v>9</v>
      </c>
      <c r="AL54" s="4">
        <v>2.2000000000000002</v>
      </c>
      <c r="AM54" s="14">
        <v>5</v>
      </c>
      <c r="AN54" s="4">
        <v>1.3</v>
      </c>
      <c r="AO54" s="14">
        <v>7</v>
      </c>
      <c r="AP54" s="16">
        <v>1.8</v>
      </c>
      <c r="AQ54" s="15">
        <v>0</v>
      </c>
      <c r="AR54" s="4">
        <v>0</v>
      </c>
      <c r="AS54" s="14">
        <v>0</v>
      </c>
      <c r="AT54" s="4">
        <v>0</v>
      </c>
      <c r="AU54" s="14">
        <v>0</v>
      </c>
      <c r="AV54" s="4">
        <v>0</v>
      </c>
      <c r="AW54" s="14">
        <v>0</v>
      </c>
      <c r="AX54" s="4">
        <v>0</v>
      </c>
      <c r="AY54" s="14">
        <v>0</v>
      </c>
      <c r="AZ54" s="16">
        <v>0</v>
      </c>
    </row>
    <row r="55" spans="1:52" ht="15" customHeight="1">
      <c r="A55" s="35"/>
      <c r="B55" s="12" t="s">
        <v>112</v>
      </c>
      <c r="C55" s="15">
        <v>10</v>
      </c>
      <c r="D55" s="4">
        <v>1.1000000000000001</v>
      </c>
      <c r="E55" s="14">
        <v>14</v>
      </c>
      <c r="F55" s="4">
        <v>1.5</v>
      </c>
      <c r="G55" s="14">
        <v>12</v>
      </c>
      <c r="H55" s="4">
        <v>1.5</v>
      </c>
      <c r="I55" s="14">
        <v>12</v>
      </c>
      <c r="J55" s="4">
        <v>1.5</v>
      </c>
      <c r="K55" s="14">
        <v>11</v>
      </c>
      <c r="L55" s="16">
        <v>1.5</v>
      </c>
      <c r="M55" s="183">
        <v>0</v>
      </c>
      <c r="N55" s="4">
        <v>0</v>
      </c>
      <c r="O55" s="182">
        <v>0</v>
      </c>
      <c r="P55" s="4">
        <v>0</v>
      </c>
      <c r="Q55" s="182">
        <v>0</v>
      </c>
      <c r="R55" s="4">
        <v>0</v>
      </c>
      <c r="S55" s="182">
        <v>0</v>
      </c>
      <c r="T55" s="4">
        <v>0</v>
      </c>
      <c r="U55" s="182">
        <v>0</v>
      </c>
      <c r="V55" s="16">
        <v>0</v>
      </c>
      <c r="W55" s="15">
        <v>0</v>
      </c>
      <c r="X55" s="4">
        <v>0</v>
      </c>
      <c r="Y55" s="14">
        <v>0</v>
      </c>
      <c r="Z55" s="4">
        <v>0</v>
      </c>
      <c r="AA55" s="14">
        <v>0</v>
      </c>
      <c r="AB55" s="4">
        <v>0</v>
      </c>
      <c r="AC55" s="14">
        <v>0</v>
      </c>
      <c r="AD55" s="4">
        <v>0</v>
      </c>
      <c r="AE55" s="14">
        <v>0</v>
      </c>
      <c r="AF55" s="16">
        <v>0</v>
      </c>
      <c r="AG55" s="15">
        <v>10</v>
      </c>
      <c r="AH55" s="4">
        <v>1.1000000000000001</v>
      </c>
      <c r="AI55" s="14">
        <v>13</v>
      </c>
      <c r="AJ55" s="4">
        <v>1.5</v>
      </c>
      <c r="AK55" s="14">
        <v>11</v>
      </c>
      <c r="AL55" s="4">
        <v>1.4</v>
      </c>
      <c r="AM55" s="14">
        <v>12</v>
      </c>
      <c r="AN55" s="4">
        <v>1.6</v>
      </c>
      <c r="AO55" s="14">
        <v>11</v>
      </c>
      <c r="AP55" s="16">
        <v>1.6</v>
      </c>
      <c r="AQ55" s="15">
        <v>0</v>
      </c>
      <c r="AR55" s="4">
        <v>0</v>
      </c>
      <c r="AS55" s="14">
        <v>1</v>
      </c>
      <c r="AT55" s="4">
        <v>1.6</v>
      </c>
      <c r="AU55" s="14">
        <v>1</v>
      </c>
      <c r="AV55" s="4">
        <v>2</v>
      </c>
      <c r="AW55" s="14">
        <v>0</v>
      </c>
      <c r="AX55" s="4">
        <v>0</v>
      </c>
      <c r="AY55" s="14">
        <v>0</v>
      </c>
      <c r="AZ55" s="16">
        <v>0</v>
      </c>
    </row>
    <row r="56" spans="1:52" ht="15" customHeight="1">
      <c r="A56" s="36"/>
      <c r="B56" s="48" t="s">
        <v>39</v>
      </c>
      <c r="C56" s="17">
        <v>425</v>
      </c>
      <c r="D56" s="81">
        <v>10.1</v>
      </c>
      <c r="E56" s="18">
        <v>475</v>
      </c>
      <c r="F56" s="81">
        <v>10.9</v>
      </c>
      <c r="G56" s="18">
        <v>492</v>
      </c>
      <c r="H56" s="81">
        <v>11.2</v>
      </c>
      <c r="I56" s="18">
        <v>507</v>
      </c>
      <c r="J56" s="81">
        <v>11.5</v>
      </c>
      <c r="K56" s="18">
        <v>465</v>
      </c>
      <c r="L56" s="19">
        <v>10.6</v>
      </c>
      <c r="M56" s="184">
        <v>0</v>
      </c>
      <c r="N56" s="81">
        <v>0</v>
      </c>
      <c r="O56" s="185">
        <v>0</v>
      </c>
      <c r="P56" s="81">
        <v>0</v>
      </c>
      <c r="Q56" s="185">
        <v>0</v>
      </c>
      <c r="R56" s="81">
        <v>0</v>
      </c>
      <c r="S56" s="185">
        <v>0</v>
      </c>
      <c r="T56" s="81">
        <v>0</v>
      </c>
      <c r="U56" s="185">
        <v>0</v>
      </c>
      <c r="V56" s="19">
        <v>0</v>
      </c>
      <c r="W56" s="17">
        <v>17</v>
      </c>
      <c r="X56" s="81">
        <v>56.7</v>
      </c>
      <c r="Y56" s="18">
        <v>23</v>
      </c>
      <c r="Z56" s="81">
        <v>52.3</v>
      </c>
      <c r="AA56" s="18">
        <v>15</v>
      </c>
      <c r="AB56" s="81">
        <v>44.1</v>
      </c>
      <c r="AC56" s="18">
        <v>20</v>
      </c>
      <c r="AD56" s="81">
        <v>41.7</v>
      </c>
      <c r="AE56" s="18">
        <v>14</v>
      </c>
      <c r="AF56" s="19">
        <v>50</v>
      </c>
      <c r="AG56" s="17">
        <v>388</v>
      </c>
      <c r="AH56" s="81">
        <v>10.3</v>
      </c>
      <c r="AI56" s="18">
        <v>426</v>
      </c>
      <c r="AJ56" s="81">
        <v>11.1</v>
      </c>
      <c r="AK56" s="18">
        <v>442</v>
      </c>
      <c r="AL56" s="81">
        <v>11.2</v>
      </c>
      <c r="AM56" s="18">
        <v>453</v>
      </c>
      <c r="AN56" s="81">
        <v>11.7</v>
      </c>
      <c r="AO56" s="18">
        <v>432</v>
      </c>
      <c r="AP56" s="19">
        <v>11</v>
      </c>
      <c r="AQ56" s="17">
        <v>20</v>
      </c>
      <c r="AR56" s="81">
        <v>4.5999999999999996</v>
      </c>
      <c r="AS56" s="18">
        <v>26</v>
      </c>
      <c r="AT56" s="81">
        <v>5.6</v>
      </c>
      <c r="AU56" s="18">
        <v>35</v>
      </c>
      <c r="AV56" s="81">
        <v>8</v>
      </c>
      <c r="AW56" s="18">
        <v>34</v>
      </c>
      <c r="AX56" s="81">
        <v>7.2</v>
      </c>
      <c r="AY56" s="18">
        <v>19</v>
      </c>
      <c r="AZ56" s="19">
        <v>4.3</v>
      </c>
    </row>
    <row r="57" spans="1:52" ht="15" customHeight="1">
      <c r="A57" s="35" t="s">
        <v>22</v>
      </c>
      <c r="B57" s="12" t="s">
        <v>116</v>
      </c>
      <c r="C57" s="15">
        <v>640</v>
      </c>
      <c r="D57" s="4">
        <v>4.4000000000000004</v>
      </c>
      <c r="E57" s="14">
        <v>767</v>
      </c>
      <c r="F57" s="4">
        <v>4.9000000000000004</v>
      </c>
      <c r="G57" s="14">
        <v>841</v>
      </c>
      <c r="H57" s="4">
        <v>5.2</v>
      </c>
      <c r="I57" s="14">
        <v>689</v>
      </c>
      <c r="J57" s="4">
        <v>4.2</v>
      </c>
      <c r="K57" s="14">
        <v>519</v>
      </c>
      <c r="L57" s="16">
        <v>3.3</v>
      </c>
      <c r="M57" s="183">
        <v>0</v>
      </c>
      <c r="N57" s="4">
        <v>0</v>
      </c>
      <c r="O57" s="182">
        <v>0</v>
      </c>
      <c r="P57" s="4">
        <v>0</v>
      </c>
      <c r="Q57" s="182">
        <v>0</v>
      </c>
      <c r="R57" s="4">
        <v>0</v>
      </c>
      <c r="S57" s="182">
        <v>0</v>
      </c>
      <c r="T57" s="4">
        <v>0</v>
      </c>
      <c r="U57" s="182">
        <v>0</v>
      </c>
      <c r="V57" s="16">
        <v>0</v>
      </c>
      <c r="W57" s="15">
        <v>0</v>
      </c>
      <c r="X57" s="4">
        <v>0</v>
      </c>
      <c r="Y57" s="14">
        <v>0</v>
      </c>
      <c r="Z57" s="4">
        <v>0</v>
      </c>
      <c r="AA57" s="14">
        <v>0</v>
      </c>
      <c r="AB57" s="4">
        <v>0</v>
      </c>
      <c r="AC57" s="14">
        <v>0</v>
      </c>
      <c r="AD57" s="4">
        <v>0</v>
      </c>
      <c r="AE57" s="14">
        <v>1</v>
      </c>
      <c r="AF57" s="16">
        <v>50</v>
      </c>
      <c r="AG57" s="15">
        <v>639</v>
      </c>
      <c r="AH57" s="4">
        <v>4.4000000000000004</v>
      </c>
      <c r="AI57" s="14">
        <v>765</v>
      </c>
      <c r="AJ57" s="4">
        <v>4.9000000000000004</v>
      </c>
      <c r="AK57" s="14">
        <v>839</v>
      </c>
      <c r="AL57" s="4">
        <v>5.2</v>
      </c>
      <c r="AM57" s="14">
        <v>689</v>
      </c>
      <c r="AN57" s="4">
        <v>4.2</v>
      </c>
      <c r="AO57" s="14">
        <v>518</v>
      </c>
      <c r="AP57" s="16">
        <v>3.3</v>
      </c>
      <c r="AQ57" s="15">
        <v>1</v>
      </c>
      <c r="AR57" s="4">
        <v>1.1000000000000001</v>
      </c>
      <c r="AS57" s="14">
        <v>2</v>
      </c>
      <c r="AT57" s="4">
        <v>2.5</v>
      </c>
      <c r="AU57" s="14">
        <v>2</v>
      </c>
      <c r="AV57" s="4">
        <v>2.5</v>
      </c>
      <c r="AW57" s="14">
        <v>0</v>
      </c>
      <c r="AX57" s="4">
        <v>0</v>
      </c>
      <c r="AY57" s="14">
        <v>0</v>
      </c>
      <c r="AZ57" s="16">
        <v>0</v>
      </c>
    </row>
    <row r="58" spans="1:52" ht="15" customHeight="1">
      <c r="A58" s="35"/>
      <c r="B58" s="12" t="s">
        <v>192</v>
      </c>
      <c r="C58" s="15">
        <v>0</v>
      </c>
      <c r="D58" s="4">
        <v>0</v>
      </c>
      <c r="E58" s="14">
        <v>0</v>
      </c>
      <c r="F58" s="4">
        <v>0</v>
      </c>
      <c r="G58" s="14">
        <v>0</v>
      </c>
      <c r="H58" s="4">
        <v>0</v>
      </c>
      <c r="I58" s="14">
        <v>0</v>
      </c>
      <c r="J58" s="4">
        <v>0</v>
      </c>
      <c r="K58" s="14">
        <v>0</v>
      </c>
      <c r="L58" s="16">
        <v>0</v>
      </c>
      <c r="M58" s="183">
        <v>0</v>
      </c>
      <c r="N58" s="4">
        <v>0</v>
      </c>
      <c r="O58" s="182">
        <v>0</v>
      </c>
      <c r="P58" s="4">
        <v>0</v>
      </c>
      <c r="Q58" s="182">
        <v>0</v>
      </c>
      <c r="R58" s="4">
        <v>0</v>
      </c>
      <c r="S58" s="182">
        <v>0</v>
      </c>
      <c r="T58" s="4">
        <v>0</v>
      </c>
      <c r="U58" s="182">
        <v>0</v>
      </c>
      <c r="V58" s="16">
        <v>0</v>
      </c>
      <c r="W58" s="15">
        <v>0</v>
      </c>
      <c r="X58" s="4">
        <v>0</v>
      </c>
      <c r="Y58" s="14">
        <v>0</v>
      </c>
      <c r="Z58" s="4">
        <v>0</v>
      </c>
      <c r="AA58" s="14">
        <v>0</v>
      </c>
      <c r="AB58" s="4">
        <v>0</v>
      </c>
      <c r="AC58" s="14">
        <v>0</v>
      </c>
      <c r="AD58" s="4">
        <v>0</v>
      </c>
      <c r="AE58" s="14">
        <v>0</v>
      </c>
      <c r="AF58" s="16">
        <v>0</v>
      </c>
      <c r="AG58" s="15">
        <v>0</v>
      </c>
      <c r="AH58" s="4">
        <v>0</v>
      </c>
      <c r="AI58" s="14">
        <v>0</v>
      </c>
      <c r="AJ58" s="4">
        <v>0</v>
      </c>
      <c r="AK58" s="14">
        <v>0</v>
      </c>
      <c r="AL58" s="4">
        <v>0</v>
      </c>
      <c r="AM58" s="14">
        <v>0</v>
      </c>
      <c r="AN58" s="4">
        <v>0</v>
      </c>
      <c r="AO58" s="14">
        <v>0</v>
      </c>
      <c r="AP58" s="16">
        <v>0</v>
      </c>
      <c r="AQ58" s="15">
        <v>0</v>
      </c>
      <c r="AR58" s="4">
        <v>0</v>
      </c>
      <c r="AS58" s="14">
        <v>0</v>
      </c>
      <c r="AT58" s="4">
        <v>0</v>
      </c>
      <c r="AU58" s="14">
        <v>0</v>
      </c>
      <c r="AV58" s="4">
        <v>0</v>
      </c>
      <c r="AW58" s="14">
        <v>0</v>
      </c>
      <c r="AX58" s="4">
        <v>0</v>
      </c>
      <c r="AY58" s="14">
        <v>0</v>
      </c>
      <c r="AZ58" s="16">
        <v>0</v>
      </c>
    </row>
    <row r="59" spans="1:52" ht="15" customHeight="1">
      <c r="A59" s="35"/>
      <c r="B59" s="12" t="s">
        <v>121</v>
      </c>
      <c r="C59" s="15">
        <v>221</v>
      </c>
      <c r="D59" s="4">
        <v>0.9</v>
      </c>
      <c r="E59" s="14">
        <v>202</v>
      </c>
      <c r="F59" s="4">
        <v>0.7</v>
      </c>
      <c r="G59" s="14">
        <v>203</v>
      </c>
      <c r="H59" s="4">
        <v>0.8</v>
      </c>
      <c r="I59" s="14">
        <v>157</v>
      </c>
      <c r="J59" s="4">
        <v>0.6</v>
      </c>
      <c r="K59" s="14">
        <v>143</v>
      </c>
      <c r="L59" s="16">
        <v>0.5</v>
      </c>
      <c r="M59" s="183">
        <v>0</v>
      </c>
      <c r="N59" s="4">
        <v>0</v>
      </c>
      <c r="O59" s="182">
        <v>0</v>
      </c>
      <c r="P59" s="4">
        <v>0</v>
      </c>
      <c r="Q59" s="182">
        <v>0</v>
      </c>
      <c r="R59" s="4">
        <v>0</v>
      </c>
      <c r="S59" s="182">
        <v>0</v>
      </c>
      <c r="T59" s="4">
        <v>0</v>
      </c>
      <c r="U59" s="182">
        <v>0</v>
      </c>
      <c r="V59" s="16">
        <v>0</v>
      </c>
      <c r="W59" s="15">
        <v>0</v>
      </c>
      <c r="X59" s="4">
        <v>0</v>
      </c>
      <c r="Y59" s="14">
        <v>0</v>
      </c>
      <c r="Z59" s="4">
        <v>0</v>
      </c>
      <c r="AA59" s="14">
        <v>2</v>
      </c>
      <c r="AB59" s="4">
        <v>66.7</v>
      </c>
      <c r="AC59" s="14">
        <v>0</v>
      </c>
      <c r="AD59" s="4">
        <v>0</v>
      </c>
      <c r="AE59" s="14">
        <v>3</v>
      </c>
      <c r="AF59" s="16">
        <v>75</v>
      </c>
      <c r="AG59" s="15">
        <v>221</v>
      </c>
      <c r="AH59" s="4">
        <v>0.9</v>
      </c>
      <c r="AI59" s="14">
        <v>202</v>
      </c>
      <c r="AJ59" s="4">
        <v>0.7</v>
      </c>
      <c r="AK59" s="14">
        <v>201</v>
      </c>
      <c r="AL59" s="4">
        <v>0.8</v>
      </c>
      <c r="AM59" s="14">
        <v>157</v>
      </c>
      <c r="AN59" s="4">
        <v>0.6</v>
      </c>
      <c r="AO59" s="14">
        <v>139</v>
      </c>
      <c r="AP59" s="16">
        <v>0.5</v>
      </c>
      <c r="AQ59" s="15">
        <v>0</v>
      </c>
      <c r="AR59" s="4">
        <v>0</v>
      </c>
      <c r="AS59" s="14">
        <v>0</v>
      </c>
      <c r="AT59" s="4">
        <v>0</v>
      </c>
      <c r="AU59" s="14">
        <v>0</v>
      </c>
      <c r="AV59" s="4">
        <v>0</v>
      </c>
      <c r="AW59" s="14">
        <v>0</v>
      </c>
      <c r="AX59" s="4">
        <v>0</v>
      </c>
      <c r="AY59" s="14">
        <v>1</v>
      </c>
      <c r="AZ59" s="16">
        <v>3.6</v>
      </c>
    </row>
    <row r="60" spans="1:52" ht="15" customHeight="1">
      <c r="A60" s="36"/>
      <c r="B60" s="48" t="s">
        <v>39</v>
      </c>
      <c r="C60" s="17">
        <v>861</v>
      </c>
      <c r="D60" s="81">
        <v>2.2000000000000002</v>
      </c>
      <c r="E60" s="18">
        <v>969</v>
      </c>
      <c r="F60" s="81">
        <v>2.1</v>
      </c>
      <c r="G60" s="18">
        <v>1044</v>
      </c>
      <c r="H60" s="81">
        <v>2.4</v>
      </c>
      <c r="I60" s="18">
        <v>846</v>
      </c>
      <c r="J60" s="81">
        <v>1.9</v>
      </c>
      <c r="K60" s="18">
        <v>662</v>
      </c>
      <c r="L60" s="19">
        <v>1.5</v>
      </c>
      <c r="M60" s="184">
        <v>0</v>
      </c>
      <c r="N60" s="81">
        <v>0</v>
      </c>
      <c r="O60" s="185">
        <v>0</v>
      </c>
      <c r="P60" s="81">
        <v>0</v>
      </c>
      <c r="Q60" s="185">
        <v>0</v>
      </c>
      <c r="R60" s="81">
        <v>0</v>
      </c>
      <c r="S60" s="185">
        <v>0</v>
      </c>
      <c r="T60" s="81">
        <v>0</v>
      </c>
      <c r="U60" s="185">
        <v>0</v>
      </c>
      <c r="V60" s="19">
        <v>0</v>
      </c>
      <c r="W60" s="17">
        <v>0</v>
      </c>
      <c r="X60" s="81">
        <v>0</v>
      </c>
      <c r="Y60" s="18">
        <v>0</v>
      </c>
      <c r="Z60" s="81">
        <v>0</v>
      </c>
      <c r="AA60" s="18">
        <v>2</v>
      </c>
      <c r="AB60" s="81">
        <v>50</v>
      </c>
      <c r="AC60" s="18">
        <v>0</v>
      </c>
      <c r="AD60" s="81">
        <v>0</v>
      </c>
      <c r="AE60" s="18">
        <v>4</v>
      </c>
      <c r="AF60" s="19">
        <v>66.7</v>
      </c>
      <c r="AG60" s="17">
        <v>860</v>
      </c>
      <c r="AH60" s="81">
        <v>2.2000000000000002</v>
      </c>
      <c r="AI60" s="18">
        <v>967</v>
      </c>
      <c r="AJ60" s="81">
        <v>2.1</v>
      </c>
      <c r="AK60" s="18">
        <v>1040</v>
      </c>
      <c r="AL60" s="81">
        <v>2.4</v>
      </c>
      <c r="AM60" s="18">
        <v>846</v>
      </c>
      <c r="AN60" s="81">
        <v>1.9</v>
      </c>
      <c r="AO60" s="18">
        <v>657</v>
      </c>
      <c r="AP60" s="19">
        <v>1.5</v>
      </c>
      <c r="AQ60" s="17">
        <v>1</v>
      </c>
      <c r="AR60" s="81">
        <v>0.8</v>
      </c>
      <c r="AS60" s="18">
        <v>2</v>
      </c>
      <c r="AT60" s="81">
        <v>1.7</v>
      </c>
      <c r="AU60" s="18">
        <v>2</v>
      </c>
      <c r="AV60" s="81">
        <v>1.7</v>
      </c>
      <c r="AW60" s="18">
        <v>0</v>
      </c>
      <c r="AX60" s="81">
        <v>0</v>
      </c>
      <c r="AY60" s="18">
        <v>1</v>
      </c>
      <c r="AZ60" s="19">
        <v>1.1000000000000001</v>
      </c>
    </row>
    <row r="61" spans="1:52" ht="15" customHeight="1">
      <c r="A61" s="35" t="s">
        <v>23</v>
      </c>
      <c r="B61" s="12" t="s">
        <v>122</v>
      </c>
      <c r="C61" s="15">
        <v>608</v>
      </c>
      <c r="D61" s="4">
        <v>53.1</v>
      </c>
      <c r="E61" s="14">
        <v>781</v>
      </c>
      <c r="F61" s="4">
        <v>57.9</v>
      </c>
      <c r="G61" s="14">
        <v>817</v>
      </c>
      <c r="H61" s="4">
        <v>54.4</v>
      </c>
      <c r="I61" s="14">
        <v>772</v>
      </c>
      <c r="J61" s="4">
        <v>50.8</v>
      </c>
      <c r="K61" s="14">
        <v>473</v>
      </c>
      <c r="L61" s="16">
        <v>37.200000000000003</v>
      </c>
      <c r="M61" s="183">
        <v>0</v>
      </c>
      <c r="N61" s="4">
        <v>0</v>
      </c>
      <c r="O61" s="182">
        <v>0</v>
      </c>
      <c r="P61" s="4">
        <v>0</v>
      </c>
      <c r="Q61" s="182">
        <v>0</v>
      </c>
      <c r="R61" s="4">
        <v>0</v>
      </c>
      <c r="S61" s="182">
        <v>0</v>
      </c>
      <c r="T61" s="4">
        <v>0</v>
      </c>
      <c r="U61" s="182">
        <v>0</v>
      </c>
      <c r="V61" s="16">
        <v>0</v>
      </c>
      <c r="W61" s="15">
        <v>1</v>
      </c>
      <c r="X61" s="4">
        <v>100</v>
      </c>
      <c r="Y61" s="14">
        <v>3</v>
      </c>
      <c r="Z61" s="4">
        <v>100</v>
      </c>
      <c r="AA61" s="14">
        <v>1</v>
      </c>
      <c r="AB61" s="4">
        <v>100</v>
      </c>
      <c r="AC61" s="14">
        <v>2</v>
      </c>
      <c r="AD61" s="4">
        <v>100</v>
      </c>
      <c r="AE61" s="14">
        <v>0</v>
      </c>
      <c r="AF61" s="16">
        <v>0</v>
      </c>
      <c r="AG61" s="15">
        <v>559</v>
      </c>
      <c r="AH61" s="4">
        <v>52.6</v>
      </c>
      <c r="AI61" s="14">
        <v>732</v>
      </c>
      <c r="AJ61" s="4">
        <v>57.8</v>
      </c>
      <c r="AK61" s="14">
        <v>759</v>
      </c>
      <c r="AL61" s="4">
        <v>53.9</v>
      </c>
      <c r="AM61" s="14">
        <v>713</v>
      </c>
      <c r="AN61" s="4">
        <v>49.8</v>
      </c>
      <c r="AO61" s="14">
        <v>429</v>
      </c>
      <c r="AP61" s="16">
        <v>35.799999999999997</v>
      </c>
      <c r="AQ61" s="15">
        <v>48</v>
      </c>
      <c r="AR61" s="4">
        <v>59.3</v>
      </c>
      <c r="AS61" s="14">
        <v>46</v>
      </c>
      <c r="AT61" s="4">
        <v>57.5</v>
      </c>
      <c r="AU61" s="14">
        <v>57</v>
      </c>
      <c r="AV61" s="4">
        <v>60</v>
      </c>
      <c r="AW61" s="14">
        <v>57</v>
      </c>
      <c r="AX61" s="4">
        <v>66.3</v>
      </c>
      <c r="AY61" s="14">
        <v>44</v>
      </c>
      <c r="AZ61" s="16">
        <v>62</v>
      </c>
    </row>
    <row r="62" spans="1:52" ht="15" customHeight="1">
      <c r="A62" s="35"/>
      <c r="B62" s="12" t="s">
        <v>125</v>
      </c>
      <c r="C62" s="15">
        <v>718</v>
      </c>
      <c r="D62" s="4">
        <v>12.4</v>
      </c>
      <c r="E62" s="14">
        <v>755</v>
      </c>
      <c r="F62" s="4">
        <v>12.3</v>
      </c>
      <c r="G62" s="14">
        <v>793</v>
      </c>
      <c r="H62" s="4">
        <v>11.8</v>
      </c>
      <c r="I62" s="14">
        <v>713</v>
      </c>
      <c r="J62" s="4">
        <v>10.199999999999999</v>
      </c>
      <c r="K62" s="14">
        <v>683</v>
      </c>
      <c r="L62" s="16">
        <v>8.8000000000000007</v>
      </c>
      <c r="M62" s="183">
        <v>0</v>
      </c>
      <c r="N62" s="4">
        <v>0</v>
      </c>
      <c r="O62" s="182">
        <v>0</v>
      </c>
      <c r="P62" s="4">
        <v>0</v>
      </c>
      <c r="Q62" s="182">
        <v>0</v>
      </c>
      <c r="R62" s="4">
        <v>0</v>
      </c>
      <c r="S62" s="182">
        <v>0</v>
      </c>
      <c r="T62" s="4">
        <v>0</v>
      </c>
      <c r="U62" s="182">
        <v>0</v>
      </c>
      <c r="V62" s="16">
        <v>0</v>
      </c>
      <c r="W62" s="15">
        <v>0</v>
      </c>
      <c r="X62" s="4">
        <v>0</v>
      </c>
      <c r="Y62" s="14">
        <v>1</v>
      </c>
      <c r="Z62" s="4">
        <v>50</v>
      </c>
      <c r="AA62" s="14">
        <v>1</v>
      </c>
      <c r="AB62" s="4">
        <v>100</v>
      </c>
      <c r="AC62" s="14">
        <v>0</v>
      </c>
      <c r="AD62" s="4">
        <v>0</v>
      </c>
      <c r="AE62" s="14">
        <v>1</v>
      </c>
      <c r="AF62" s="16">
        <v>100</v>
      </c>
      <c r="AG62" s="15">
        <v>622</v>
      </c>
      <c r="AH62" s="4">
        <v>12.5</v>
      </c>
      <c r="AI62" s="14">
        <v>670</v>
      </c>
      <c r="AJ62" s="4">
        <v>12.3</v>
      </c>
      <c r="AK62" s="14">
        <v>719</v>
      </c>
      <c r="AL62" s="4">
        <v>11.9</v>
      </c>
      <c r="AM62" s="14">
        <v>655</v>
      </c>
      <c r="AN62" s="4">
        <v>10.3</v>
      </c>
      <c r="AO62" s="14">
        <v>638</v>
      </c>
      <c r="AP62" s="16">
        <v>8.8000000000000007</v>
      </c>
      <c r="AQ62" s="15">
        <v>96</v>
      </c>
      <c r="AR62" s="4">
        <v>11.9</v>
      </c>
      <c r="AS62" s="14">
        <v>84</v>
      </c>
      <c r="AT62" s="4">
        <v>11.7</v>
      </c>
      <c r="AU62" s="14">
        <v>73</v>
      </c>
      <c r="AV62" s="4">
        <v>10.6</v>
      </c>
      <c r="AW62" s="14">
        <v>58</v>
      </c>
      <c r="AX62" s="4">
        <v>9</v>
      </c>
      <c r="AY62" s="14">
        <v>44</v>
      </c>
      <c r="AZ62" s="16">
        <v>7.7</v>
      </c>
    </row>
    <row r="63" spans="1:52" ht="15" customHeight="1">
      <c r="A63" s="35"/>
      <c r="B63" s="12" t="s">
        <v>193</v>
      </c>
      <c r="C63" s="15">
        <v>447</v>
      </c>
      <c r="D63" s="4">
        <v>12.4</v>
      </c>
      <c r="E63" s="14">
        <v>630</v>
      </c>
      <c r="F63" s="4">
        <v>15.7</v>
      </c>
      <c r="G63" s="14">
        <v>622</v>
      </c>
      <c r="H63" s="4">
        <v>15</v>
      </c>
      <c r="I63" s="14">
        <v>677</v>
      </c>
      <c r="J63" s="4">
        <v>16.3</v>
      </c>
      <c r="K63" s="14">
        <v>608</v>
      </c>
      <c r="L63" s="16">
        <v>13.8</v>
      </c>
      <c r="M63" s="183">
        <v>0</v>
      </c>
      <c r="N63" s="4">
        <v>0</v>
      </c>
      <c r="O63" s="182">
        <v>0</v>
      </c>
      <c r="P63" s="4">
        <v>0</v>
      </c>
      <c r="Q63" s="182">
        <v>0</v>
      </c>
      <c r="R63" s="4">
        <v>0</v>
      </c>
      <c r="S63" s="182">
        <v>0</v>
      </c>
      <c r="T63" s="4">
        <v>0</v>
      </c>
      <c r="U63" s="182">
        <v>0</v>
      </c>
      <c r="V63" s="16">
        <v>0</v>
      </c>
      <c r="W63" s="15">
        <v>1</v>
      </c>
      <c r="X63" s="4">
        <v>25</v>
      </c>
      <c r="Y63" s="14">
        <v>2</v>
      </c>
      <c r="Z63" s="4">
        <v>66.7</v>
      </c>
      <c r="AA63" s="14">
        <v>1</v>
      </c>
      <c r="AB63" s="4">
        <v>50</v>
      </c>
      <c r="AC63" s="14">
        <v>5</v>
      </c>
      <c r="AD63" s="4">
        <v>71.400000000000006</v>
      </c>
      <c r="AE63" s="14">
        <v>1</v>
      </c>
      <c r="AF63" s="16">
        <v>50</v>
      </c>
      <c r="AG63" s="15">
        <v>443</v>
      </c>
      <c r="AH63" s="4">
        <v>13.1</v>
      </c>
      <c r="AI63" s="14">
        <v>623</v>
      </c>
      <c r="AJ63" s="4">
        <v>16.5</v>
      </c>
      <c r="AK63" s="14">
        <v>617</v>
      </c>
      <c r="AL63" s="4">
        <v>15.6</v>
      </c>
      <c r="AM63" s="14">
        <v>667</v>
      </c>
      <c r="AN63" s="4">
        <v>16.899999999999999</v>
      </c>
      <c r="AO63" s="14">
        <v>603</v>
      </c>
      <c r="AP63" s="16">
        <v>14.3</v>
      </c>
      <c r="AQ63" s="15">
        <v>3</v>
      </c>
      <c r="AR63" s="4">
        <v>1.5</v>
      </c>
      <c r="AS63" s="14">
        <v>5</v>
      </c>
      <c r="AT63" s="4">
        <v>2.2999999999999998</v>
      </c>
      <c r="AU63" s="14">
        <v>4</v>
      </c>
      <c r="AV63" s="4">
        <v>2</v>
      </c>
      <c r="AW63" s="14">
        <v>5</v>
      </c>
      <c r="AX63" s="4">
        <v>2.7</v>
      </c>
      <c r="AY63" s="14">
        <v>4</v>
      </c>
      <c r="AZ63" s="16">
        <v>2.2999999999999998</v>
      </c>
    </row>
    <row r="64" spans="1:52" ht="15" customHeight="1">
      <c r="A64" s="35"/>
      <c r="B64" s="12" t="s">
        <v>194</v>
      </c>
      <c r="C64" s="15">
        <v>8</v>
      </c>
      <c r="D64" s="4">
        <v>0.9</v>
      </c>
      <c r="E64" s="14">
        <v>1</v>
      </c>
      <c r="F64" s="4">
        <v>0.1</v>
      </c>
      <c r="G64" s="14">
        <v>7</v>
      </c>
      <c r="H64" s="4">
        <v>0.8</v>
      </c>
      <c r="I64" s="14">
        <v>8</v>
      </c>
      <c r="J64" s="4">
        <v>1</v>
      </c>
      <c r="K64" s="14">
        <v>0</v>
      </c>
      <c r="L64" s="16">
        <v>0</v>
      </c>
      <c r="M64" s="183">
        <v>0</v>
      </c>
      <c r="N64" s="4">
        <v>0</v>
      </c>
      <c r="O64" s="182">
        <v>0</v>
      </c>
      <c r="P64" s="4">
        <v>0</v>
      </c>
      <c r="Q64" s="182">
        <v>3</v>
      </c>
      <c r="R64" s="4">
        <v>100</v>
      </c>
      <c r="S64" s="182">
        <v>3</v>
      </c>
      <c r="T64" s="4">
        <v>100</v>
      </c>
      <c r="U64" s="182">
        <v>0</v>
      </c>
      <c r="V64" s="16">
        <v>0</v>
      </c>
      <c r="W64" s="15">
        <v>7</v>
      </c>
      <c r="X64" s="4">
        <v>70</v>
      </c>
      <c r="Y64" s="14">
        <v>1</v>
      </c>
      <c r="Z64" s="4">
        <v>16.7</v>
      </c>
      <c r="AA64" s="14">
        <v>2</v>
      </c>
      <c r="AB64" s="4">
        <v>66.7</v>
      </c>
      <c r="AC64" s="14">
        <v>4</v>
      </c>
      <c r="AD64" s="4">
        <v>100</v>
      </c>
      <c r="AE64" s="14">
        <v>0</v>
      </c>
      <c r="AF64" s="16">
        <v>0</v>
      </c>
      <c r="AG64" s="15">
        <v>1</v>
      </c>
      <c r="AH64" s="4">
        <v>0.1</v>
      </c>
      <c r="AI64" s="14">
        <v>0</v>
      </c>
      <c r="AJ64" s="4">
        <v>0</v>
      </c>
      <c r="AK64" s="14">
        <v>2</v>
      </c>
      <c r="AL64" s="4">
        <v>0.2</v>
      </c>
      <c r="AM64" s="14">
        <v>1</v>
      </c>
      <c r="AN64" s="4">
        <v>0.1</v>
      </c>
      <c r="AO64" s="14">
        <v>0</v>
      </c>
      <c r="AP64" s="16">
        <v>0</v>
      </c>
      <c r="AQ64" s="15">
        <v>0</v>
      </c>
      <c r="AR64" s="4">
        <v>0</v>
      </c>
      <c r="AS64" s="14">
        <v>0</v>
      </c>
      <c r="AT64" s="4">
        <v>0</v>
      </c>
      <c r="AU64" s="14">
        <v>0</v>
      </c>
      <c r="AV64" s="4">
        <v>0</v>
      </c>
      <c r="AW64" s="14">
        <v>0</v>
      </c>
      <c r="AX64" s="4">
        <v>0</v>
      </c>
      <c r="AY64" s="14">
        <v>0</v>
      </c>
      <c r="AZ64" s="16">
        <v>0</v>
      </c>
    </row>
    <row r="65" spans="1:52" ht="15" customHeight="1">
      <c r="A65" s="35"/>
      <c r="B65" s="12" t="s">
        <v>182</v>
      </c>
      <c r="C65" s="15">
        <v>1</v>
      </c>
      <c r="D65" s="4">
        <v>16.7</v>
      </c>
      <c r="E65" s="14">
        <v>3</v>
      </c>
      <c r="F65" s="4">
        <v>30</v>
      </c>
      <c r="G65" s="14">
        <v>6</v>
      </c>
      <c r="H65" s="4">
        <v>30</v>
      </c>
      <c r="I65" s="14">
        <v>15</v>
      </c>
      <c r="J65" s="4">
        <v>78.900000000000006</v>
      </c>
      <c r="K65" s="14">
        <v>10</v>
      </c>
      <c r="L65" s="16">
        <v>58.8</v>
      </c>
      <c r="M65" s="183">
        <v>0</v>
      </c>
      <c r="N65" s="4">
        <v>0</v>
      </c>
      <c r="O65" s="182">
        <v>0</v>
      </c>
      <c r="P65" s="4">
        <v>0</v>
      </c>
      <c r="Q65" s="182">
        <v>4</v>
      </c>
      <c r="R65" s="4">
        <v>100</v>
      </c>
      <c r="S65" s="182">
        <v>11</v>
      </c>
      <c r="T65" s="4">
        <v>100</v>
      </c>
      <c r="U65" s="182">
        <v>8</v>
      </c>
      <c r="V65" s="16">
        <v>80</v>
      </c>
      <c r="W65" s="15">
        <v>0</v>
      </c>
      <c r="X65" s="4">
        <v>0</v>
      </c>
      <c r="Y65" s="14">
        <v>3</v>
      </c>
      <c r="Z65" s="4">
        <v>100</v>
      </c>
      <c r="AA65" s="14">
        <v>2</v>
      </c>
      <c r="AB65" s="4">
        <v>50</v>
      </c>
      <c r="AC65" s="14">
        <v>3</v>
      </c>
      <c r="AD65" s="4">
        <v>75</v>
      </c>
      <c r="AE65" s="14">
        <v>1</v>
      </c>
      <c r="AF65" s="16">
        <v>100</v>
      </c>
      <c r="AG65" s="15">
        <v>1</v>
      </c>
      <c r="AH65" s="4">
        <v>16.7</v>
      </c>
      <c r="AI65" s="14">
        <v>0</v>
      </c>
      <c r="AJ65" s="4">
        <v>0</v>
      </c>
      <c r="AK65" s="14">
        <v>0</v>
      </c>
      <c r="AL65" s="4">
        <v>0</v>
      </c>
      <c r="AM65" s="14">
        <v>1</v>
      </c>
      <c r="AN65" s="4">
        <v>25</v>
      </c>
      <c r="AO65" s="14">
        <v>1</v>
      </c>
      <c r="AP65" s="16">
        <v>16.7</v>
      </c>
      <c r="AQ65" s="15">
        <v>0</v>
      </c>
      <c r="AR65" s="4">
        <v>0</v>
      </c>
      <c r="AS65" s="14">
        <v>0</v>
      </c>
      <c r="AT65" s="4">
        <v>0</v>
      </c>
      <c r="AU65" s="14">
        <v>0</v>
      </c>
      <c r="AV65" s="4">
        <v>0</v>
      </c>
      <c r="AW65" s="14">
        <v>0</v>
      </c>
      <c r="AX65" s="4">
        <v>0</v>
      </c>
      <c r="AY65" s="14">
        <v>0</v>
      </c>
      <c r="AZ65" s="16">
        <v>0</v>
      </c>
    </row>
    <row r="66" spans="1:52" ht="15" customHeight="1">
      <c r="A66" s="35"/>
      <c r="B66" s="12" t="s">
        <v>181</v>
      </c>
      <c r="C66" s="15">
        <v>262</v>
      </c>
      <c r="D66" s="4">
        <v>9.5</v>
      </c>
      <c r="E66" s="14">
        <v>348</v>
      </c>
      <c r="F66" s="4">
        <v>12.2</v>
      </c>
      <c r="G66" s="14">
        <v>372</v>
      </c>
      <c r="H66" s="4">
        <v>11.8</v>
      </c>
      <c r="I66" s="14">
        <v>357</v>
      </c>
      <c r="J66" s="4">
        <v>11.6</v>
      </c>
      <c r="K66" s="14">
        <v>305</v>
      </c>
      <c r="L66" s="16">
        <v>10.6</v>
      </c>
      <c r="M66" s="183">
        <v>2</v>
      </c>
      <c r="N66" s="4">
        <v>100</v>
      </c>
      <c r="O66" s="182">
        <v>1</v>
      </c>
      <c r="P66" s="4">
        <v>50</v>
      </c>
      <c r="Q66" s="182">
        <v>3</v>
      </c>
      <c r="R66" s="4">
        <v>100</v>
      </c>
      <c r="S66" s="182">
        <v>8</v>
      </c>
      <c r="T66" s="4">
        <v>72.7</v>
      </c>
      <c r="U66" s="182">
        <v>3</v>
      </c>
      <c r="V66" s="16">
        <v>60</v>
      </c>
      <c r="W66" s="15">
        <v>21</v>
      </c>
      <c r="X66" s="4">
        <v>42</v>
      </c>
      <c r="Y66" s="14">
        <v>33</v>
      </c>
      <c r="Z66" s="4">
        <v>50</v>
      </c>
      <c r="AA66" s="14">
        <v>26</v>
      </c>
      <c r="AB66" s="4">
        <v>44.1</v>
      </c>
      <c r="AC66" s="14">
        <v>34</v>
      </c>
      <c r="AD66" s="4">
        <v>46.6</v>
      </c>
      <c r="AE66" s="14">
        <v>40</v>
      </c>
      <c r="AF66" s="16">
        <v>50.6</v>
      </c>
      <c r="AG66" s="15">
        <v>225</v>
      </c>
      <c r="AH66" s="4">
        <v>8.8000000000000007</v>
      </c>
      <c r="AI66" s="14">
        <v>312</v>
      </c>
      <c r="AJ66" s="4">
        <v>11.7</v>
      </c>
      <c r="AK66" s="14">
        <v>339</v>
      </c>
      <c r="AL66" s="4">
        <v>11.4</v>
      </c>
      <c r="AM66" s="14">
        <v>309</v>
      </c>
      <c r="AN66" s="4">
        <v>10.8</v>
      </c>
      <c r="AO66" s="14">
        <v>261</v>
      </c>
      <c r="AP66" s="16">
        <v>9.8000000000000007</v>
      </c>
      <c r="AQ66" s="15">
        <v>14</v>
      </c>
      <c r="AR66" s="4">
        <v>9.1</v>
      </c>
      <c r="AS66" s="14">
        <v>2</v>
      </c>
      <c r="AT66" s="4">
        <v>1.5</v>
      </c>
      <c r="AU66" s="14">
        <v>4</v>
      </c>
      <c r="AV66" s="4">
        <v>3.8</v>
      </c>
      <c r="AW66" s="14">
        <v>6</v>
      </c>
      <c r="AX66" s="4">
        <v>5</v>
      </c>
      <c r="AY66" s="14">
        <v>1</v>
      </c>
      <c r="AZ66" s="16">
        <v>0.8</v>
      </c>
    </row>
    <row r="67" spans="1:52" ht="15" customHeight="1">
      <c r="A67" s="36"/>
      <c r="B67" s="48" t="s">
        <v>39</v>
      </c>
      <c r="C67" s="17">
        <v>2044</v>
      </c>
      <c r="D67" s="81">
        <v>14.4</v>
      </c>
      <c r="E67" s="18">
        <v>2518</v>
      </c>
      <c r="F67" s="81">
        <v>16.7</v>
      </c>
      <c r="G67" s="18">
        <v>2617</v>
      </c>
      <c r="H67" s="81">
        <v>15.9</v>
      </c>
      <c r="I67" s="18">
        <v>2542</v>
      </c>
      <c r="J67" s="81">
        <v>15.4</v>
      </c>
      <c r="K67" s="18">
        <v>2079</v>
      </c>
      <c r="L67" s="19">
        <v>12.4</v>
      </c>
      <c r="M67" s="184">
        <v>2</v>
      </c>
      <c r="N67" s="81">
        <v>100</v>
      </c>
      <c r="O67" s="185">
        <v>1</v>
      </c>
      <c r="P67" s="81">
        <v>50</v>
      </c>
      <c r="Q67" s="185">
        <v>10</v>
      </c>
      <c r="R67" s="81">
        <v>100</v>
      </c>
      <c r="S67" s="185">
        <v>22</v>
      </c>
      <c r="T67" s="81">
        <v>88</v>
      </c>
      <c r="U67" s="185">
        <v>11</v>
      </c>
      <c r="V67" s="19">
        <v>73.3</v>
      </c>
      <c r="W67" s="17">
        <v>30</v>
      </c>
      <c r="X67" s="81">
        <v>46.2</v>
      </c>
      <c r="Y67" s="18">
        <v>43</v>
      </c>
      <c r="Z67" s="81">
        <v>51.8</v>
      </c>
      <c r="AA67" s="18">
        <v>33</v>
      </c>
      <c r="AB67" s="81">
        <v>47.1</v>
      </c>
      <c r="AC67" s="18">
        <v>48</v>
      </c>
      <c r="AD67" s="81">
        <v>53.3</v>
      </c>
      <c r="AE67" s="18">
        <v>43</v>
      </c>
      <c r="AF67" s="19">
        <v>51.2</v>
      </c>
      <c r="AG67" s="17">
        <v>1851</v>
      </c>
      <c r="AH67" s="81">
        <v>14.4</v>
      </c>
      <c r="AI67" s="18">
        <v>2337</v>
      </c>
      <c r="AJ67" s="81">
        <v>16.899999999999999</v>
      </c>
      <c r="AK67" s="18">
        <v>2436</v>
      </c>
      <c r="AL67" s="81">
        <v>16</v>
      </c>
      <c r="AM67" s="18">
        <v>2346</v>
      </c>
      <c r="AN67" s="81">
        <v>15.3</v>
      </c>
      <c r="AO67" s="18">
        <v>1932</v>
      </c>
      <c r="AP67" s="19">
        <v>12.2</v>
      </c>
      <c r="AQ67" s="17">
        <v>161</v>
      </c>
      <c r="AR67" s="81">
        <v>12.9</v>
      </c>
      <c r="AS67" s="18">
        <v>137</v>
      </c>
      <c r="AT67" s="81">
        <v>11.8</v>
      </c>
      <c r="AU67" s="18">
        <v>138</v>
      </c>
      <c r="AV67" s="81">
        <v>12.7</v>
      </c>
      <c r="AW67" s="18">
        <v>126</v>
      </c>
      <c r="AX67" s="81">
        <v>12.1</v>
      </c>
      <c r="AY67" s="18">
        <v>93</v>
      </c>
      <c r="AZ67" s="19">
        <v>9.9</v>
      </c>
    </row>
    <row r="68" spans="1:52" ht="15" customHeight="1">
      <c r="A68" s="35" t="s">
        <v>24</v>
      </c>
      <c r="B68" s="12" t="s">
        <v>183</v>
      </c>
      <c r="C68" s="15">
        <v>0</v>
      </c>
      <c r="D68" s="4">
        <v>0</v>
      </c>
      <c r="E68" s="14">
        <v>3</v>
      </c>
      <c r="F68" s="4">
        <v>37.5</v>
      </c>
      <c r="G68" s="14">
        <v>0</v>
      </c>
      <c r="H68" s="4">
        <v>0</v>
      </c>
      <c r="I68" s="14">
        <v>1</v>
      </c>
      <c r="J68" s="4">
        <v>12.5</v>
      </c>
      <c r="K68" s="14">
        <v>2</v>
      </c>
      <c r="L68" s="16">
        <v>18.2</v>
      </c>
      <c r="M68" s="183">
        <v>0</v>
      </c>
      <c r="N68" s="4">
        <v>0</v>
      </c>
      <c r="O68" s="182">
        <v>0</v>
      </c>
      <c r="P68" s="4">
        <v>0</v>
      </c>
      <c r="Q68" s="182">
        <v>0</v>
      </c>
      <c r="R68" s="4">
        <v>0</v>
      </c>
      <c r="S68" s="182">
        <v>0</v>
      </c>
      <c r="T68" s="4">
        <v>0</v>
      </c>
      <c r="U68" s="182">
        <v>0</v>
      </c>
      <c r="V68" s="16">
        <v>0</v>
      </c>
      <c r="W68" s="15">
        <v>0</v>
      </c>
      <c r="X68" s="4">
        <v>0</v>
      </c>
      <c r="Y68" s="14">
        <v>1</v>
      </c>
      <c r="Z68" s="4">
        <v>33.299999999999997</v>
      </c>
      <c r="AA68" s="14">
        <v>0</v>
      </c>
      <c r="AB68" s="4">
        <v>0</v>
      </c>
      <c r="AC68" s="14">
        <v>0</v>
      </c>
      <c r="AD68" s="4">
        <v>0</v>
      </c>
      <c r="AE68" s="14">
        <v>0</v>
      </c>
      <c r="AF68" s="16">
        <v>0</v>
      </c>
      <c r="AG68" s="15">
        <v>0</v>
      </c>
      <c r="AH68" s="4">
        <v>0</v>
      </c>
      <c r="AI68" s="14">
        <v>2</v>
      </c>
      <c r="AJ68" s="4">
        <v>40</v>
      </c>
      <c r="AK68" s="14">
        <v>0</v>
      </c>
      <c r="AL68" s="4">
        <v>0</v>
      </c>
      <c r="AM68" s="14">
        <v>1</v>
      </c>
      <c r="AN68" s="4">
        <v>14.3</v>
      </c>
      <c r="AO68" s="14">
        <v>2</v>
      </c>
      <c r="AP68" s="16">
        <v>18.2</v>
      </c>
      <c r="AQ68" s="15">
        <v>0</v>
      </c>
      <c r="AR68" s="4">
        <v>0</v>
      </c>
      <c r="AS68" s="14">
        <v>0</v>
      </c>
      <c r="AT68" s="4">
        <v>0</v>
      </c>
      <c r="AU68" s="14">
        <v>0</v>
      </c>
      <c r="AV68" s="4">
        <v>0</v>
      </c>
      <c r="AW68" s="14">
        <v>0</v>
      </c>
      <c r="AX68" s="4">
        <v>0</v>
      </c>
      <c r="AY68" s="14">
        <v>0</v>
      </c>
      <c r="AZ68" s="16">
        <v>0</v>
      </c>
    </row>
    <row r="69" spans="1:52" ht="15" customHeight="1">
      <c r="A69" s="35"/>
      <c r="B69" s="12" t="s">
        <v>136</v>
      </c>
      <c r="C69" s="15">
        <v>23</v>
      </c>
      <c r="D69" s="4">
        <v>2.7</v>
      </c>
      <c r="E69" s="14">
        <v>14</v>
      </c>
      <c r="F69" s="4">
        <v>1.8</v>
      </c>
      <c r="G69" s="14">
        <v>13</v>
      </c>
      <c r="H69" s="4">
        <v>1.7</v>
      </c>
      <c r="I69" s="14">
        <v>17</v>
      </c>
      <c r="J69" s="4">
        <v>2.2999999999999998</v>
      </c>
      <c r="K69" s="14">
        <v>6</v>
      </c>
      <c r="L69" s="16">
        <v>0.8</v>
      </c>
      <c r="M69" s="183">
        <v>0</v>
      </c>
      <c r="N69" s="4">
        <v>0</v>
      </c>
      <c r="O69" s="182">
        <v>0</v>
      </c>
      <c r="P69" s="4">
        <v>0</v>
      </c>
      <c r="Q69" s="182">
        <v>0</v>
      </c>
      <c r="R69" s="4">
        <v>0</v>
      </c>
      <c r="S69" s="182">
        <v>0</v>
      </c>
      <c r="T69" s="4">
        <v>0</v>
      </c>
      <c r="U69" s="182">
        <v>0</v>
      </c>
      <c r="V69" s="16">
        <v>0</v>
      </c>
      <c r="W69" s="15">
        <v>1</v>
      </c>
      <c r="X69" s="4">
        <v>1.3</v>
      </c>
      <c r="Y69" s="14">
        <v>0</v>
      </c>
      <c r="Z69" s="4">
        <v>0</v>
      </c>
      <c r="AA69" s="14">
        <v>0</v>
      </c>
      <c r="AB69" s="4">
        <v>0</v>
      </c>
      <c r="AC69" s="14">
        <v>0</v>
      </c>
      <c r="AD69" s="4">
        <v>0</v>
      </c>
      <c r="AE69" s="14">
        <v>0</v>
      </c>
      <c r="AF69" s="16">
        <v>0</v>
      </c>
      <c r="AG69" s="15">
        <v>22</v>
      </c>
      <c r="AH69" s="4">
        <v>2.9</v>
      </c>
      <c r="AI69" s="14">
        <v>14</v>
      </c>
      <c r="AJ69" s="4">
        <v>1.9</v>
      </c>
      <c r="AK69" s="14">
        <v>13</v>
      </c>
      <c r="AL69" s="4">
        <v>1.7</v>
      </c>
      <c r="AM69" s="14">
        <v>17</v>
      </c>
      <c r="AN69" s="4">
        <v>2.5</v>
      </c>
      <c r="AO69" s="14">
        <v>6</v>
      </c>
      <c r="AP69" s="16">
        <v>0.9</v>
      </c>
      <c r="AQ69" s="15">
        <v>0</v>
      </c>
      <c r="AR69" s="4">
        <v>0</v>
      </c>
      <c r="AS69" s="14">
        <v>0</v>
      </c>
      <c r="AT69" s="4">
        <v>0</v>
      </c>
      <c r="AU69" s="14">
        <v>0</v>
      </c>
      <c r="AV69" s="4">
        <v>0</v>
      </c>
      <c r="AW69" s="14">
        <v>0</v>
      </c>
      <c r="AX69" s="4">
        <v>0</v>
      </c>
      <c r="AY69" s="14">
        <v>0</v>
      </c>
      <c r="AZ69" s="16">
        <v>0</v>
      </c>
    </row>
    <row r="70" spans="1:52" ht="15" customHeight="1">
      <c r="A70" s="35"/>
      <c r="B70" s="12" t="s">
        <v>142</v>
      </c>
      <c r="C70" s="15">
        <v>1</v>
      </c>
      <c r="D70" s="4">
        <v>0.2</v>
      </c>
      <c r="E70" s="14">
        <v>6</v>
      </c>
      <c r="F70" s="4">
        <v>1.4</v>
      </c>
      <c r="G70" s="14">
        <v>1</v>
      </c>
      <c r="H70" s="4">
        <v>0.2</v>
      </c>
      <c r="I70" s="14">
        <v>1</v>
      </c>
      <c r="J70" s="4">
        <v>0.3</v>
      </c>
      <c r="K70" s="14">
        <v>1</v>
      </c>
      <c r="L70" s="16">
        <v>0.3</v>
      </c>
      <c r="M70" s="183">
        <v>0</v>
      </c>
      <c r="N70" s="4">
        <v>0</v>
      </c>
      <c r="O70" s="182">
        <v>4</v>
      </c>
      <c r="P70" s="4">
        <v>100</v>
      </c>
      <c r="Q70" s="182">
        <v>1</v>
      </c>
      <c r="R70" s="4">
        <v>100</v>
      </c>
      <c r="S70" s="182">
        <v>0</v>
      </c>
      <c r="T70" s="4">
        <v>0</v>
      </c>
      <c r="U70" s="182">
        <v>1</v>
      </c>
      <c r="V70" s="16">
        <v>100</v>
      </c>
      <c r="W70" s="15">
        <v>0</v>
      </c>
      <c r="X70" s="4">
        <v>0</v>
      </c>
      <c r="Y70" s="14">
        <v>1</v>
      </c>
      <c r="Z70" s="4">
        <v>100</v>
      </c>
      <c r="AA70" s="14">
        <v>0</v>
      </c>
      <c r="AB70" s="4">
        <v>0</v>
      </c>
      <c r="AC70" s="14">
        <v>0</v>
      </c>
      <c r="AD70" s="4">
        <v>0</v>
      </c>
      <c r="AE70" s="14">
        <v>0</v>
      </c>
      <c r="AF70" s="16">
        <v>0</v>
      </c>
      <c r="AG70" s="15">
        <v>1</v>
      </c>
      <c r="AH70" s="4">
        <v>0.2</v>
      </c>
      <c r="AI70" s="14">
        <v>1</v>
      </c>
      <c r="AJ70" s="4">
        <v>0.2</v>
      </c>
      <c r="AK70" s="14">
        <v>0</v>
      </c>
      <c r="AL70" s="4">
        <v>0</v>
      </c>
      <c r="AM70" s="14">
        <v>1</v>
      </c>
      <c r="AN70" s="4">
        <v>0.3</v>
      </c>
      <c r="AO70" s="14">
        <v>0</v>
      </c>
      <c r="AP70" s="16">
        <v>0</v>
      </c>
      <c r="AQ70" s="15">
        <v>0</v>
      </c>
      <c r="AR70" s="4">
        <v>0</v>
      </c>
      <c r="AS70" s="14">
        <v>0</v>
      </c>
      <c r="AT70" s="4">
        <v>0</v>
      </c>
      <c r="AU70" s="14">
        <v>0</v>
      </c>
      <c r="AV70" s="4">
        <v>0</v>
      </c>
      <c r="AW70" s="14">
        <v>0</v>
      </c>
      <c r="AX70" s="4">
        <v>0</v>
      </c>
      <c r="AY70" s="14">
        <v>0</v>
      </c>
      <c r="AZ70" s="16">
        <v>0</v>
      </c>
    </row>
    <row r="71" spans="1:52" ht="15" customHeight="1">
      <c r="A71" s="35"/>
      <c r="B71" s="12" t="s">
        <v>143</v>
      </c>
      <c r="C71" s="15">
        <v>22</v>
      </c>
      <c r="D71" s="4">
        <v>6.8</v>
      </c>
      <c r="E71" s="14">
        <v>16</v>
      </c>
      <c r="F71" s="4">
        <v>7.4</v>
      </c>
      <c r="G71" s="14">
        <v>16</v>
      </c>
      <c r="H71" s="4">
        <v>6.8</v>
      </c>
      <c r="I71" s="14">
        <v>14</v>
      </c>
      <c r="J71" s="4">
        <v>5.2</v>
      </c>
      <c r="K71" s="14">
        <v>19</v>
      </c>
      <c r="L71" s="16">
        <v>5.6</v>
      </c>
      <c r="M71" s="183">
        <v>0</v>
      </c>
      <c r="N71" s="4">
        <v>0</v>
      </c>
      <c r="O71" s="182">
        <v>0</v>
      </c>
      <c r="P71" s="4">
        <v>0</v>
      </c>
      <c r="Q71" s="182">
        <v>0</v>
      </c>
      <c r="R71" s="4">
        <v>0</v>
      </c>
      <c r="S71" s="182">
        <v>0</v>
      </c>
      <c r="T71" s="4">
        <v>0</v>
      </c>
      <c r="U71" s="182">
        <v>0</v>
      </c>
      <c r="V71" s="16">
        <v>0</v>
      </c>
      <c r="W71" s="15">
        <v>6</v>
      </c>
      <c r="X71" s="4">
        <v>54.5</v>
      </c>
      <c r="Y71" s="14">
        <v>9</v>
      </c>
      <c r="Z71" s="4">
        <v>75</v>
      </c>
      <c r="AA71" s="14">
        <v>10</v>
      </c>
      <c r="AB71" s="4">
        <v>52.6</v>
      </c>
      <c r="AC71" s="14">
        <v>8</v>
      </c>
      <c r="AD71" s="4">
        <v>38.1</v>
      </c>
      <c r="AE71" s="14">
        <v>14</v>
      </c>
      <c r="AF71" s="16">
        <v>50</v>
      </c>
      <c r="AG71" s="15">
        <v>16</v>
      </c>
      <c r="AH71" s="4">
        <v>5.2</v>
      </c>
      <c r="AI71" s="14">
        <v>6</v>
      </c>
      <c r="AJ71" s="4">
        <v>3</v>
      </c>
      <c r="AK71" s="14">
        <v>6</v>
      </c>
      <c r="AL71" s="4">
        <v>2.8</v>
      </c>
      <c r="AM71" s="14">
        <v>6</v>
      </c>
      <c r="AN71" s="4">
        <v>2.4</v>
      </c>
      <c r="AO71" s="14">
        <v>5</v>
      </c>
      <c r="AP71" s="16">
        <v>1.7</v>
      </c>
      <c r="AQ71" s="15">
        <v>0</v>
      </c>
      <c r="AR71" s="4">
        <v>0</v>
      </c>
      <c r="AS71" s="14">
        <v>1</v>
      </c>
      <c r="AT71" s="4">
        <v>50</v>
      </c>
      <c r="AU71" s="14">
        <v>0</v>
      </c>
      <c r="AV71" s="4">
        <v>0</v>
      </c>
      <c r="AW71" s="14">
        <v>0</v>
      </c>
      <c r="AX71" s="4">
        <v>0</v>
      </c>
      <c r="AY71" s="14">
        <v>0</v>
      </c>
      <c r="AZ71" s="16">
        <v>0</v>
      </c>
    </row>
    <row r="72" spans="1:52" ht="15" customHeight="1">
      <c r="A72" s="35"/>
      <c r="B72" s="180" t="s">
        <v>39</v>
      </c>
      <c r="C72" s="183">
        <v>46</v>
      </c>
      <c r="D72" s="4">
        <v>2.9</v>
      </c>
      <c r="E72" s="182">
        <v>39</v>
      </c>
      <c r="F72" s="4">
        <v>2.7</v>
      </c>
      <c r="G72" s="182">
        <v>30</v>
      </c>
      <c r="H72" s="4">
        <v>2</v>
      </c>
      <c r="I72" s="182">
        <v>33</v>
      </c>
      <c r="J72" s="4">
        <v>2.4</v>
      </c>
      <c r="K72" s="182">
        <v>28</v>
      </c>
      <c r="L72" s="16">
        <v>1.9</v>
      </c>
      <c r="M72" s="183">
        <v>0</v>
      </c>
      <c r="N72" s="4">
        <v>0</v>
      </c>
      <c r="O72" s="182">
        <v>4</v>
      </c>
      <c r="P72" s="4">
        <v>100</v>
      </c>
      <c r="Q72" s="182">
        <v>1</v>
      </c>
      <c r="R72" s="4">
        <v>100</v>
      </c>
      <c r="S72" s="182">
        <v>0</v>
      </c>
      <c r="T72" s="4">
        <v>0</v>
      </c>
      <c r="U72" s="182">
        <v>1</v>
      </c>
      <c r="V72" s="16">
        <v>100</v>
      </c>
      <c r="W72" s="183">
        <v>7</v>
      </c>
      <c r="X72" s="4">
        <v>7.8</v>
      </c>
      <c r="Y72" s="182">
        <v>11</v>
      </c>
      <c r="Z72" s="4">
        <v>19.3</v>
      </c>
      <c r="AA72" s="182">
        <v>10</v>
      </c>
      <c r="AB72" s="4">
        <v>20</v>
      </c>
      <c r="AC72" s="182">
        <v>8</v>
      </c>
      <c r="AD72" s="4">
        <v>11.9</v>
      </c>
      <c r="AE72" s="182">
        <v>14</v>
      </c>
      <c r="AF72" s="16">
        <v>22.2</v>
      </c>
      <c r="AG72" s="183">
        <v>39</v>
      </c>
      <c r="AH72" s="4">
        <v>2.6</v>
      </c>
      <c r="AI72" s="182">
        <v>23</v>
      </c>
      <c r="AJ72" s="4">
        <v>1.7</v>
      </c>
      <c r="AK72" s="182">
        <v>19</v>
      </c>
      <c r="AL72" s="4">
        <v>1.3</v>
      </c>
      <c r="AM72" s="182">
        <v>25</v>
      </c>
      <c r="AN72" s="4">
        <v>1.9</v>
      </c>
      <c r="AO72" s="182">
        <v>13</v>
      </c>
      <c r="AP72" s="16">
        <v>0.9</v>
      </c>
      <c r="AQ72" s="183">
        <v>0</v>
      </c>
      <c r="AR72" s="4">
        <v>0</v>
      </c>
      <c r="AS72" s="182">
        <v>1</v>
      </c>
      <c r="AT72" s="4">
        <v>7.7</v>
      </c>
      <c r="AU72" s="182">
        <v>0</v>
      </c>
      <c r="AV72" s="4">
        <v>0</v>
      </c>
      <c r="AW72" s="182">
        <v>0</v>
      </c>
      <c r="AX72" s="4">
        <v>0</v>
      </c>
      <c r="AY72" s="182">
        <v>0</v>
      </c>
      <c r="AZ72" s="16">
        <v>0</v>
      </c>
    </row>
    <row r="73" spans="1:52" ht="15" customHeight="1">
      <c r="A73" s="248" t="s">
        <v>39</v>
      </c>
      <c r="B73" s="241"/>
      <c r="C73" s="195">
        <v>11087</v>
      </c>
      <c r="D73" s="64">
        <v>9.8000000000000007</v>
      </c>
      <c r="E73" s="194">
        <v>12890</v>
      </c>
      <c r="F73" s="64">
        <v>10.4</v>
      </c>
      <c r="G73" s="194">
        <v>13697</v>
      </c>
      <c r="H73" s="64">
        <v>10.9</v>
      </c>
      <c r="I73" s="194">
        <v>13470</v>
      </c>
      <c r="J73" s="64">
        <v>10.6</v>
      </c>
      <c r="K73" s="194">
        <v>12548</v>
      </c>
      <c r="L73" s="68">
        <v>9.9</v>
      </c>
      <c r="M73" s="195">
        <v>82</v>
      </c>
      <c r="N73" s="64">
        <v>95.3</v>
      </c>
      <c r="O73" s="194">
        <v>50</v>
      </c>
      <c r="P73" s="64">
        <v>90.9</v>
      </c>
      <c r="Q73" s="194">
        <v>81</v>
      </c>
      <c r="R73" s="64">
        <v>98.8</v>
      </c>
      <c r="S73" s="194">
        <v>71</v>
      </c>
      <c r="T73" s="64">
        <v>95.9</v>
      </c>
      <c r="U73" s="194">
        <v>72</v>
      </c>
      <c r="V73" s="68">
        <v>92.3</v>
      </c>
      <c r="W73" s="195">
        <v>2027</v>
      </c>
      <c r="X73" s="64">
        <v>65.8</v>
      </c>
      <c r="Y73" s="194">
        <v>2321</v>
      </c>
      <c r="Z73" s="64">
        <v>68.400000000000006</v>
      </c>
      <c r="AA73" s="194">
        <v>2702</v>
      </c>
      <c r="AB73" s="64">
        <v>68.7</v>
      </c>
      <c r="AC73" s="194">
        <v>2644</v>
      </c>
      <c r="AD73" s="64">
        <v>66.900000000000006</v>
      </c>
      <c r="AE73" s="194">
        <v>2626</v>
      </c>
      <c r="AF73" s="68">
        <v>63.1</v>
      </c>
      <c r="AG73" s="195">
        <v>8394</v>
      </c>
      <c r="AH73" s="64">
        <v>8.1</v>
      </c>
      <c r="AI73" s="194">
        <v>9960</v>
      </c>
      <c r="AJ73" s="64">
        <v>8.6999999999999993</v>
      </c>
      <c r="AK73" s="194">
        <v>10385</v>
      </c>
      <c r="AL73" s="64">
        <v>8.9</v>
      </c>
      <c r="AM73" s="194">
        <v>10245</v>
      </c>
      <c r="AN73" s="64">
        <v>8.6999999999999993</v>
      </c>
      <c r="AO73" s="194">
        <v>9423</v>
      </c>
      <c r="AP73" s="68">
        <v>8</v>
      </c>
      <c r="AQ73" s="195">
        <v>584</v>
      </c>
      <c r="AR73" s="64">
        <v>9.9</v>
      </c>
      <c r="AS73" s="194">
        <v>559</v>
      </c>
      <c r="AT73" s="64">
        <v>9.8000000000000007</v>
      </c>
      <c r="AU73" s="194">
        <v>529</v>
      </c>
      <c r="AV73" s="64">
        <v>9.8000000000000007</v>
      </c>
      <c r="AW73" s="194">
        <v>510</v>
      </c>
      <c r="AX73" s="64">
        <v>9.6</v>
      </c>
      <c r="AY73" s="194">
        <v>427</v>
      </c>
      <c r="AZ73" s="68">
        <v>8.4</v>
      </c>
    </row>
    <row r="74" spans="1:52" ht="15" customHeight="1">
      <c r="M74" s="178"/>
      <c r="N74" s="178"/>
      <c r="O74" s="178"/>
      <c r="P74" s="178"/>
      <c r="Q74" s="178"/>
      <c r="R74" s="178"/>
      <c r="S74" s="178"/>
      <c r="T74" s="178"/>
      <c r="U74" s="178"/>
      <c r="V74" s="178"/>
    </row>
    <row r="75" spans="1:52" s="178" customFormat="1" ht="15" customHeight="1">
      <c r="A75" s="89" t="s">
        <v>178</v>
      </c>
      <c r="B75" s="310"/>
      <c r="C75" s="188">
        <v>1682</v>
      </c>
      <c r="D75" s="66">
        <v>11.8</v>
      </c>
      <c r="E75" s="189">
        <v>2110</v>
      </c>
      <c r="F75" s="66">
        <v>13.7</v>
      </c>
      <c r="G75" s="189">
        <v>2201</v>
      </c>
      <c r="H75" s="66">
        <v>13.4</v>
      </c>
      <c r="I75" s="189">
        <v>2325</v>
      </c>
      <c r="J75" s="66">
        <v>14.1</v>
      </c>
      <c r="K75" s="189">
        <v>2210</v>
      </c>
      <c r="L75" s="24">
        <v>12.7</v>
      </c>
      <c r="M75" s="188">
        <v>20</v>
      </c>
      <c r="N75" s="66">
        <v>95.2</v>
      </c>
      <c r="O75" s="189">
        <v>12</v>
      </c>
      <c r="P75" s="66">
        <v>100</v>
      </c>
      <c r="Q75" s="189">
        <v>20</v>
      </c>
      <c r="R75" s="66">
        <v>95.2</v>
      </c>
      <c r="S75" s="189">
        <v>23</v>
      </c>
      <c r="T75" s="66">
        <v>100</v>
      </c>
      <c r="U75" s="189">
        <v>21</v>
      </c>
      <c r="V75" s="24">
        <v>100</v>
      </c>
      <c r="W75" s="188">
        <v>81</v>
      </c>
      <c r="X75" s="66">
        <v>71.099999999999994</v>
      </c>
      <c r="Y75" s="189">
        <v>122</v>
      </c>
      <c r="Z75" s="66">
        <v>74.8</v>
      </c>
      <c r="AA75" s="189">
        <v>161</v>
      </c>
      <c r="AB75" s="66">
        <v>84.3</v>
      </c>
      <c r="AC75" s="189">
        <v>156</v>
      </c>
      <c r="AD75" s="66">
        <v>78</v>
      </c>
      <c r="AE75" s="189">
        <v>165</v>
      </c>
      <c r="AF75" s="24">
        <v>83.8</v>
      </c>
      <c r="AG75" s="188">
        <v>1553</v>
      </c>
      <c r="AH75" s="66">
        <v>11.7</v>
      </c>
      <c r="AI75" s="189">
        <v>1956</v>
      </c>
      <c r="AJ75" s="66">
        <v>13.5</v>
      </c>
      <c r="AK75" s="189">
        <v>2000</v>
      </c>
      <c r="AL75" s="66">
        <v>13</v>
      </c>
      <c r="AM75" s="189">
        <v>2123</v>
      </c>
      <c r="AN75" s="66">
        <v>13.7</v>
      </c>
      <c r="AO75" s="189">
        <v>2004</v>
      </c>
      <c r="AP75" s="24">
        <v>12.2</v>
      </c>
      <c r="AQ75" s="188">
        <v>28</v>
      </c>
      <c r="AR75" s="66">
        <v>3.5</v>
      </c>
      <c r="AS75" s="189">
        <v>20</v>
      </c>
      <c r="AT75" s="66">
        <v>2.6</v>
      </c>
      <c r="AU75" s="189">
        <v>20</v>
      </c>
      <c r="AV75" s="66">
        <v>2.4</v>
      </c>
      <c r="AW75" s="189">
        <v>23</v>
      </c>
      <c r="AX75" s="66">
        <v>2.9</v>
      </c>
      <c r="AY75" s="189">
        <v>20</v>
      </c>
      <c r="AZ75" s="24">
        <v>2.5</v>
      </c>
    </row>
    <row r="76" spans="1:52" s="178" customFormat="1" ht="15" customHeight="1">
      <c r="A76" s="36" t="s">
        <v>250</v>
      </c>
      <c r="B76" s="48"/>
      <c r="C76" s="184">
        <v>290</v>
      </c>
      <c r="D76" s="81">
        <v>53.4</v>
      </c>
      <c r="E76" s="185">
        <v>341</v>
      </c>
      <c r="F76" s="81">
        <v>57.5</v>
      </c>
      <c r="G76" s="185">
        <v>443</v>
      </c>
      <c r="H76" s="81">
        <v>62</v>
      </c>
      <c r="I76" s="185">
        <v>375</v>
      </c>
      <c r="J76" s="81">
        <v>57.3</v>
      </c>
      <c r="K76" s="185">
        <v>467</v>
      </c>
      <c r="L76" s="19">
        <v>66.3</v>
      </c>
      <c r="M76" s="184">
        <v>0</v>
      </c>
      <c r="N76" s="81">
        <v>0</v>
      </c>
      <c r="O76" s="185">
        <v>0</v>
      </c>
      <c r="P76" s="81">
        <v>0</v>
      </c>
      <c r="Q76" s="185">
        <v>0</v>
      </c>
      <c r="R76" s="81">
        <v>0</v>
      </c>
      <c r="S76" s="185">
        <v>0</v>
      </c>
      <c r="T76" s="81">
        <v>0</v>
      </c>
      <c r="U76" s="185">
        <v>0</v>
      </c>
      <c r="V76" s="19">
        <v>0</v>
      </c>
      <c r="W76" s="184">
        <v>174</v>
      </c>
      <c r="X76" s="81">
        <v>71.900000000000006</v>
      </c>
      <c r="Y76" s="185">
        <v>232</v>
      </c>
      <c r="Z76" s="81">
        <v>78.099999999999994</v>
      </c>
      <c r="AA76" s="185">
        <v>328</v>
      </c>
      <c r="AB76" s="81">
        <v>81</v>
      </c>
      <c r="AC76" s="185">
        <v>261</v>
      </c>
      <c r="AD76" s="81">
        <v>75.2</v>
      </c>
      <c r="AE76" s="185">
        <v>334</v>
      </c>
      <c r="AF76" s="19">
        <v>81.7</v>
      </c>
      <c r="AG76" s="184">
        <v>110</v>
      </c>
      <c r="AH76" s="81">
        <v>47.8</v>
      </c>
      <c r="AI76" s="185">
        <v>101</v>
      </c>
      <c r="AJ76" s="81">
        <v>47.2</v>
      </c>
      <c r="AK76" s="185">
        <v>107</v>
      </c>
      <c r="AL76" s="81">
        <v>44.6</v>
      </c>
      <c r="AM76" s="185">
        <v>100</v>
      </c>
      <c r="AN76" s="81">
        <v>46.7</v>
      </c>
      <c r="AO76" s="185">
        <v>126</v>
      </c>
      <c r="AP76" s="19">
        <v>54.5</v>
      </c>
      <c r="AQ76" s="184">
        <v>6</v>
      </c>
      <c r="AR76" s="81">
        <v>8.5</v>
      </c>
      <c r="AS76" s="185">
        <v>8</v>
      </c>
      <c r="AT76" s="81">
        <v>9.8000000000000007</v>
      </c>
      <c r="AU76" s="185">
        <v>8</v>
      </c>
      <c r="AV76" s="81">
        <v>11.6</v>
      </c>
      <c r="AW76" s="185">
        <v>14</v>
      </c>
      <c r="AX76" s="81">
        <v>14.9</v>
      </c>
      <c r="AY76" s="185">
        <v>7</v>
      </c>
      <c r="AZ76" s="19">
        <v>10.9</v>
      </c>
    </row>
    <row r="77" spans="1:52" s="178" customFormat="1" ht="15" customHeight="1"/>
    <row r="78" spans="1:52" ht="15" customHeight="1">
      <c r="A78" s="46" t="s">
        <v>149</v>
      </c>
    </row>
    <row r="79" spans="1:52" ht="15" customHeight="1">
      <c r="A79" s="46" t="s">
        <v>692</v>
      </c>
    </row>
    <row r="80" spans="1:52" ht="15" customHeight="1">
      <c r="A80" s="46" t="s">
        <v>694</v>
      </c>
    </row>
    <row r="81" spans="1:1" ht="15" customHeight="1">
      <c r="A81" s="46" t="s">
        <v>535</v>
      </c>
    </row>
    <row r="82" spans="1:1" s="178" customFormat="1" ht="15" customHeight="1">
      <c r="A82" s="90"/>
    </row>
    <row r="83" spans="1:1" ht="15" customHeight="1">
      <c r="A83" s="341" t="s">
        <v>389</v>
      </c>
    </row>
    <row r="84" spans="1:1" ht="15" customHeight="1">
      <c r="A84" s="341" t="s">
        <v>625</v>
      </c>
    </row>
    <row r="85" spans="1:1" ht="15" customHeight="1">
      <c r="A85" s="227" t="s">
        <v>0</v>
      </c>
    </row>
    <row r="86" spans="1:1" ht="15" customHeight="1">
      <c r="A86" s="227" t="s">
        <v>414</v>
      </c>
    </row>
    <row r="87" spans="1:1" ht="15" customHeight="1">
      <c r="A87" s="227" t="s">
        <v>30</v>
      </c>
    </row>
    <row r="88" spans="1:1" ht="15" customHeight="1">
      <c r="A88" s="227" t="s">
        <v>415</v>
      </c>
    </row>
    <row r="89" spans="1:1" ht="15" customHeight="1"/>
  </sheetData>
  <mergeCells count="30">
    <mergeCell ref="I8:J8"/>
    <mergeCell ref="K8:L8"/>
    <mergeCell ref="AG8:AH8"/>
    <mergeCell ref="W8:X8"/>
    <mergeCell ref="Y8:Z8"/>
    <mergeCell ref="AA8:AB8"/>
    <mergeCell ref="AC8:AD8"/>
    <mergeCell ref="AE8:AF8"/>
    <mergeCell ref="C7:L7"/>
    <mergeCell ref="W7:AF7"/>
    <mergeCell ref="AG7:AP7"/>
    <mergeCell ref="AQ7:AZ7"/>
    <mergeCell ref="AS8:AT8"/>
    <mergeCell ref="AU8:AV8"/>
    <mergeCell ref="AW8:AX8"/>
    <mergeCell ref="AY8:AZ8"/>
    <mergeCell ref="AI8:AJ8"/>
    <mergeCell ref="AK8:AL8"/>
    <mergeCell ref="AM8:AN8"/>
    <mergeCell ref="AO8:AP8"/>
    <mergeCell ref="AQ8:AR8"/>
    <mergeCell ref="C8:D8"/>
    <mergeCell ref="E8:F8"/>
    <mergeCell ref="G8:H8"/>
    <mergeCell ref="M7:V7"/>
    <mergeCell ref="M8:N8"/>
    <mergeCell ref="O8:P8"/>
    <mergeCell ref="Q8:R8"/>
    <mergeCell ref="S8:T8"/>
    <mergeCell ref="U8:V8"/>
  </mergeCells>
  <hyperlinks>
    <hyperlink ref="A1" location="'Table Of Contents'!C6" display="return to table of contents"/>
  </hyperlinks>
  <pageMargins left="0.39370078740157483" right="0.39370078740157483" top="0.59055118110236227" bottom="0.59055118110236227" header="0.39370078740157483" footer="0.39370078740157483"/>
  <pageSetup paperSize="9" scale="46" fitToWidth="0" orientation="landscape" horizontalDpi="300" verticalDpi="300" r:id="rId1"/>
  <headerFooter>
    <oddHeader>&amp;C&amp;F     &amp;A</oddHeader>
    <oddFooter>Page &amp;P of &amp;N</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pageSetUpPr fitToPage="1"/>
  </sheetPr>
  <dimension ref="A1:AA88"/>
  <sheetViews>
    <sheetView zoomScaleNormal="100" workbookViewId="0">
      <pane xSplit="2" ySplit="7" topLeftCell="C8" activePane="bottomRight" state="frozen"/>
      <selection pane="topRight"/>
      <selection pane="bottomLeft"/>
      <selection pane="bottomRight"/>
    </sheetView>
  </sheetViews>
  <sheetFormatPr defaultColWidth="11.42578125" defaultRowHeight="9.9499999999999993" customHeight="1"/>
  <cols>
    <col min="1" max="1" width="72.42578125" style="3" customWidth="1"/>
    <col min="2" max="2" width="48.85546875" style="3" bestFit="1" customWidth="1"/>
    <col min="3" max="27" width="19.42578125" style="3" customWidth="1"/>
    <col min="28" max="16384" width="11.42578125" style="3"/>
  </cols>
  <sheetData>
    <row r="1" spans="1:27" ht="15" customHeight="1">
      <c r="A1" s="203" t="s">
        <v>231</v>
      </c>
    </row>
    <row r="2" spans="1:27" s="178" customFormat="1" ht="15" customHeight="1">
      <c r="A2" s="256" t="s">
        <v>282</v>
      </c>
    </row>
    <row r="3" spans="1:27" ht="15" customHeight="1">
      <c r="A3" s="256" t="str">
        <f>"NSW Higher, Local and Children's Criminal Courts " &amp;'Table Of Contents'!H4</f>
        <v>NSW Higher, Local and Children's Criminal Courts July 2014 - June 2019</v>
      </c>
      <c r="B3" s="166"/>
    </row>
    <row r="4" spans="1:27" ht="15" customHeight="1">
      <c r="A4" s="180" t="s">
        <v>358</v>
      </c>
    </row>
    <row r="5" spans="1:27" ht="15" customHeight="1"/>
    <row r="6" spans="1:27" ht="15" customHeight="1">
      <c r="A6" s="91"/>
      <c r="B6" s="92"/>
      <c r="C6" s="520" t="s">
        <v>1</v>
      </c>
      <c r="D6" s="520"/>
      <c r="E6" s="520"/>
      <c r="F6" s="520"/>
      <c r="G6" s="520"/>
      <c r="H6" s="520" t="s">
        <v>333</v>
      </c>
      <c r="I6" s="520"/>
      <c r="J6" s="520"/>
      <c r="K6" s="520"/>
      <c r="L6" s="520"/>
      <c r="M6" s="520" t="s">
        <v>351</v>
      </c>
      <c r="N6" s="520"/>
      <c r="O6" s="520"/>
      <c r="P6" s="520"/>
      <c r="Q6" s="520"/>
      <c r="R6" s="520" t="s">
        <v>338</v>
      </c>
      <c r="S6" s="520"/>
      <c r="T6" s="520"/>
      <c r="U6" s="520"/>
      <c r="V6" s="520"/>
      <c r="W6" s="520" t="s">
        <v>340</v>
      </c>
      <c r="X6" s="520"/>
      <c r="Y6" s="520"/>
      <c r="Z6" s="520"/>
      <c r="AA6" s="520"/>
    </row>
    <row r="7" spans="1:27" ht="15" customHeight="1">
      <c r="A7" s="56" t="s">
        <v>253</v>
      </c>
      <c r="B7" s="93"/>
      <c r="C7" s="261" t="str">
        <f>'Table Of Contents'!$C$4</f>
        <v>July 2014 - June 2015</v>
      </c>
      <c r="D7" s="123" t="str">
        <f>'Table Of Contents'!$D$4</f>
        <v>July 2015 - June 2016</v>
      </c>
      <c r="E7" s="123" t="str">
        <f>'Table Of Contents'!$E$4</f>
        <v>July 2016 - June 2017</v>
      </c>
      <c r="F7" s="123" t="str">
        <f>'Table Of Contents'!$F$4</f>
        <v>July 2017 - June 2018</v>
      </c>
      <c r="G7" s="262" t="str">
        <f>'Table Of Contents'!$G$4</f>
        <v>July 2018 - June 2019</v>
      </c>
      <c r="H7" s="261" t="str">
        <f>'Table Of Contents'!$C$4</f>
        <v>July 2014 - June 2015</v>
      </c>
      <c r="I7" s="296" t="str">
        <f>'Table Of Contents'!$D$4</f>
        <v>July 2015 - June 2016</v>
      </c>
      <c r="J7" s="296" t="str">
        <f>'Table Of Contents'!$E$4</f>
        <v>July 2016 - June 2017</v>
      </c>
      <c r="K7" s="296" t="str">
        <f>'Table Of Contents'!$F$4</f>
        <v>July 2017 - June 2018</v>
      </c>
      <c r="L7" s="297" t="str">
        <f>'Table Of Contents'!$G$4</f>
        <v>July 2018 - June 2019</v>
      </c>
      <c r="M7" s="261" t="str">
        <f>'Table Of Contents'!$C$4</f>
        <v>July 2014 - June 2015</v>
      </c>
      <c r="N7" s="123" t="str">
        <f>'Table Of Contents'!$D$4</f>
        <v>July 2015 - June 2016</v>
      </c>
      <c r="O7" s="123" t="str">
        <f>'Table Of Contents'!$E$4</f>
        <v>July 2016 - June 2017</v>
      </c>
      <c r="P7" s="123" t="str">
        <f>'Table Of Contents'!$F$4</f>
        <v>July 2017 - June 2018</v>
      </c>
      <c r="Q7" s="262" t="str">
        <f>'Table Of Contents'!$G$4</f>
        <v>July 2018 - June 2019</v>
      </c>
      <c r="R7" s="261" t="str">
        <f>'Table Of Contents'!$C$4</f>
        <v>July 2014 - June 2015</v>
      </c>
      <c r="S7" s="123" t="str">
        <f>'Table Of Contents'!$D$4</f>
        <v>July 2015 - June 2016</v>
      </c>
      <c r="T7" s="123" t="str">
        <f>'Table Of Contents'!$E$4</f>
        <v>July 2016 - June 2017</v>
      </c>
      <c r="U7" s="123" t="str">
        <f>'Table Of Contents'!$F$4</f>
        <v>July 2017 - June 2018</v>
      </c>
      <c r="V7" s="262" t="str">
        <f>'Table Of Contents'!$G$4</f>
        <v>July 2018 - June 2019</v>
      </c>
      <c r="W7" s="261" t="str">
        <f>'Table Of Contents'!$C$4</f>
        <v>July 2014 - June 2015</v>
      </c>
      <c r="X7" s="123" t="str">
        <f>'Table Of Contents'!$D$4</f>
        <v>July 2015 - June 2016</v>
      </c>
      <c r="Y7" s="123" t="str">
        <f>'Table Of Contents'!$E$4</f>
        <v>July 2016 - June 2017</v>
      </c>
      <c r="Z7" s="123" t="str">
        <f>'Table Of Contents'!$F$4</f>
        <v>July 2017 - June 2018</v>
      </c>
      <c r="AA7" s="262" t="str">
        <f>'Table Of Contents'!$G$4</f>
        <v>July 2018 - June 2019</v>
      </c>
    </row>
    <row r="8" spans="1:27" ht="15" customHeight="1">
      <c r="A8" s="94" t="s">
        <v>9</v>
      </c>
      <c r="B8" s="95" t="s">
        <v>35</v>
      </c>
      <c r="C8" s="101">
        <v>212.2</v>
      </c>
      <c r="D8" s="66">
        <v>209.5</v>
      </c>
      <c r="E8" s="66">
        <v>221</v>
      </c>
      <c r="F8" s="66">
        <v>252.4</v>
      </c>
      <c r="G8" s="24">
        <v>219.3</v>
      </c>
      <c r="H8" s="101">
        <v>212.2</v>
      </c>
      <c r="I8" s="66">
        <v>209.5</v>
      </c>
      <c r="J8" s="66">
        <v>221</v>
      </c>
      <c r="K8" s="66">
        <v>252.4</v>
      </c>
      <c r="L8" s="24">
        <v>219.3</v>
      </c>
      <c r="M8" s="101" t="s">
        <v>575</v>
      </c>
      <c r="N8" s="66" t="s">
        <v>575</v>
      </c>
      <c r="O8" s="66" t="s">
        <v>575</v>
      </c>
      <c r="P8" s="66" t="s">
        <v>575</v>
      </c>
      <c r="Q8" s="24" t="s">
        <v>575</v>
      </c>
      <c r="R8" s="101" t="s">
        <v>575</v>
      </c>
      <c r="S8" s="66" t="s">
        <v>575</v>
      </c>
      <c r="T8" s="66" t="s">
        <v>575</v>
      </c>
      <c r="U8" s="66" t="s">
        <v>575</v>
      </c>
      <c r="V8" s="24" t="s">
        <v>575</v>
      </c>
      <c r="W8" s="101" t="s">
        <v>575</v>
      </c>
      <c r="X8" s="66" t="s">
        <v>575</v>
      </c>
      <c r="Y8" s="66" t="s">
        <v>575</v>
      </c>
      <c r="Z8" s="66" t="s">
        <v>575</v>
      </c>
      <c r="AA8" s="24" t="s">
        <v>575</v>
      </c>
    </row>
    <row r="9" spans="1:27" ht="15" customHeight="1">
      <c r="A9" s="96"/>
      <c r="B9" s="97" t="s">
        <v>36</v>
      </c>
      <c r="C9" s="102">
        <v>95.4</v>
      </c>
      <c r="D9" s="4">
        <v>94</v>
      </c>
      <c r="E9" s="4">
        <v>79.2</v>
      </c>
      <c r="F9" s="4">
        <v>79</v>
      </c>
      <c r="G9" s="16">
        <v>62.3</v>
      </c>
      <c r="H9" s="102" t="s">
        <v>575</v>
      </c>
      <c r="I9" s="4" t="s">
        <v>575</v>
      </c>
      <c r="J9" s="4" t="s">
        <v>575</v>
      </c>
      <c r="K9" s="4">
        <v>30</v>
      </c>
      <c r="L9" s="16">
        <v>102</v>
      </c>
      <c r="M9" s="102">
        <v>95.4</v>
      </c>
      <c r="N9" s="4">
        <v>94</v>
      </c>
      <c r="O9" s="4">
        <v>79.2</v>
      </c>
      <c r="P9" s="4">
        <v>88.8</v>
      </c>
      <c r="Q9" s="16">
        <v>49.1</v>
      </c>
      <c r="R9" s="102" t="s">
        <v>575</v>
      </c>
      <c r="S9" s="4" t="s">
        <v>575</v>
      </c>
      <c r="T9" s="4" t="s">
        <v>575</v>
      </c>
      <c r="U9" s="4" t="s">
        <v>575</v>
      </c>
      <c r="V9" s="16" t="s">
        <v>575</v>
      </c>
      <c r="W9" s="102" t="s">
        <v>575</v>
      </c>
      <c r="X9" s="4" t="s">
        <v>575</v>
      </c>
      <c r="Y9" s="4" t="s">
        <v>575</v>
      </c>
      <c r="Z9" s="4" t="s">
        <v>575</v>
      </c>
      <c r="AA9" s="16" t="s">
        <v>575</v>
      </c>
    </row>
    <row r="10" spans="1:27" ht="15" customHeight="1">
      <c r="A10" s="96"/>
      <c r="B10" s="98" t="s">
        <v>184</v>
      </c>
      <c r="C10" s="102">
        <v>49.9</v>
      </c>
      <c r="D10" s="4">
        <v>44.2</v>
      </c>
      <c r="E10" s="4">
        <v>44.8</v>
      </c>
      <c r="F10" s="4">
        <v>45.3</v>
      </c>
      <c r="G10" s="16">
        <v>43</v>
      </c>
      <c r="H10" s="102">
        <v>74.099999999999994</v>
      </c>
      <c r="I10" s="4">
        <v>73.900000000000006</v>
      </c>
      <c r="J10" s="4">
        <v>68.400000000000006</v>
      </c>
      <c r="K10" s="4">
        <v>70.599999999999994</v>
      </c>
      <c r="L10" s="16">
        <v>67.400000000000006</v>
      </c>
      <c r="M10" s="102">
        <v>28.9</v>
      </c>
      <c r="N10" s="4">
        <v>28.9</v>
      </c>
      <c r="O10" s="4">
        <v>27.7</v>
      </c>
      <c r="P10" s="4">
        <v>33.4</v>
      </c>
      <c r="Q10" s="16">
        <v>31.3</v>
      </c>
      <c r="R10" s="102">
        <v>6</v>
      </c>
      <c r="S10" s="4">
        <v>9</v>
      </c>
      <c r="T10" s="4">
        <v>8</v>
      </c>
      <c r="U10" s="4" t="s">
        <v>575</v>
      </c>
      <c r="V10" s="16">
        <v>12</v>
      </c>
      <c r="W10" s="102" t="s">
        <v>575</v>
      </c>
      <c r="X10" s="4" t="s">
        <v>575</v>
      </c>
      <c r="Y10" s="4" t="s">
        <v>575</v>
      </c>
      <c r="Z10" s="4" t="s">
        <v>575</v>
      </c>
      <c r="AA10" s="16" t="s">
        <v>575</v>
      </c>
    </row>
    <row r="11" spans="1:27" ht="15" customHeight="1">
      <c r="A11" s="104"/>
      <c r="B11" s="100" t="s">
        <v>39</v>
      </c>
      <c r="C11" s="103">
        <v>122</v>
      </c>
      <c r="D11" s="81">
        <v>110.1</v>
      </c>
      <c r="E11" s="81">
        <v>133.30000000000001</v>
      </c>
      <c r="F11" s="81">
        <v>125.5</v>
      </c>
      <c r="G11" s="19">
        <v>105.4</v>
      </c>
      <c r="H11" s="103">
        <v>161.80000000000001</v>
      </c>
      <c r="I11" s="81">
        <v>164.3</v>
      </c>
      <c r="J11" s="81">
        <v>181.6</v>
      </c>
      <c r="K11" s="81">
        <v>190.9</v>
      </c>
      <c r="L11" s="19">
        <v>163</v>
      </c>
      <c r="M11" s="103">
        <v>38.700000000000003</v>
      </c>
      <c r="N11" s="81">
        <v>47.2</v>
      </c>
      <c r="O11" s="81">
        <v>48.9</v>
      </c>
      <c r="P11" s="81">
        <v>41.3</v>
      </c>
      <c r="Q11" s="19">
        <v>34.1</v>
      </c>
      <c r="R11" s="103">
        <v>6</v>
      </c>
      <c r="S11" s="81">
        <v>9</v>
      </c>
      <c r="T11" s="81">
        <v>8</v>
      </c>
      <c r="U11" s="81" t="s">
        <v>575</v>
      </c>
      <c r="V11" s="19">
        <v>12</v>
      </c>
      <c r="W11" s="103" t="s">
        <v>575</v>
      </c>
      <c r="X11" s="81" t="s">
        <v>575</v>
      </c>
      <c r="Y11" s="81" t="s">
        <v>575</v>
      </c>
      <c r="Z11" s="81" t="s">
        <v>575</v>
      </c>
      <c r="AA11" s="19" t="s">
        <v>575</v>
      </c>
    </row>
    <row r="12" spans="1:27" ht="15" customHeight="1">
      <c r="A12" s="99" t="s">
        <v>10</v>
      </c>
      <c r="B12" s="97" t="s">
        <v>40</v>
      </c>
      <c r="C12" s="102">
        <v>8.9</v>
      </c>
      <c r="D12" s="4">
        <v>9</v>
      </c>
      <c r="E12" s="4">
        <v>9.1999999999999993</v>
      </c>
      <c r="F12" s="4">
        <v>9.4</v>
      </c>
      <c r="G12" s="16">
        <v>9.6999999999999993</v>
      </c>
      <c r="H12" s="102">
        <v>34</v>
      </c>
      <c r="I12" s="4" t="s">
        <v>575</v>
      </c>
      <c r="J12" s="4" t="s">
        <v>575</v>
      </c>
      <c r="K12" s="4" t="s">
        <v>575</v>
      </c>
      <c r="L12" s="16" t="s">
        <v>575</v>
      </c>
      <c r="M12" s="102">
        <v>24.2</v>
      </c>
      <c r="N12" s="4">
        <v>25.1</v>
      </c>
      <c r="O12" s="4">
        <v>26.1</v>
      </c>
      <c r="P12" s="4">
        <v>26.5</v>
      </c>
      <c r="Q12" s="16">
        <v>24.9</v>
      </c>
      <c r="R12" s="102">
        <v>6.7</v>
      </c>
      <c r="S12" s="4">
        <v>6.6</v>
      </c>
      <c r="T12" s="4">
        <v>6.4</v>
      </c>
      <c r="U12" s="4">
        <v>6.5</v>
      </c>
      <c r="V12" s="16">
        <v>6.7</v>
      </c>
      <c r="W12" s="102">
        <v>4.2</v>
      </c>
      <c r="X12" s="4">
        <v>4.3</v>
      </c>
      <c r="Y12" s="4">
        <v>4.4000000000000004</v>
      </c>
      <c r="Z12" s="4">
        <v>4.5</v>
      </c>
      <c r="AA12" s="16">
        <v>4.3</v>
      </c>
    </row>
    <row r="13" spans="1:27" ht="15" customHeight="1">
      <c r="A13" s="96"/>
      <c r="B13" s="181" t="s">
        <v>451</v>
      </c>
      <c r="C13" s="102">
        <v>5.4</v>
      </c>
      <c r="D13" s="4">
        <v>5.6</v>
      </c>
      <c r="E13" s="4">
        <v>5.9</v>
      </c>
      <c r="F13" s="4">
        <v>5.5</v>
      </c>
      <c r="G13" s="16">
        <v>5.8</v>
      </c>
      <c r="H13" s="102" t="s">
        <v>575</v>
      </c>
      <c r="I13" s="4" t="s">
        <v>575</v>
      </c>
      <c r="J13" s="4" t="s">
        <v>575</v>
      </c>
      <c r="K13" s="4" t="s">
        <v>575</v>
      </c>
      <c r="L13" s="16" t="s">
        <v>575</v>
      </c>
      <c r="M13" s="102">
        <v>11.5</v>
      </c>
      <c r="N13" s="4">
        <v>40.6</v>
      </c>
      <c r="O13" s="4">
        <v>28.8</v>
      </c>
      <c r="P13" s="4">
        <v>15.5</v>
      </c>
      <c r="Q13" s="16">
        <v>22.1</v>
      </c>
      <c r="R13" s="102">
        <v>5.3</v>
      </c>
      <c r="S13" s="4">
        <v>5.2</v>
      </c>
      <c r="T13" s="4">
        <v>5.4</v>
      </c>
      <c r="U13" s="4">
        <v>5.3</v>
      </c>
      <c r="V13" s="16">
        <v>5.4</v>
      </c>
      <c r="W13" s="102">
        <v>3.6</v>
      </c>
      <c r="X13" s="4">
        <v>2.6</v>
      </c>
      <c r="Y13" s="4">
        <v>2.7</v>
      </c>
      <c r="Z13" s="4">
        <v>3.4</v>
      </c>
      <c r="AA13" s="16">
        <v>2.9</v>
      </c>
    </row>
    <row r="14" spans="1:27" ht="15" customHeight="1">
      <c r="A14" s="104"/>
      <c r="B14" s="100" t="s">
        <v>39</v>
      </c>
      <c r="C14" s="103">
        <v>8.1</v>
      </c>
      <c r="D14" s="81">
        <v>8.1999999999999993</v>
      </c>
      <c r="E14" s="81">
        <v>8.4</v>
      </c>
      <c r="F14" s="81">
        <v>8.4</v>
      </c>
      <c r="G14" s="19">
        <v>8.8000000000000007</v>
      </c>
      <c r="H14" s="103">
        <v>34</v>
      </c>
      <c r="I14" s="81" t="s">
        <v>575</v>
      </c>
      <c r="J14" s="81" t="s">
        <v>575</v>
      </c>
      <c r="K14" s="81" t="s">
        <v>575</v>
      </c>
      <c r="L14" s="19" t="s">
        <v>575</v>
      </c>
      <c r="M14" s="103">
        <v>23.7</v>
      </c>
      <c r="N14" s="81">
        <v>25.6</v>
      </c>
      <c r="O14" s="81">
        <v>26.2</v>
      </c>
      <c r="P14" s="81">
        <v>26</v>
      </c>
      <c r="Q14" s="19">
        <v>24.7</v>
      </c>
      <c r="R14" s="103">
        <v>6.3</v>
      </c>
      <c r="S14" s="81">
        <v>6.2</v>
      </c>
      <c r="T14" s="81">
        <v>6.1</v>
      </c>
      <c r="U14" s="81">
        <v>6.2</v>
      </c>
      <c r="V14" s="19">
        <v>6.4</v>
      </c>
      <c r="W14" s="103">
        <v>4.0999999999999996</v>
      </c>
      <c r="X14" s="81">
        <v>4</v>
      </c>
      <c r="Y14" s="81">
        <v>4.2</v>
      </c>
      <c r="Z14" s="81">
        <v>4.4000000000000004</v>
      </c>
      <c r="AA14" s="19">
        <v>4.0999999999999996</v>
      </c>
    </row>
    <row r="15" spans="1:27" ht="15" customHeight="1">
      <c r="A15" s="99" t="s">
        <v>11</v>
      </c>
      <c r="B15" s="97" t="s">
        <v>44</v>
      </c>
      <c r="C15" s="102">
        <v>26.7</v>
      </c>
      <c r="D15" s="4">
        <v>28.5</v>
      </c>
      <c r="E15" s="4">
        <v>33.5</v>
      </c>
      <c r="F15" s="4">
        <v>31.1</v>
      </c>
      <c r="G15" s="16">
        <v>29.7</v>
      </c>
      <c r="H15" s="102" t="s">
        <v>575</v>
      </c>
      <c r="I15" s="4" t="s">
        <v>575</v>
      </c>
      <c r="J15" s="4" t="s">
        <v>575</v>
      </c>
      <c r="K15" s="4">
        <v>72</v>
      </c>
      <c r="L15" s="16" t="s">
        <v>575</v>
      </c>
      <c r="M15" s="102">
        <v>36.9</v>
      </c>
      <c r="N15" s="4">
        <v>38.9</v>
      </c>
      <c r="O15" s="4">
        <v>42.6</v>
      </c>
      <c r="P15" s="4">
        <v>40.4</v>
      </c>
      <c r="Q15" s="16">
        <v>39.1</v>
      </c>
      <c r="R15" s="102">
        <v>8.5</v>
      </c>
      <c r="S15" s="4">
        <v>7.9</v>
      </c>
      <c r="T15" s="4">
        <v>7.9</v>
      </c>
      <c r="U15" s="4">
        <v>7.9</v>
      </c>
      <c r="V15" s="16">
        <v>8</v>
      </c>
      <c r="W15" s="102">
        <v>6.7</v>
      </c>
      <c r="X15" s="4">
        <v>7.4</v>
      </c>
      <c r="Y15" s="4">
        <v>8.9</v>
      </c>
      <c r="Z15" s="4">
        <v>7.2</v>
      </c>
      <c r="AA15" s="16">
        <v>6.4</v>
      </c>
    </row>
    <row r="16" spans="1:27" ht="15" customHeight="1">
      <c r="A16" s="96"/>
      <c r="B16" s="97" t="s">
        <v>47</v>
      </c>
      <c r="C16" s="102">
        <v>11</v>
      </c>
      <c r="D16" s="4">
        <v>11.9</v>
      </c>
      <c r="E16" s="4">
        <v>13.2</v>
      </c>
      <c r="F16" s="4">
        <v>11.7</v>
      </c>
      <c r="G16" s="16">
        <v>11.6</v>
      </c>
      <c r="H16" s="102" t="s">
        <v>575</v>
      </c>
      <c r="I16" s="4" t="s">
        <v>575</v>
      </c>
      <c r="J16" s="4" t="s">
        <v>575</v>
      </c>
      <c r="K16" s="4" t="s">
        <v>575</v>
      </c>
      <c r="L16" s="16" t="s">
        <v>575</v>
      </c>
      <c r="M16" s="102">
        <v>15</v>
      </c>
      <c r="N16" s="4">
        <v>16.399999999999999</v>
      </c>
      <c r="O16" s="4">
        <v>16.399999999999999</v>
      </c>
      <c r="P16" s="4">
        <v>15.6</v>
      </c>
      <c r="Q16" s="16">
        <v>15.8</v>
      </c>
      <c r="R16" s="102">
        <v>7.6</v>
      </c>
      <c r="S16" s="4">
        <v>7.2</v>
      </c>
      <c r="T16" s="4">
        <v>8.3000000000000007</v>
      </c>
      <c r="U16" s="4">
        <v>7.7</v>
      </c>
      <c r="V16" s="16">
        <v>7.3</v>
      </c>
      <c r="W16" s="102" t="s">
        <v>575</v>
      </c>
      <c r="X16" s="4">
        <v>3</v>
      </c>
      <c r="Y16" s="4" t="s">
        <v>575</v>
      </c>
      <c r="Z16" s="4">
        <v>5</v>
      </c>
      <c r="AA16" s="16" t="s">
        <v>575</v>
      </c>
    </row>
    <row r="17" spans="1:27" ht="15" customHeight="1">
      <c r="A17" s="104"/>
      <c r="B17" s="100" t="s">
        <v>39</v>
      </c>
      <c r="C17" s="103">
        <v>23.6</v>
      </c>
      <c r="D17" s="81">
        <v>26.1</v>
      </c>
      <c r="E17" s="81">
        <v>29.3</v>
      </c>
      <c r="F17" s="81">
        <v>27.4</v>
      </c>
      <c r="G17" s="19">
        <v>26.1</v>
      </c>
      <c r="H17" s="103" t="s">
        <v>575</v>
      </c>
      <c r="I17" s="81" t="s">
        <v>575</v>
      </c>
      <c r="J17" s="81" t="s">
        <v>575</v>
      </c>
      <c r="K17" s="81">
        <v>72</v>
      </c>
      <c r="L17" s="19" t="s">
        <v>575</v>
      </c>
      <c r="M17" s="103">
        <v>33.6</v>
      </c>
      <c r="N17" s="81">
        <v>36.299999999999997</v>
      </c>
      <c r="O17" s="81">
        <v>37.9</v>
      </c>
      <c r="P17" s="81">
        <v>36.799999999999997</v>
      </c>
      <c r="Q17" s="19">
        <v>35.6</v>
      </c>
      <c r="R17" s="103">
        <v>8.1999999999999993</v>
      </c>
      <c r="S17" s="81">
        <v>7.8</v>
      </c>
      <c r="T17" s="81">
        <v>8</v>
      </c>
      <c r="U17" s="81">
        <v>7.8</v>
      </c>
      <c r="V17" s="19">
        <v>7.8</v>
      </c>
      <c r="W17" s="103">
        <v>6.7</v>
      </c>
      <c r="X17" s="81">
        <v>7</v>
      </c>
      <c r="Y17" s="81">
        <v>8.9</v>
      </c>
      <c r="Z17" s="81">
        <v>7</v>
      </c>
      <c r="AA17" s="19">
        <v>6.4</v>
      </c>
    </row>
    <row r="18" spans="1:27" ht="15" customHeight="1">
      <c r="A18" s="96" t="s">
        <v>12</v>
      </c>
      <c r="B18" s="98" t="s">
        <v>185</v>
      </c>
      <c r="C18" s="102">
        <v>8</v>
      </c>
      <c r="D18" s="4">
        <v>7.5</v>
      </c>
      <c r="E18" s="4">
        <v>8.1999999999999993</v>
      </c>
      <c r="F18" s="4">
        <v>8</v>
      </c>
      <c r="G18" s="16">
        <v>7.9</v>
      </c>
      <c r="H18" s="102" t="s">
        <v>575</v>
      </c>
      <c r="I18" s="4" t="s">
        <v>575</v>
      </c>
      <c r="J18" s="4" t="s">
        <v>575</v>
      </c>
      <c r="K18" s="4" t="s">
        <v>575</v>
      </c>
      <c r="L18" s="16" t="s">
        <v>575</v>
      </c>
      <c r="M18" s="102">
        <v>18.8</v>
      </c>
      <c r="N18" s="4">
        <v>16.5</v>
      </c>
      <c r="O18" s="4">
        <v>17.2</v>
      </c>
      <c r="P18" s="4">
        <v>15.9</v>
      </c>
      <c r="Q18" s="16">
        <v>16.7</v>
      </c>
      <c r="R18" s="102">
        <v>7.3</v>
      </c>
      <c r="S18" s="4">
        <v>7.1</v>
      </c>
      <c r="T18" s="4">
        <v>7.7</v>
      </c>
      <c r="U18" s="4">
        <v>7.4</v>
      </c>
      <c r="V18" s="16">
        <v>7.5</v>
      </c>
      <c r="W18" s="102">
        <v>5.5</v>
      </c>
      <c r="X18" s="4">
        <v>4.4000000000000004</v>
      </c>
      <c r="Y18" s="4">
        <v>4.5999999999999996</v>
      </c>
      <c r="Z18" s="4">
        <v>6.1</v>
      </c>
      <c r="AA18" s="16">
        <v>5.4</v>
      </c>
    </row>
    <row r="19" spans="1:27" ht="15" customHeight="1">
      <c r="A19" s="96"/>
      <c r="B19" s="98" t="s">
        <v>186</v>
      </c>
      <c r="C19" s="102">
        <v>5</v>
      </c>
      <c r="D19" s="4">
        <v>7</v>
      </c>
      <c r="E19" s="4">
        <v>5.9</v>
      </c>
      <c r="F19" s="4">
        <v>7.3</v>
      </c>
      <c r="G19" s="16">
        <v>11.3</v>
      </c>
      <c r="H19" s="102" t="s">
        <v>575</v>
      </c>
      <c r="I19" s="4" t="s">
        <v>575</v>
      </c>
      <c r="J19" s="4" t="s">
        <v>575</v>
      </c>
      <c r="K19" s="4" t="s">
        <v>575</v>
      </c>
      <c r="L19" s="16" t="s">
        <v>575</v>
      </c>
      <c r="M19" s="102" t="s">
        <v>575</v>
      </c>
      <c r="N19" s="4">
        <v>15</v>
      </c>
      <c r="O19" s="4" t="s">
        <v>575</v>
      </c>
      <c r="P19" s="4">
        <v>7</v>
      </c>
      <c r="Q19" s="16">
        <v>17.899999999999999</v>
      </c>
      <c r="R19" s="102">
        <v>5</v>
      </c>
      <c r="S19" s="4">
        <v>3.8</v>
      </c>
      <c r="T19" s="4">
        <v>5.9</v>
      </c>
      <c r="U19" s="4">
        <v>7.3</v>
      </c>
      <c r="V19" s="16">
        <v>9</v>
      </c>
      <c r="W19" s="102" t="s">
        <v>575</v>
      </c>
      <c r="X19" s="4" t="s">
        <v>575</v>
      </c>
      <c r="Y19" s="4" t="s">
        <v>575</v>
      </c>
      <c r="Z19" s="4" t="s">
        <v>575</v>
      </c>
      <c r="AA19" s="16">
        <v>6.9</v>
      </c>
    </row>
    <row r="20" spans="1:27" ht="15" customHeight="1">
      <c r="A20" s="104"/>
      <c r="B20" s="100" t="s">
        <v>39</v>
      </c>
      <c r="C20" s="103">
        <v>8</v>
      </c>
      <c r="D20" s="81">
        <v>7.5</v>
      </c>
      <c r="E20" s="81">
        <v>8.1999999999999993</v>
      </c>
      <c r="F20" s="81">
        <v>7.9</v>
      </c>
      <c r="G20" s="19">
        <v>7.9</v>
      </c>
      <c r="H20" s="103" t="s">
        <v>575</v>
      </c>
      <c r="I20" s="81" t="s">
        <v>575</v>
      </c>
      <c r="J20" s="81" t="s">
        <v>575</v>
      </c>
      <c r="K20" s="81" t="s">
        <v>575</v>
      </c>
      <c r="L20" s="19" t="s">
        <v>575</v>
      </c>
      <c r="M20" s="103">
        <v>18.8</v>
      </c>
      <c r="N20" s="81">
        <v>16.399999999999999</v>
      </c>
      <c r="O20" s="81">
        <v>17.2</v>
      </c>
      <c r="P20" s="81">
        <v>15.6</v>
      </c>
      <c r="Q20" s="19">
        <v>16.8</v>
      </c>
      <c r="R20" s="103">
        <v>7.3</v>
      </c>
      <c r="S20" s="81">
        <v>7.1</v>
      </c>
      <c r="T20" s="81">
        <v>7.7</v>
      </c>
      <c r="U20" s="81">
        <v>7.4</v>
      </c>
      <c r="V20" s="19">
        <v>7.5</v>
      </c>
      <c r="W20" s="103">
        <v>5.5</v>
      </c>
      <c r="X20" s="81">
        <v>4.4000000000000004</v>
      </c>
      <c r="Y20" s="81">
        <v>4.5999999999999996</v>
      </c>
      <c r="Z20" s="81">
        <v>6.1</v>
      </c>
      <c r="AA20" s="19">
        <v>5.5</v>
      </c>
    </row>
    <row r="21" spans="1:27" ht="15" customHeight="1">
      <c r="A21" s="96" t="s">
        <v>13</v>
      </c>
      <c r="B21" s="97" t="s">
        <v>54</v>
      </c>
      <c r="C21" s="102">
        <v>24.3</v>
      </c>
      <c r="D21" s="4">
        <v>29.1</v>
      </c>
      <c r="E21" s="4">
        <v>32.799999999999997</v>
      </c>
      <c r="F21" s="4">
        <v>25.6</v>
      </c>
      <c r="G21" s="16">
        <v>27.6</v>
      </c>
      <c r="H21" s="102" t="s">
        <v>575</v>
      </c>
      <c r="I21" s="4">
        <v>60</v>
      </c>
      <c r="J21" s="4" t="s">
        <v>575</v>
      </c>
      <c r="K21" s="4" t="s">
        <v>575</v>
      </c>
      <c r="L21" s="16">
        <v>27</v>
      </c>
      <c r="M21" s="102">
        <v>24.9</v>
      </c>
      <c r="N21" s="4">
        <v>28.9</v>
      </c>
      <c r="O21" s="4">
        <v>33.5</v>
      </c>
      <c r="P21" s="4">
        <v>25.6</v>
      </c>
      <c r="Q21" s="16">
        <v>28.3</v>
      </c>
      <c r="R21" s="102" t="s">
        <v>575</v>
      </c>
      <c r="S21" s="4" t="s">
        <v>575</v>
      </c>
      <c r="T21" s="4" t="s">
        <v>575</v>
      </c>
      <c r="U21" s="4" t="s">
        <v>575</v>
      </c>
      <c r="V21" s="16" t="s">
        <v>575</v>
      </c>
      <c r="W21" s="102">
        <v>6</v>
      </c>
      <c r="X21" s="4">
        <v>9</v>
      </c>
      <c r="Y21" s="4">
        <v>7.8</v>
      </c>
      <c r="Z21" s="4" t="s">
        <v>575</v>
      </c>
      <c r="AA21" s="16">
        <v>6.5</v>
      </c>
    </row>
    <row r="22" spans="1:27" ht="15" customHeight="1">
      <c r="A22" s="96"/>
      <c r="B22" s="98" t="s">
        <v>55</v>
      </c>
      <c r="C22" s="102">
        <v>30.9</v>
      </c>
      <c r="D22" s="4">
        <v>36</v>
      </c>
      <c r="E22" s="4">
        <v>16</v>
      </c>
      <c r="F22" s="4">
        <v>25</v>
      </c>
      <c r="G22" s="16">
        <v>51</v>
      </c>
      <c r="H22" s="102" t="s">
        <v>575</v>
      </c>
      <c r="I22" s="4" t="s">
        <v>575</v>
      </c>
      <c r="J22" s="4" t="s">
        <v>575</v>
      </c>
      <c r="K22" s="4" t="s">
        <v>575</v>
      </c>
      <c r="L22" s="16" t="s">
        <v>575</v>
      </c>
      <c r="M22" s="102">
        <v>30.9</v>
      </c>
      <c r="N22" s="4">
        <v>36</v>
      </c>
      <c r="O22" s="4">
        <v>20</v>
      </c>
      <c r="P22" s="4">
        <v>31.3</v>
      </c>
      <c r="Q22" s="16">
        <v>51</v>
      </c>
      <c r="R22" s="102" t="s">
        <v>575</v>
      </c>
      <c r="S22" s="4" t="s">
        <v>575</v>
      </c>
      <c r="T22" s="4">
        <v>12</v>
      </c>
      <c r="U22" s="4">
        <v>6</v>
      </c>
      <c r="V22" s="16" t="s">
        <v>575</v>
      </c>
      <c r="W22" s="102" t="s">
        <v>575</v>
      </c>
      <c r="X22" s="4" t="s">
        <v>575</v>
      </c>
      <c r="Y22" s="4" t="s">
        <v>575</v>
      </c>
      <c r="Z22" s="4" t="s">
        <v>575</v>
      </c>
      <c r="AA22" s="16" t="s">
        <v>575</v>
      </c>
    </row>
    <row r="23" spans="1:27" ht="15" customHeight="1">
      <c r="A23" s="96"/>
      <c r="B23" s="98" t="s">
        <v>187</v>
      </c>
      <c r="C23" s="102">
        <v>5.5</v>
      </c>
      <c r="D23" s="4">
        <v>5.6</v>
      </c>
      <c r="E23" s="4">
        <v>5.4</v>
      </c>
      <c r="F23" s="4">
        <v>5.3</v>
      </c>
      <c r="G23" s="16">
        <v>5.6</v>
      </c>
      <c r="H23" s="102" t="s">
        <v>575</v>
      </c>
      <c r="I23" s="4" t="s">
        <v>575</v>
      </c>
      <c r="J23" s="4" t="s">
        <v>575</v>
      </c>
      <c r="K23" s="4" t="s">
        <v>575</v>
      </c>
      <c r="L23" s="16" t="s">
        <v>575</v>
      </c>
      <c r="M23" s="102">
        <v>8</v>
      </c>
      <c r="N23" s="4">
        <v>27.5</v>
      </c>
      <c r="O23" s="4" t="s">
        <v>575</v>
      </c>
      <c r="P23" s="4">
        <v>22.1</v>
      </c>
      <c r="Q23" s="16">
        <v>13</v>
      </c>
      <c r="R23" s="102">
        <v>5.4</v>
      </c>
      <c r="S23" s="4">
        <v>5.3</v>
      </c>
      <c r="T23" s="4">
        <v>5.5</v>
      </c>
      <c r="U23" s="4">
        <v>5.0999999999999996</v>
      </c>
      <c r="V23" s="16">
        <v>5.6</v>
      </c>
      <c r="W23" s="102" t="s">
        <v>575</v>
      </c>
      <c r="X23" s="4">
        <v>3.2</v>
      </c>
      <c r="Y23" s="4">
        <v>4.7</v>
      </c>
      <c r="Z23" s="4">
        <v>2.9</v>
      </c>
      <c r="AA23" s="16">
        <v>1.5</v>
      </c>
    </row>
    <row r="24" spans="1:27" ht="15" customHeight="1">
      <c r="A24" s="104"/>
      <c r="B24" s="100" t="s">
        <v>39</v>
      </c>
      <c r="C24" s="103">
        <v>9.6999999999999993</v>
      </c>
      <c r="D24" s="81">
        <v>11.7</v>
      </c>
      <c r="E24" s="81">
        <v>14.6</v>
      </c>
      <c r="F24" s="81">
        <v>9.3000000000000007</v>
      </c>
      <c r="G24" s="19">
        <v>14.3</v>
      </c>
      <c r="H24" s="103" t="s">
        <v>575</v>
      </c>
      <c r="I24" s="81">
        <v>60</v>
      </c>
      <c r="J24" s="81" t="s">
        <v>575</v>
      </c>
      <c r="K24" s="81" t="s">
        <v>575</v>
      </c>
      <c r="L24" s="19">
        <v>27</v>
      </c>
      <c r="M24" s="103">
        <v>25.2</v>
      </c>
      <c r="N24" s="81">
        <v>29</v>
      </c>
      <c r="O24" s="81">
        <v>33.299999999999997</v>
      </c>
      <c r="P24" s="81">
        <v>25.9</v>
      </c>
      <c r="Q24" s="19">
        <v>28.4</v>
      </c>
      <c r="R24" s="103">
        <v>5.4</v>
      </c>
      <c r="S24" s="81">
        <v>5.3</v>
      </c>
      <c r="T24" s="81">
        <v>5.5</v>
      </c>
      <c r="U24" s="81">
        <v>5.0999999999999996</v>
      </c>
      <c r="V24" s="19">
        <v>5.6</v>
      </c>
      <c r="W24" s="103">
        <v>6</v>
      </c>
      <c r="X24" s="81">
        <v>4.7</v>
      </c>
      <c r="Y24" s="81">
        <v>5.9</v>
      </c>
      <c r="Z24" s="81">
        <v>2.9</v>
      </c>
      <c r="AA24" s="19">
        <v>4</v>
      </c>
    </row>
    <row r="25" spans="1:27" ht="15" customHeight="1">
      <c r="A25" s="96" t="s">
        <v>14</v>
      </c>
      <c r="B25" s="97" t="s">
        <v>58</v>
      </c>
      <c r="C25" s="102">
        <v>22.3</v>
      </c>
      <c r="D25" s="4">
        <v>20.5</v>
      </c>
      <c r="E25" s="4">
        <v>20.3</v>
      </c>
      <c r="F25" s="4">
        <v>20.9</v>
      </c>
      <c r="G25" s="16">
        <v>21</v>
      </c>
      <c r="H25" s="102" t="s">
        <v>575</v>
      </c>
      <c r="I25" s="4" t="s">
        <v>575</v>
      </c>
      <c r="J25" s="4">
        <v>24</v>
      </c>
      <c r="K25" s="4" t="s">
        <v>575</v>
      </c>
      <c r="L25" s="16">
        <v>45</v>
      </c>
      <c r="M25" s="102">
        <v>26.7</v>
      </c>
      <c r="N25" s="4">
        <v>25.3</v>
      </c>
      <c r="O25" s="4">
        <v>23.7</v>
      </c>
      <c r="P25" s="4">
        <v>25.1</v>
      </c>
      <c r="Q25" s="16">
        <v>25.8</v>
      </c>
      <c r="R25" s="102">
        <v>6.9</v>
      </c>
      <c r="S25" s="4">
        <v>6.9</v>
      </c>
      <c r="T25" s="4">
        <v>7.6</v>
      </c>
      <c r="U25" s="4">
        <v>8.6</v>
      </c>
      <c r="V25" s="16">
        <v>8.4</v>
      </c>
      <c r="W25" s="102">
        <v>6</v>
      </c>
      <c r="X25" s="4">
        <v>5.2</v>
      </c>
      <c r="Y25" s="4">
        <v>5.6</v>
      </c>
      <c r="Z25" s="4">
        <v>6.4</v>
      </c>
      <c r="AA25" s="16">
        <v>6</v>
      </c>
    </row>
    <row r="26" spans="1:27" ht="15" customHeight="1">
      <c r="A26" s="96"/>
      <c r="B26" s="97" t="s">
        <v>61</v>
      </c>
      <c r="C26" s="102">
        <v>16</v>
      </c>
      <c r="D26" s="4">
        <v>19.5</v>
      </c>
      <c r="E26" s="4">
        <v>7.5</v>
      </c>
      <c r="F26" s="4">
        <v>16.5</v>
      </c>
      <c r="G26" s="16">
        <v>13.6</v>
      </c>
      <c r="H26" s="102" t="s">
        <v>575</v>
      </c>
      <c r="I26" s="4" t="s">
        <v>575</v>
      </c>
      <c r="J26" s="4" t="s">
        <v>575</v>
      </c>
      <c r="K26" s="4" t="s">
        <v>575</v>
      </c>
      <c r="L26" s="16" t="s">
        <v>575</v>
      </c>
      <c r="M26" s="102" t="s">
        <v>575</v>
      </c>
      <c r="N26" s="4">
        <v>15</v>
      </c>
      <c r="O26" s="4">
        <v>6</v>
      </c>
      <c r="P26" s="4" t="s">
        <v>575</v>
      </c>
      <c r="Q26" s="16">
        <v>19</v>
      </c>
      <c r="R26" s="102">
        <v>16</v>
      </c>
      <c r="S26" s="4">
        <v>24</v>
      </c>
      <c r="T26" s="4">
        <v>9</v>
      </c>
      <c r="U26" s="4">
        <v>16.5</v>
      </c>
      <c r="V26" s="16">
        <v>8.1</v>
      </c>
      <c r="W26" s="102" t="s">
        <v>575</v>
      </c>
      <c r="X26" s="4" t="s">
        <v>575</v>
      </c>
      <c r="Y26" s="4" t="s">
        <v>575</v>
      </c>
      <c r="Z26" s="4" t="s">
        <v>575</v>
      </c>
      <c r="AA26" s="16" t="s">
        <v>575</v>
      </c>
    </row>
    <row r="27" spans="1:27" ht="15" customHeight="1">
      <c r="A27" s="104"/>
      <c r="B27" s="100" t="s">
        <v>39</v>
      </c>
      <c r="C27" s="103">
        <v>22.3</v>
      </c>
      <c r="D27" s="81">
        <v>20.5</v>
      </c>
      <c r="E27" s="81">
        <v>20.2</v>
      </c>
      <c r="F27" s="81">
        <v>20.9</v>
      </c>
      <c r="G27" s="19">
        <v>21</v>
      </c>
      <c r="H27" s="103" t="s">
        <v>575</v>
      </c>
      <c r="I27" s="81" t="s">
        <v>575</v>
      </c>
      <c r="J27" s="81">
        <v>24</v>
      </c>
      <c r="K27" s="81" t="s">
        <v>575</v>
      </c>
      <c r="L27" s="19">
        <v>45</v>
      </c>
      <c r="M27" s="103">
        <v>26.7</v>
      </c>
      <c r="N27" s="81">
        <v>25.3</v>
      </c>
      <c r="O27" s="81">
        <v>23.6</v>
      </c>
      <c r="P27" s="81">
        <v>25.1</v>
      </c>
      <c r="Q27" s="19">
        <v>25.8</v>
      </c>
      <c r="R27" s="103">
        <v>7.9</v>
      </c>
      <c r="S27" s="81">
        <v>7.4</v>
      </c>
      <c r="T27" s="81">
        <v>7.6</v>
      </c>
      <c r="U27" s="81">
        <v>9.1</v>
      </c>
      <c r="V27" s="19">
        <v>8.4</v>
      </c>
      <c r="W27" s="103">
        <v>6</v>
      </c>
      <c r="X27" s="81">
        <v>5.2</v>
      </c>
      <c r="Y27" s="81">
        <v>5.6</v>
      </c>
      <c r="Z27" s="81">
        <v>6.4</v>
      </c>
      <c r="AA27" s="19">
        <v>6</v>
      </c>
    </row>
    <row r="28" spans="1:27" ht="15" customHeight="1">
      <c r="A28" s="104" t="s">
        <v>15</v>
      </c>
      <c r="B28" s="100"/>
      <c r="C28" s="103">
        <v>11.6</v>
      </c>
      <c r="D28" s="81">
        <v>11.9</v>
      </c>
      <c r="E28" s="81">
        <v>11.9</v>
      </c>
      <c r="F28" s="81">
        <v>11.6</v>
      </c>
      <c r="G28" s="19">
        <v>11.4</v>
      </c>
      <c r="H28" s="103" t="s">
        <v>575</v>
      </c>
      <c r="I28" s="81" t="s">
        <v>575</v>
      </c>
      <c r="J28" s="81" t="s">
        <v>575</v>
      </c>
      <c r="K28" s="81" t="s">
        <v>575</v>
      </c>
      <c r="L28" s="19" t="s">
        <v>575</v>
      </c>
      <c r="M28" s="103">
        <v>19.7</v>
      </c>
      <c r="N28" s="81">
        <v>20.2</v>
      </c>
      <c r="O28" s="81">
        <v>19.7</v>
      </c>
      <c r="P28" s="81">
        <v>20.399999999999999</v>
      </c>
      <c r="Q28" s="19">
        <v>20.2</v>
      </c>
      <c r="R28" s="103">
        <v>8.5</v>
      </c>
      <c r="S28" s="81">
        <v>8.1</v>
      </c>
      <c r="T28" s="81">
        <v>7.7</v>
      </c>
      <c r="U28" s="81">
        <v>8.1999999999999993</v>
      </c>
      <c r="V28" s="19">
        <v>8.1</v>
      </c>
      <c r="W28" s="103">
        <v>5.0999999999999996</v>
      </c>
      <c r="X28" s="81">
        <v>5.2</v>
      </c>
      <c r="Y28" s="81">
        <v>5.8</v>
      </c>
      <c r="Z28" s="81">
        <v>5</v>
      </c>
      <c r="AA28" s="19">
        <v>5.2</v>
      </c>
    </row>
    <row r="29" spans="1:27" ht="15" customHeight="1">
      <c r="A29" s="99" t="s">
        <v>16</v>
      </c>
      <c r="B29" s="98" t="s">
        <v>188</v>
      </c>
      <c r="C29" s="102">
        <v>7.3</v>
      </c>
      <c r="D29" s="4">
        <v>7.1</v>
      </c>
      <c r="E29" s="4">
        <v>7</v>
      </c>
      <c r="F29" s="4">
        <v>6.4</v>
      </c>
      <c r="G29" s="16">
        <v>6.6</v>
      </c>
      <c r="H29" s="102" t="s">
        <v>575</v>
      </c>
      <c r="I29" s="4" t="s">
        <v>575</v>
      </c>
      <c r="J29" s="4" t="s">
        <v>575</v>
      </c>
      <c r="K29" s="4" t="s">
        <v>575</v>
      </c>
      <c r="L29" s="16" t="s">
        <v>575</v>
      </c>
      <c r="M29" s="102">
        <v>18.899999999999999</v>
      </c>
      <c r="N29" s="4">
        <v>21</v>
      </c>
      <c r="O29" s="4">
        <v>21.7</v>
      </c>
      <c r="P29" s="4">
        <v>22.3</v>
      </c>
      <c r="Q29" s="16">
        <v>18</v>
      </c>
      <c r="R29" s="102">
        <v>7.3</v>
      </c>
      <c r="S29" s="4">
        <v>6.6</v>
      </c>
      <c r="T29" s="4">
        <v>6.2</v>
      </c>
      <c r="U29" s="4">
        <v>5.9</v>
      </c>
      <c r="V29" s="16">
        <v>6.2</v>
      </c>
      <c r="W29" s="102">
        <v>4.2</v>
      </c>
      <c r="X29" s="4">
        <v>4.5</v>
      </c>
      <c r="Y29" s="4">
        <v>3.9</v>
      </c>
      <c r="Z29" s="4">
        <v>3.7</v>
      </c>
      <c r="AA29" s="16">
        <v>3.9</v>
      </c>
    </row>
    <row r="30" spans="1:27" ht="15" customHeight="1">
      <c r="A30" s="96"/>
      <c r="B30" s="97" t="s">
        <v>64</v>
      </c>
      <c r="C30" s="102">
        <v>4.8</v>
      </c>
      <c r="D30" s="4">
        <v>4.5</v>
      </c>
      <c r="E30" s="4">
        <v>4.7</v>
      </c>
      <c r="F30" s="4">
        <v>4.8</v>
      </c>
      <c r="G30" s="16">
        <v>4.5999999999999996</v>
      </c>
      <c r="H30" s="102" t="s">
        <v>575</v>
      </c>
      <c r="I30" s="4" t="s">
        <v>575</v>
      </c>
      <c r="J30" s="4" t="s">
        <v>575</v>
      </c>
      <c r="K30" s="4" t="s">
        <v>575</v>
      </c>
      <c r="L30" s="16" t="s">
        <v>575</v>
      </c>
      <c r="M30" s="102">
        <v>8</v>
      </c>
      <c r="N30" s="4">
        <v>10.1</v>
      </c>
      <c r="O30" s="4">
        <v>9.6</v>
      </c>
      <c r="P30" s="4">
        <v>10.3</v>
      </c>
      <c r="Q30" s="16">
        <v>11.3</v>
      </c>
      <c r="R30" s="102">
        <v>4.8</v>
      </c>
      <c r="S30" s="4">
        <v>4.4000000000000004</v>
      </c>
      <c r="T30" s="4">
        <v>4.7</v>
      </c>
      <c r="U30" s="4">
        <v>4.8</v>
      </c>
      <c r="V30" s="16">
        <v>4.5999999999999996</v>
      </c>
      <c r="W30" s="102">
        <v>2.5</v>
      </c>
      <c r="X30" s="4">
        <v>2.9</v>
      </c>
      <c r="Y30" s="4">
        <v>3.4</v>
      </c>
      <c r="Z30" s="4">
        <v>3</v>
      </c>
      <c r="AA30" s="16">
        <v>2.6</v>
      </c>
    </row>
    <row r="31" spans="1:27" ht="15" customHeight="1">
      <c r="A31" s="96"/>
      <c r="B31" s="97" t="s">
        <v>68</v>
      </c>
      <c r="C31" s="102">
        <v>4.3</v>
      </c>
      <c r="D31" s="4">
        <v>4.5</v>
      </c>
      <c r="E31" s="4">
        <v>5</v>
      </c>
      <c r="F31" s="4">
        <v>5.0999999999999996</v>
      </c>
      <c r="G31" s="16">
        <v>5.4</v>
      </c>
      <c r="H31" s="102">
        <v>60</v>
      </c>
      <c r="I31" s="4" t="s">
        <v>575</v>
      </c>
      <c r="J31" s="4" t="s">
        <v>575</v>
      </c>
      <c r="K31" s="4">
        <v>90</v>
      </c>
      <c r="L31" s="16">
        <v>27.4</v>
      </c>
      <c r="M31" s="102">
        <v>13.2</v>
      </c>
      <c r="N31" s="4">
        <v>14.6</v>
      </c>
      <c r="O31" s="4">
        <v>18.2</v>
      </c>
      <c r="P31" s="4">
        <v>15.9</v>
      </c>
      <c r="Q31" s="16">
        <v>20.9</v>
      </c>
      <c r="R31" s="102">
        <v>3.4</v>
      </c>
      <c r="S31" s="4">
        <v>3.8</v>
      </c>
      <c r="T31" s="4">
        <v>3.6</v>
      </c>
      <c r="U31" s="4">
        <v>3.6</v>
      </c>
      <c r="V31" s="16">
        <v>3.7</v>
      </c>
      <c r="W31" s="102">
        <v>3.1</v>
      </c>
      <c r="X31" s="4">
        <v>1.7</v>
      </c>
      <c r="Y31" s="4">
        <v>2</v>
      </c>
      <c r="Z31" s="4">
        <v>1.6</v>
      </c>
      <c r="AA31" s="16">
        <v>3.5</v>
      </c>
    </row>
    <row r="32" spans="1:27" ht="15" customHeight="1">
      <c r="A32" s="96"/>
      <c r="B32" s="98" t="s">
        <v>69</v>
      </c>
      <c r="C32" s="102" t="s">
        <v>575</v>
      </c>
      <c r="D32" s="4" t="s">
        <v>575</v>
      </c>
      <c r="E32" s="4" t="s">
        <v>575</v>
      </c>
      <c r="F32" s="4" t="s">
        <v>575</v>
      </c>
      <c r="G32" s="16" t="s">
        <v>575</v>
      </c>
      <c r="H32" s="102" t="s">
        <v>575</v>
      </c>
      <c r="I32" s="4" t="s">
        <v>575</v>
      </c>
      <c r="J32" s="4" t="s">
        <v>575</v>
      </c>
      <c r="K32" s="4" t="s">
        <v>575</v>
      </c>
      <c r="L32" s="16" t="s">
        <v>575</v>
      </c>
      <c r="M32" s="102" t="s">
        <v>575</v>
      </c>
      <c r="N32" s="4" t="s">
        <v>575</v>
      </c>
      <c r="O32" s="4" t="s">
        <v>575</v>
      </c>
      <c r="P32" s="4" t="s">
        <v>575</v>
      </c>
      <c r="Q32" s="16" t="s">
        <v>575</v>
      </c>
      <c r="R32" s="102" t="s">
        <v>575</v>
      </c>
      <c r="S32" s="4" t="s">
        <v>575</v>
      </c>
      <c r="T32" s="4" t="s">
        <v>575</v>
      </c>
      <c r="U32" s="4" t="s">
        <v>575</v>
      </c>
      <c r="V32" s="16" t="s">
        <v>575</v>
      </c>
      <c r="W32" s="102" t="s">
        <v>575</v>
      </c>
      <c r="X32" s="4" t="s">
        <v>575</v>
      </c>
      <c r="Y32" s="4" t="s">
        <v>575</v>
      </c>
      <c r="Z32" s="4" t="s">
        <v>575</v>
      </c>
      <c r="AA32" s="16" t="s">
        <v>575</v>
      </c>
    </row>
    <row r="33" spans="1:27" ht="15" customHeight="1">
      <c r="A33" s="104"/>
      <c r="B33" s="100" t="s">
        <v>39</v>
      </c>
      <c r="C33" s="103">
        <v>5.0999999999999996</v>
      </c>
      <c r="D33" s="81">
        <v>5</v>
      </c>
      <c r="E33" s="81">
        <v>5.2</v>
      </c>
      <c r="F33" s="81">
        <v>5.2</v>
      </c>
      <c r="G33" s="19">
        <v>5.3</v>
      </c>
      <c r="H33" s="103">
        <v>60</v>
      </c>
      <c r="I33" s="81" t="s">
        <v>575</v>
      </c>
      <c r="J33" s="81" t="s">
        <v>575</v>
      </c>
      <c r="K33" s="81">
        <v>90</v>
      </c>
      <c r="L33" s="19">
        <v>27.4</v>
      </c>
      <c r="M33" s="103">
        <v>13.2</v>
      </c>
      <c r="N33" s="81">
        <v>14.6</v>
      </c>
      <c r="O33" s="81">
        <v>17.7</v>
      </c>
      <c r="P33" s="81">
        <v>16.5</v>
      </c>
      <c r="Q33" s="19">
        <v>18.7</v>
      </c>
      <c r="R33" s="103">
        <v>4.8</v>
      </c>
      <c r="S33" s="81">
        <v>4.5999999999999996</v>
      </c>
      <c r="T33" s="81">
        <v>4.5999999999999996</v>
      </c>
      <c r="U33" s="81">
        <v>4.7</v>
      </c>
      <c r="V33" s="19">
        <v>4.7</v>
      </c>
      <c r="W33" s="103">
        <v>3.4</v>
      </c>
      <c r="X33" s="81">
        <v>3.8</v>
      </c>
      <c r="Y33" s="81">
        <v>3.6</v>
      </c>
      <c r="Z33" s="81">
        <v>3.3</v>
      </c>
      <c r="AA33" s="19">
        <v>3.5</v>
      </c>
    </row>
    <row r="34" spans="1:27" ht="15" customHeight="1">
      <c r="A34" s="99" t="s">
        <v>17</v>
      </c>
      <c r="B34" s="97" t="s">
        <v>70</v>
      </c>
      <c r="C34" s="102">
        <v>7.9</v>
      </c>
      <c r="D34" s="4">
        <v>6.9</v>
      </c>
      <c r="E34" s="4">
        <v>6.7</v>
      </c>
      <c r="F34" s="4">
        <v>7.1</v>
      </c>
      <c r="G34" s="16">
        <v>6.8</v>
      </c>
      <c r="H34" s="102" t="s">
        <v>575</v>
      </c>
      <c r="I34" s="4">
        <v>19.2</v>
      </c>
      <c r="J34" s="4" t="s">
        <v>575</v>
      </c>
      <c r="K34" s="4" t="s">
        <v>575</v>
      </c>
      <c r="L34" s="16">
        <v>51</v>
      </c>
      <c r="M34" s="102">
        <v>21.3</v>
      </c>
      <c r="N34" s="4">
        <v>20.9</v>
      </c>
      <c r="O34" s="4">
        <v>22.8</v>
      </c>
      <c r="P34" s="4">
        <v>22.3</v>
      </c>
      <c r="Q34" s="16">
        <v>20.3</v>
      </c>
      <c r="R34" s="102">
        <v>6.2</v>
      </c>
      <c r="S34" s="4">
        <v>6.2</v>
      </c>
      <c r="T34" s="4">
        <v>5.7</v>
      </c>
      <c r="U34" s="4">
        <v>5.5</v>
      </c>
      <c r="V34" s="16">
        <v>5.6</v>
      </c>
      <c r="W34" s="102">
        <v>2.6</v>
      </c>
      <c r="X34" s="4">
        <v>4</v>
      </c>
      <c r="Y34" s="4">
        <v>2.8</v>
      </c>
      <c r="Z34" s="4">
        <v>2.8</v>
      </c>
      <c r="AA34" s="16">
        <v>2.8</v>
      </c>
    </row>
    <row r="35" spans="1:27" ht="15" customHeight="1">
      <c r="A35" s="96"/>
      <c r="B35" s="97" t="s">
        <v>71</v>
      </c>
      <c r="C35" s="102">
        <v>8.6</v>
      </c>
      <c r="D35" s="4">
        <v>9.9</v>
      </c>
      <c r="E35" s="4">
        <v>6.3</v>
      </c>
      <c r="F35" s="4">
        <v>9.5</v>
      </c>
      <c r="G35" s="16">
        <v>7.4</v>
      </c>
      <c r="H35" s="102" t="s">
        <v>575</v>
      </c>
      <c r="I35" s="4" t="s">
        <v>575</v>
      </c>
      <c r="J35" s="4" t="s">
        <v>575</v>
      </c>
      <c r="K35" s="4" t="s">
        <v>575</v>
      </c>
      <c r="L35" s="16" t="s">
        <v>575</v>
      </c>
      <c r="M35" s="102">
        <v>14</v>
      </c>
      <c r="N35" s="4">
        <v>27.2</v>
      </c>
      <c r="O35" s="4">
        <v>16.5</v>
      </c>
      <c r="P35" s="4">
        <v>32.6</v>
      </c>
      <c r="Q35" s="16">
        <v>17.3</v>
      </c>
      <c r="R35" s="102">
        <v>8</v>
      </c>
      <c r="S35" s="4">
        <v>4.8</v>
      </c>
      <c r="T35" s="4">
        <v>5.7</v>
      </c>
      <c r="U35" s="4">
        <v>5.6</v>
      </c>
      <c r="V35" s="16">
        <v>6.4</v>
      </c>
      <c r="W35" s="102" t="s">
        <v>575</v>
      </c>
      <c r="X35" s="4" t="s">
        <v>575</v>
      </c>
      <c r="Y35" s="4" t="s">
        <v>575</v>
      </c>
      <c r="Z35" s="4" t="s">
        <v>575</v>
      </c>
      <c r="AA35" s="16" t="s">
        <v>575</v>
      </c>
    </row>
    <row r="36" spans="1:27" ht="15" customHeight="1">
      <c r="A36" s="96"/>
      <c r="B36" s="98" t="s">
        <v>189</v>
      </c>
      <c r="C36" s="102">
        <v>12</v>
      </c>
      <c r="D36" s="4">
        <v>21.3</v>
      </c>
      <c r="E36" s="4">
        <v>6.9</v>
      </c>
      <c r="F36" s="4">
        <v>8.9</v>
      </c>
      <c r="G36" s="16">
        <v>19.2</v>
      </c>
      <c r="H36" s="102" t="s">
        <v>575</v>
      </c>
      <c r="I36" s="4">
        <v>29</v>
      </c>
      <c r="J36" s="4" t="s">
        <v>575</v>
      </c>
      <c r="K36" s="4" t="s">
        <v>575</v>
      </c>
      <c r="L36" s="16" t="s">
        <v>575</v>
      </c>
      <c r="M36" s="102">
        <v>18</v>
      </c>
      <c r="N36" s="4" t="s">
        <v>575</v>
      </c>
      <c r="O36" s="4" t="s">
        <v>575</v>
      </c>
      <c r="P36" s="4" t="s">
        <v>575</v>
      </c>
      <c r="Q36" s="16">
        <v>36</v>
      </c>
      <c r="R36" s="102">
        <v>6</v>
      </c>
      <c r="S36" s="4">
        <v>6</v>
      </c>
      <c r="T36" s="4">
        <v>6.9</v>
      </c>
      <c r="U36" s="4">
        <v>8.9</v>
      </c>
      <c r="V36" s="16">
        <v>2.2999999999999998</v>
      </c>
      <c r="W36" s="102" t="s">
        <v>575</v>
      </c>
      <c r="X36" s="4" t="s">
        <v>575</v>
      </c>
      <c r="Y36" s="4" t="s">
        <v>575</v>
      </c>
      <c r="Z36" s="4" t="s">
        <v>575</v>
      </c>
      <c r="AA36" s="16" t="s">
        <v>575</v>
      </c>
    </row>
    <row r="37" spans="1:27" ht="15" customHeight="1">
      <c r="A37" s="96"/>
      <c r="B37" s="97" t="s">
        <v>179</v>
      </c>
      <c r="C37" s="102">
        <v>10.3</v>
      </c>
      <c r="D37" s="4">
        <v>12.3</v>
      </c>
      <c r="E37" s="4">
        <v>8.4</v>
      </c>
      <c r="F37" s="4">
        <v>10.5</v>
      </c>
      <c r="G37" s="16">
        <v>9</v>
      </c>
      <c r="H37" s="102" t="s">
        <v>575</v>
      </c>
      <c r="I37" s="4" t="s">
        <v>575</v>
      </c>
      <c r="J37" s="4" t="s">
        <v>575</v>
      </c>
      <c r="K37" s="4" t="s">
        <v>575</v>
      </c>
      <c r="L37" s="16" t="s">
        <v>575</v>
      </c>
      <c r="M37" s="102">
        <v>18.3</v>
      </c>
      <c r="N37" s="4">
        <v>35.200000000000003</v>
      </c>
      <c r="O37" s="4">
        <v>24</v>
      </c>
      <c r="P37" s="4">
        <v>23.4</v>
      </c>
      <c r="Q37" s="16">
        <v>25</v>
      </c>
      <c r="R37" s="102">
        <v>7.3</v>
      </c>
      <c r="S37" s="4">
        <v>7.4</v>
      </c>
      <c r="T37" s="4">
        <v>6.8</v>
      </c>
      <c r="U37" s="4">
        <v>6.8</v>
      </c>
      <c r="V37" s="16">
        <v>7.1</v>
      </c>
      <c r="W37" s="102" t="s">
        <v>575</v>
      </c>
      <c r="X37" s="4" t="s">
        <v>575</v>
      </c>
      <c r="Y37" s="4" t="s">
        <v>575</v>
      </c>
      <c r="Z37" s="4" t="s">
        <v>575</v>
      </c>
      <c r="AA37" s="16" t="s">
        <v>575</v>
      </c>
    </row>
    <row r="38" spans="1:27" ht="15" customHeight="1">
      <c r="A38" s="104"/>
      <c r="B38" s="100" t="s">
        <v>39</v>
      </c>
      <c r="C38" s="103">
        <v>8</v>
      </c>
      <c r="D38" s="81">
        <v>7.3</v>
      </c>
      <c r="E38" s="81">
        <v>6.8</v>
      </c>
      <c r="F38" s="81">
        <v>7.3</v>
      </c>
      <c r="G38" s="19">
        <v>7</v>
      </c>
      <c r="H38" s="103" t="s">
        <v>575</v>
      </c>
      <c r="I38" s="81">
        <v>25.7</v>
      </c>
      <c r="J38" s="81" t="s">
        <v>575</v>
      </c>
      <c r="K38" s="81" t="s">
        <v>575</v>
      </c>
      <c r="L38" s="19">
        <v>51</v>
      </c>
      <c r="M38" s="103">
        <v>20.7</v>
      </c>
      <c r="N38" s="81">
        <v>23.7</v>
      </c>
      <c r="O38" s="81">
        <v>22.5</v>
      </c>
      <c r="P38" s="81">
        <v>22.9</v>
      </c>
      <c r="Q38" s="19">
        <v>20.7</v>
      </c>
      <c r="R38" s="103">
        <v>6.3</v>
      </c>
      <c r="S38" s="81">
        <v>6.2</v>
      </c>
      <c r="T38" s="81">
        <v>5.7</v>
      </c>
      <c r="U38" s="81">
        <v>5.6</v>
      </c>
      <c r="V38" s="19">
        <v>5.7</v>
      </c>
      <c r="W38" s="103">
        <v>2.6</v>
      </c>
      <c r="X38" s="81">
        <v>4</v>
      </c>
      <c r="Y38" s="81">
        <v>2.8</v>
      </c>
      <c r="Z38" s="81">
        <v>2.8</v>
      </c>
      <c r="AA38" s="19">
        <v>2.8</v>
      </c>
    </row>
    <row r="39" spans="1:27" ht="15" customHeight="1">
      <c r="A39" s="99" t="s">
        <v>18</v>
      </c>
      <c r="B39" s="97" t="s">
        <v>79</v>
      </c>
      <c r="C39" s="102">
        <v>64.599999999999994</v>
      </c>
      <c r="D39" s="4">
        <v>63.3</v>
      </c>
      <c r="E39" s="4">
        <v>63.9</v>
      </c>
      <c r="F39" s="4">
        <v>56.3</v>
      </c>
      <c r="G39" s="16">
        <v>66</v>
      </c>
      <c r="H39" s="102" t="s">
        <v>575</v>
      </c>
      <c r="I39" s="4">
        <v>127.2</v>
      </c>
      <c r="J39" s="4" t="s">
        <v>575</v>
      </c>
      <c r="K39" s="4" t="s">
        <v>575</v>
      </c>
      <c r="L39" s="16">
        <v>88.9</v>
      </c>
      <c r="M39" s="102">
        <v>65.3</v>
      </c>
      <c r="N39" s="4">
        <v>61.4</v>
      </c>
      <c r="O39" s="4">
        <v>63.9</v>
      </c>
      <c r="P39" s="4">
        <v>56.3</v>
      </c>
      <c r="Q39" s="16">
        <v>65.099999999999994</v>
      </c>
      <c r="R39" s="102" t="s">
        <v>575</v>
      </c>
      <c r="S39" s="4" t="s">
        <v>575</v>
      </c>
      <c r="T39" s="4" t="s">
        <v>575</v>
      </c>
      <c r="U39" s="4" t="s">
        <v>575</v>
      </c>
      <c r="V39" s="16" t="s">
        <v>575</v>
      </c>
      <c r="W39" s="102">
        <v>3</v>
      </c>
      <c r="X39" s="4" t="s">
        <v>575</v>
      </c>
      <c r="Y39" s="4" t="s">
        <v>575</v>
      </c>
      <c r="Z39" s="4" t="s">
        <v>575</v>
      </c>
      <c r="AA39" s="16" t="s">
        <v>575</v>
      </c>
    </row>
    <row r="40" spans="1:27" ht="15" customHeight="1">
      <c r="A40" s="96"/>
      <c r="B40" s="97" t="s">
        <v>81</v>
      </c>
      <c r="C40" s="102">
        <v>18.3</v>
      </c>
      <c r="D40" s="4">
        <v>18.899999999999999</v>
      </c>
      <c r="E40" s="4">
        <v>18.7</v>
      </c>
      <c r="F40" s="4">
        <v>20.3</v>
      </c>
      <c r="G40" s="16">
        <v>19.2</v>
      </c>
      <c r="H40" s="102" t="s">
        <v>575</v>
      </c>
      <c r="I40" s="4" t="s">
        <v>575</v>
      </c>
      <c r="J40" s="4" t="s">
        <v>575</v>
      </c>
      <c r="K40" s="4" t="s">
        <v>575</v>
      </c>
      <c r="L40" s="16" t="s">
        <v>575</v>
      </c>
      <c r="M40" s="102">
        <v>24</v>
      </c>
      <c r="N40" s="4">
        <v>24.6</v>
      </c>
      <c r="O40" s="4">
        <v>23.1</v>
      </c>
      <c r="P40" s="4">
        <v>24.3</v>
      </c>
      <c r="Q40" s="16">
        <v>24.2</v>
      </c>
      <c r="R40" s="102">
        <v>6.1</v>
      </c>
      <c r="S40" s="4">
        <v>6.1</v>
      </c>
      <c r="T40" s="4">
        <v>5.8</v>
      </c>
      <c r="U40" s="4">
        <v>5.9</v>
      </c>
      <c r="V40" s="16">
        <v>6.4</v>
      </c>
      <c r="W40" s="102">
        <v>2</v>
      </c>
      <c r="X40" s="4">
        <v>6.7</v>
      </c>
      <c r="Y40" s="4">
        <v>4</v>
      </c>
      <c r="Z40" s="4">
        <v>7.7</v>
      </c>
      <c r="AA40" s="16">
        <v>3.9</v>
      </c>
    </row>
    <row r="41" spans="1:27" ht="15" customHeight="1">
      <c r="A41" s="96"/>
      <c r="B41" s="97" t="s">
        <v>180</v>
      </c>
      <c r="C41" s="102">
        <v>23.7</v>
      </c>
      <c r="D41" s="4">
        <v>21.2</v>
      </c>
      <c r="E41" s="4">
        <v>32.9</v>
      </c>
      <c r="F41" s="4">
        <v>27.8</v>
      </c>
      <c r="G41" s="16">
        <v>27.5</v>
      </c>
      <c r="H41" s="102">
        <v>78.3</v>
      </c>
      <c r="I41" s="4" t="s">
        <v>575</v>
      </c>
      <c r="J41" s="4">
        <v>22</v>
      </c>
      <c r="K41" s="4" t="s">
        <v>575</v>
      </c>
      <c r="L41" s="16" t="s">
        <v>575</v>
      </c>
      <c r="M41" s="102">
        <v>27</v>
      </c>
      <c r="N41" s="4">
        <v>23.3</v>
      </c>
      <c r="O41" s="4">
        <v>35.1</v>
      </c>
      <c r="P41" s="4">
        <v>28.9</v>
      </c>
      <c r="Q41" s="16">
        <v>28.7</v>
      </c>
      <c r="R41" s="102">
        <v>6.4</v>
      </c>
      <c r="S41" s="4">
        <v>6.6</v>
      </c>
      <c r="T41" s="4">
        <v>5.6</v>
      </c>
      <c r="U41" s="4">
        <v>7.8</v>
      </c>
      <c r="V41" s="16">
        <v>6.4</v>
      </c>
      <c r="W41" s="102" t="s">
        <v>575</v>
      </c>
      <c r="X41" s="4" t="s">
        <v>575</v>
      </c>
      <c r="Y41" s="4" t="s">
        <v>575</v>
      </c>
      <c r="Z41" s="4" t="s">
        <v>575</v>
      </c>
      <c r="AA41" s="16" t="s">
        <v>575</v>
      </c>
    </row>
    <row r="42" spans="1:27" ht="15" customHeight="1">
      <c r="A42" s="96"/>
      <c r="B42" s="97" t="s">
        <v>86</v>
      </c>
      <c r="C42" s="102">
        <v>3.3</v>
      </c>
      <c r="D42" s="4">
        <v>2.9</v>
      </c>
      <c r="E42" s="4">
        <v>3.1</v>
      </c>
      <c r="F42" s="4">
        <v>3</v>
      </c>
      <c r="G42" s="16">
        <v>3</v>
      </c>
      <c r="H42" s="102" t="s">
        <v>575</v>
      </c>
      <c r="I42" s="4" t="s">
        <v>575</v>
      </c>
      <c r="J42" s="4" t="s">
        <v>575</v>
      </c>
      <c r="K42" s="4" t="s">
        <v>575</v>
      </c>
      <c r="L42" s="16" t="s">
        <v>575</v>
      </c>
      <c r="M42" s="102">
        <v>9.1999999999999993</v>
      </c>
      <c r="N42" s="4">
        <v>7.8</v>
      </c>
      <c r="O42" s="4">
        <v>10.5</v>
      </c>
      <c r="P42" s="4" t="s">
        <v>575</v>
      </c>
      <c r="Q42" s="16">
        <v>12.4</v>
      </c>
      <c r="R42" s="102">
        <v>3.3</v>
      </c>
      <c r="S42" s="4">
        <v>2.8</v>
      </c>
      <c r="T42" s="4">
        <v>2.8</v>
      </c>
      <c r="U42" s="4">
        <v>3</v>
      </c>
      <c r="V42" s="16">
        <v>2.9</v>
      </c>
      <c r="W42" s="102" t="s">
        <v>575</v>
      </c>
      <c r="X42" s="4" t="s">
        <v>575</v>
      </c>
      <c r="Y42" s="4">
        <v>3</v>
      </c>
      <c r="Z42" s="4" t="s">
        <v>575</v>
      </c>
      <c r="AA42" s="16" t="s">
        <v>575</v>
      </c>
    </row>
    <row r="43" spans="1:27" ht="15" customHeight="1">
      <c r="A43" s="96"/>
      <c r="B43" s="97" t="s">
        <v>89</v>
      </c>
      <c r="C43" s="102">
        <v>8.1</v>
      </c>
      <c r="D43" s="4">
        <v>6.5</v>
      </c>
      <c r="E43" s="4">
        <v>4.5</v>
      </c>
      <c r="F43" s="4">
        <v>3.9</v>
      </c>
      <c r="G43" s="16">
        <v>10.5</v>
      </c>
      <c r="H43" s="102" t="s">
        <v>575</v>
      </c>
      <c r="I43" s="4" t="s">
        <v>575</v>
      </c>
      <c r="J43" s="4" t="s">
        <v>575</v>
      </c>
      <c r="K43" s="4" t="s">
        <v>575</v>
      </c>
      <c r="L43" s="16" t="s">
        <v>575</v>
      </c>
      <c r="M43" s="102">
        <v>8</v>
      </c>
      <c r="N43" s="4" t="s">
        <v>575</v>
      </c>
      <c r="O43" s="4" t="s">
        <v>575</v>
      </c>
      <c r="P43" s="4" t="s">
        <v>575</v>
      </c>
      <c r="Q43" s="16">
        <v>17.600000000000001</v>
      </c>
      <c r="R43" s="102">
        <v>8.1999999999999993</v>
      </c>
      <c r="S43" s="4">
        <v>6.5</v>
      </c>
      <c r="T43" s="4">
        <v>4.5</v>
      </c>
      <c r="U43" s="4">
        <v>3.9</v>
      </c>
      <c r="V43" s="16">
        <v>3.5</v>
      </c>
      <c r="W43" s="102" t="s">
        <v>575</v>
      </c>
      <c r="X43" s="4" t="s">
        <v>575</v>
      </c>
      <c r="Y43" s="4" t="s">
        <v>575</v>
      </c>
      <c r="Z43" s="4" t="s">
        <v>575</v>
      </c>
      <c r="AA43" s="16" t="s">
        <v>575</v>
      </c>
    </row>
    <row r="44" spans="1:27" ht="15" customHeight="1">
      <c r="A44" s="104"/>
      <c r="B44" s="100" t="s">
        <v>39</v>
      </c>
      <c r="C44" s="103">
        <v>21.6</v>
      </c>
      <c r="D44" s="81">
        <v>19.2</v>
      </c>
      <c r="E44" s="81">
        <v>21.8</v>
      </c>
      <c r="F44" s="81">
        <v>21.6</v>
      </c>
      <c r="G44" s="19">
        <v>22.3</v>
      </c>
      <c r="H44" s="103">
        <v>78.3</v>
      </c>
      <c r="I44" s="81">
        <v>127.2</v>
      </c>
      <c r="J44" s="81">
        <v>22</v>
      </c>
      <c r="K44" s="81" t="s">
        <v>575</v>
      </c>
      <c r="L44" s="19">
        <v>88.9</v>
      </c>
      <c r="M44" s="103">
        <v>31.6</v>
      </c>
      <c r="N44" s="81">
        <v>28.4</v>
      </c>
      <c r="O44" s="81">
        <v>29.9</v>
      </c>
      <c r="P44" s="81">
        <v>29</v>
      </c>
      <c r="Q44" s="19">
        <v>29.8</v>
      </c>
      <c r="R44" s="103">
        <v>5</v>
      </c>
      <c r="S44" s="81">
        <v>4.5999999999999996</v>
      </c>
      <c r="T44" s="81">
        <v>4.5</v>
      </c>
      <c r="U44" s="81">
        <v>4.5</v>
      </c>
      <c r="V44" s="19">
        <v>5.2</v>
      </c>
      <c r="W44" s="103">
        <v>2.2999999999999998</v>
      </c>
      <c r="X44" s="81">
        <v>6.7</v>
      </c>
      <c r="Y44" s="81">
        <v>3.7</v>
      </c>
      <c r="Z44" s="81">
        <v>7.7</v>
      </c>
      <c r="AA44" s="19">
        <v>3.9</v>
      </c>
    </row>
    <row r="45" spans="1:27" ht="15" customHeight="1">
      <c r="A45" s="96" t="s">
        <v>19</v>
      </c>
      <c r="B45" s="98" t="s">
        <v>190</v>
      </c>
      <c r="C45" s="102">
        <v>12.2</v>
      </c>
      <c r="D45" s="4">
        <v>10</v>
      </c>
      <c r="E45" s="4">
        <v>15</v>
      </c>
      <c r="F45" s="4">
        <v>12.6</v>
      </c>
      <c r="G45" s="16">
        <v>11.8</v>
      </c>
      <c r="H45" s="102" t="s">
        <v>575</v>
      </c>
      <c r="I45" s="4" t="s">
        <v>575</v>
      </c>
      <c r="J45" s="4">
        <v>18</v>
      </c>
      <c r="K45" s="4" t="s">
        <v>575</v>
      </c>
      <c r="L45" s="16" t="s">
        <v>575</v>
      </c>
      <c r="M45" s="102">
        <v>21.6</v>
      </c>
      <c r="N45" s="4">
        <v>21.4</v>
      </c>
      <c r="O45" s="4">
        <v>25.9</v>
      </c>
      <c r="P45" s="4">
        <v>21.3</v>
      </c>
      <c r="Q45" s="16">
        <v>25.6</v>
      </c>
      <c r="R45" s="102">
        <v>6.1</v>
      </c>
      <c r="S45" s="4">
        <v>5.7</v>
      </c>
      <c r="T45" s="4">
        <v>6</v>
      </c>
      <c r="U45" s="4">
        <v>6</v>
      </c>
      <c r="V45" s="16">
        <v>6</v>
      </c>
      <c r="W45" s="102">
        <v>8.6999999999999993</v>
      </c>
      <c r="X45" s="4">
        <v>9</v>
      </c>
      <c r="Y45" s="4" t="s">
        <v>575</v>
      </c>
      <c r="Z45" s="4">
        <v>1</v>
      </c>
      <c r="AA45" s="16" t="s">
        <v>575</v>
      </c>
    </row>
    <row r="46" spans="1:27" ht="15" customHeight="1">
      <c r="A46" s="96"/>
      <c r="B46" s="98" t="s">
        <v>191</v>
      </c>
      <c r="C46" s="102">
        <v>9.6</v>
      </c>
      <c r="D46" s="4">
        <v>8.9</v>
      </c>
      <c r="E46" s="4">
        <v>9.8000000000000007</v>
      </c>
      <c r="F46" s="4">
        <v>10.5</v>
      </c>
      <c r="G46" s="16">
        <v>11</v>
      </c>
      <c r="H46" s="102" t="s">
        <v>575</v>
      </c>
      <c r="I46" s="4" t="s">
        <v>575</v>
      </c>
      <c r="J46" s="4" t="s">
        <v>575</v>
      </c>
      <c r="K46" s="4">
        <v>120</v>
      </c>
      <c r="L46" s="16" t="s">
        <v>575</v>
      </c>
      <c r="M46" s="102">
        <v>26.8</v>
      </c>
      <c r="N46" s="4">
        <v>24.5</v>
      </c>
      <c r="O46" s="4">
        <v>25.4</v>
      </c>
      <c r="P46" s="4">
        <v>20.8</v>
      </c>
      <c r="Q46" s="16">
        <v>22.5</v>
      </c>
      <c r="R46" s="102">
        <v>5.3</v>
      </c>
      <c r="S46" s="4">
        <v>5.0999999999999996</v>
      </c>
      <c r="T46" s="4">
        <v>5.3</v>
      </c>
      <c r="U46" s="4">
        <v>5.5</v>
      </c>
      <c r="V46" s="16">
        <v>6</v>
      </c>
      <c r="W46" s="102">
        <v>3</v>
      </c>
      <c r="X46" s="4">
        <v>7</v>
      </c>
      <c r="Y46" s="4">
        <v>2</v>
      </c>
      <c r="Z46" s="4">
        <v>7</v>
      </c>
      <c r="AA46" s="16" t="s">
        <v>575</v>
      </c>
    </row>
    <row r="47" spans="1:27" ht="15" customHeight="1">
      <c r="A47" s="104"/>
      <c r="B47" s="100" t="s">
        <v>39</v>
      </c>
      <c r="C47" s="103">
        <v>10.6</v>
      </c>
      <c r="D47" s="81">
        <v>9.3000000000000007</v>
      </c>
      <c r="E47" s="81">
        <v>11.7</v>
      </c>
      <c r="F47" s="81">
        <v>11.2</v>
      </c>
      <c r="G47" s="19">
        <v>11.3</v>
      </c>
      <c r="H47" s="103" t="s">
        <v>575</v>
      </c>
      <c r="I47" s="81" t="s">
        <v>575</v>
      </c>
      <c r="J47" s="81">
        <v>18</v>
      </c>
      <c r="K47" s="81">
        <v>120</v>
      </c>
      <c r="L47" s="19" t="s">
        <v>575</v>
      </c>
      <c r="M47" s="103">
        <v>24.1</v>
      </c>
      <c r="N47" s="81">
        <v>23.1</v>
      </c>
      <c r="O47" s="81">
        <v>25.7</v>
      </c>
      <c r="P47" s="81">
        <v>21</v>
      </c>
      <c r="Q47" s="19">
        <v>23.5</v>
      </c>
      <c r="R47" s="103">
        <v>5.6</v>
      </c>
      <c r="S47" s="81">
        <v>5.3</v>
      </c>
      <c r="T47" s="81">
        <v>5.5</v>
      </c>
      <c r="U47" s="81">
        <v>5.6</v>
      </c>
      <c r="V47" s="19">
        <v>6</v>
      </c>
      <c r="W47" s="103">
        <v>7.3</v>
      </c>
      <c r="X47" s="81">
        <v>8</v>
      </c>
      <c r="Y47" s="81">
        <v>2</v>
      </c>
      <c r="Z47" s="81">
        <v>5.5</v>
      </c>
      <c r="AA47" s="19" t="s">
        <v>575</v>
      </c>
    </row>
    <row r="48" spans="1:27" ht="15" customHeight="1">
      <c r="A48" s="96" t="s">
        <v>20</v>
      </c>
      <c r="B48" s="97" t="s">
        <v>93</v>
      </c>
      <c r="C48" s="102">
        <v>5.9</v>
      </c>
      <c r="D48" s="4">
        <v>6.4</v>
      </c>
      <c r="E48" s="4">
        <v>5.6</v>
      </c>
      <c r="F48" s="4">
        <v>6.7</v>
      </c>
      <c r="G48" s="16">
        <v>7.2</v>
      </c>
      <c r="H48" s="102" t="s">
        <v>575</v>
      </c>
      <c r="I48" s="4" t="s">
        <v>575</v>
      </c>
      <c r="J48" s="4" t="s">
        <v>575</v>
      </c>
      <c r="K48" s="4" t="s">
        <v>575</v>
      </c>
      <c r="L48" s="16" t="s">
        <v>575</v>
      </c>
      <c r="M48" s="102">
        <v>22</v>
      </c>
      <c r="N48" s="4">
        <v>23.7</v>
      </c>
      <c r="O48" s="4">
        <v>18.899999999999999</v>
      </c>
      <c r="P48" s="4">
        <v>25.5</v>
      </c>
      <c r="Q48" s="16">
        <v>24.9</v>
      </c>
      <c r="R48" s="102">
        <v>5</v>
      </c>
      <c r="S48" s="4">
        <v>5</v>
      </c>
      <c r="T48" s="4">
        <v>4.9000000000000004</v>
      </c>
      <c r="U48" s="4">
        <v>4.8</v>
      </c>
      <c r="V48" s="16">
        <v>5</v>
      </c>
      <c r="W48" s="102">
        <v>4.9000000000000004</v>
      </c>
      <c r="X48" s="4">
        <v>3.3</v>
      </c>
      <c r="Y48" s="4">
        <v>2.7</v>
      </c>
      <c r="Z48" s="4">
        <v>4.4000000000000004</v>
      </c>
      <c r="AA48" s="16">
        <v>3.4</v>
      </c>
    </row>
    <row r="49" spans="1:27" ht="15" customHeight="1">
      <c r="A49" s="96"/>
      <c r="B49" s="97" t="s">
        <v>96</v>
      </c>
      <c r="C49" s="102" t="s">
        <v>575</v>
      </c>
      <c r="D49" s="4" t="s">
        <v>575</v>
      </c>
      <c r="E49" s="4" t="s">
        <v>575</v>
      </c>
      <c r="F49" s="4" t="s">
        <v>575</v>
      </c>
      <c r="G49" s="16" t="s">
        <v>575</v>
      </c>
      <c r="H49" s="102" t="s">
        <v>575</v>
      </c>
      <c r="I49" s="4" t="s">
        <v>575</v>
      </c>
      <c r="J49" s="4" t="s">
        <v>575</v>
      </c>
      <c r="K49" s="4" t="s">
        <v>575</v>
      </c>
      <c r="L49" s="16" t="s">
        <v>575</v>
      </c>
      <c r="M49" s="102" t="s">
        <v>575</v>
      </c>
      <c r="N49" s="4" t="s">
        <v>575</v>
      </c>
      <c r="O49" s="4" t="s">
        <v>575</v>
      </c>
      <c r="P49" s="4" t="s">
        <v>575</v>
      </c>
      <c r="Q49" s="16" t="s">
        <v>575</v>
      </c>
      <c r="R49" s="102" t="s">
        <v>575</v>
      </c>
      <c r="S49" s="4" t="s">
        <v>575</v>
      </c>
      <c r="T49" s="4" t="s">
        <v>575</v>
      </c>
      <c r="U49" s="4" t="s">
        <v>575</v>
      </c>
      <c r="V49" s="16" t="s">
        <v>575</v>
      </c>
      <c r="W49" s="102" t="s">
        <v>575</v>
      </c>
      <c r="X49" s="4" t="s">
        <v>575</v>
      </c>
      <c r="Y49" s="4" t="s">
        <v>575</v>
      </c>
      <c r="Z49" s="4" t="s">
        <v>575</v>
      </c>
      <c r="AA49" s="16" t="s">
        <v>575</v>
      </c>
    </row>
    <row r="50" spans="1:27" ht="15" customHeight="1">
      <c r="A50" s="104"/>
      <c r="B50" s="100" t="s">
        <v>39</v>
      </c>
      <c r="C50" s="103">
        <v>5.9</v>
      </c>
      <c r="D50" s="81">
        <v>6.4</v>
      </c>
      <c r="E50" s="81">
        <v>5.6</v>
      </c>
      <c r="F50" s="81">
        <v>6.7</v>
      </c>
      <c r="G50" s="19">
        <v>7.2</v>
      </c>
      <c r="H50" s="103" t="s">
        <v>575</v>
      </c>
      <c r="I50" s="81" t="s">
        <v>575</v>
      </c>
      <c r="J50" s="81" t="s">
        <v>575</v>
      </c>
      <c r="K50" s="81" t="s">
        <v>575</v>
      </c>
      <c r="L50" s="19" t="s">
        <v>575</v>
      </c>
      <c r="M50" s="103">
        <v>22</v>
      </c>
      <c r="N50" s="81">
        <v>23.7</v>
      </c>
      <c r="O50" s="81">
        <v>18.899999999999999</v>
      </c>
      <c r="P50" s="81">
        <v>25.5</v>
      </c>
      <c r="Q50" s="19">
        <v>24.9</v>
      </c>
      <c r="R50" s="103">
        <v>5</v>
      </c>
      <c r="S50" s="81">
        <v>5</v>
      </c>
      <c r="T50" s="81">
        <v>4.9000000000000004</v>
      </c>
      <c r="U50" s="81">
        <v>4.8</v>
      </c>
      <c r="V50" s="19">
        <v>5</v>
      </c>
      <c r="W50" s="103">
        <v>4.9000000000000004</v>
      </c>
      <c r="X50" s="81">
        <v>3.3</v>
      </c>
      <c r="Y50" s="81">
        <v>2.7</v>
      </c>
      <c r="Z50" s="81">
        <v>4.4000000000000004</v>
      </c>
      <c r="AA50" s="19">
        <v>3.4</v>
      </c>
    </row>
    <row r="51" spans="1:27" ht="15" customHeight="1">
      <c r="A51" s="99" t="s">
        <v>21</v>
      </c>
      <c r="B51" s="97" t="s">
        <v>101</v>
      </c>
      <c r="C51" s="102">
        <v>6.6</v>
      </c>
      <c r="D51" s="4">
        <v>6.2</v>
      </c>
      <c r="E51" s="4">
        <v>6.9</v>
      </c>
      <c r="F51" s="4">
        <v>6.7</v>
      </c>
      <c r="G51" s="16">
        <v>6.7</v>
      </c>
      <c r="H51" s="102" t="s">
        <v>575</v>
      </c>
      <c r="I51" s="4" t="s">
        <v>575</v>
      </c>
      <c r="J51" s="4" t="s">
        <v>575</v>
      </c>
      <c r="K51" s="4" t="s">
        <v>575</v>
      </c>
      <c r="L51" s="16" t="s">
        <v>575</v>
      </c>
      <c r="M51" s="102">
        <v>13.7</v>
      </c>
      <c r="N51" s="4">
        <v>11</v>
      </c>
      <c r="O51" s="4">
        <v>17.399999999999999</v>
      </c>
      <c r="P51" s="4">
        <v>16.7</v>
      </c>
      <c r="Q51" s="16">
        <v>14.7</v>
      </c>
      <c r="R51" s="102">
        <v>6.5</v>
      </c>
      <c r="S51" s="4">
        <v>6.1</v>
      </c>
      <c r="T51" s="4">
        <v>6.6</v>
      </c>
      <c r="U51" s="4">
        <v>6.4</v>
      </c>
      <c r="V51" s="16">
        <v>6.6</v>
      </c>
      <c r="W51" s="102">
        <v>4</v>
      </c>
      <c r="X51" s="4">
        <v>3.9</v>
      </c>
      <c r="Y51" s="4">
        <v>5</v>
      </c>
      <c r="Z51" s="4">
        <v>4.5</v>
      </c>
      <c r="AA51" s="16">
        <v>4.5</v>
      </c>
    </row>
    <row r="52" spans="1:27" ht="15" customHeight="1">
      <c r="A52" s="96"/>
      <c r="B52" s="97" t="s">
        <v>105</v>
      </c>
      <c r="C52" s="102">
        <v>4.5</v>
      </c>
      <c r="D52" s="4">
        <v>2.8</v>
      </c>
      <c r="E52" s="4">
        <v>2.7</v>
      </c>
      <c r="F52" s="4">
        <v>2.5</v>
      </c>
      <c r="G52" s="16">
        <v>1.9</v>
      </c>
      <c r="H52" s="102" t="s">
        <v>575</v>
      </c>
      <c r="I52" s="4" t="s">
        <v>575</v>
      </c>
      <c r="J52" s="4" t="s">
        <v>575</v>
      </c>
      <c r="K52" s="4" t="s">
        <v>575</v>
      </c>
      <c r="L52" s="16" t="s">
        <v>575</v>
      </c>
      <c r="M52" s="102">
        <v>6</v>
      </c>
      <c r="N52" s="4" t="s">
        <v>575</v>
      </c>
      <c r="O52" s="4" t="s">
        <v>575</v>
      </c>
      <c r="P52" s="4" t="s">
        <v>575</v>
      </c>
      <c r="Q52" s="16" t="s">
        <v>575</v>
      </c>
      <c r="R52" s="102">
        <v>4</v>
      </c>
      <c r="S52" s="4">
        <v>2.8</v>
      </c>
      <c r="T52" s="4">
        <v>2.7</v>
      </c>
      <c r="U52" s="4">
        <v>2.5</v>
      </c>
      <c r="V52" s="16">
        <v>1.9</v>
      </c>
      <c r="W52" s="102" t="s">
        <v>575</v>
      </c>
      <c r="X52" s="4" t="s">
        <v>575</v>
      </c>
      <c r="Y52" s="4" t="s">
        <v>575</v>
      </c>
      <c r="Z52" s="4" t="s">
        <v>575</v>
      </c>
      <c r="AA52" s="16" t="s">
        <v>575</v>
      </c>
    </row>
    <row r="53" spans="1:27" ht="15" customHeight="1">
      <c r="A53" s="96"/>
      <c r="B53" s="97" t="s">
        <v>112</v>
      </c>
      <c r="C53" s="102">
        <v>2.2999999999999998</v>
      </c>
      <c r="D53" s="4">
        <v>3.2</v>
      </c>
      <c r="E53" s="4">
        <v>3.2</v>
      </c>
      <c r="F53" s="4">
        <v>6.1</v>
      </c>
      <c r="G53" s="16">
        <v>3.5</v>
      </c>
      <c r="H53" s="102" t="s">
        <v>575</v>
      </c>
      <c r="I53" s="4" t="s">
        <v>575</v>
      </c>
      <c r="J53" s="4" t="s">
        <v>575</v>
      </c>
      <c r="K53" s="4" t="s">
        <v>575</v>
      </c>
      <c r="L53" s="16" t="s">
        <v>575</v>
      </c>
      <c r="M53" s="102" t="s">
        <v>575</v>
      </c>
      <c r="N53" s="4" t="s">
        <v>575</v>
      </c>
      <c r="O53" s="4" t="s">
        <v>575</v>
      </c>
      <c r="P53" s="4" t="s">
        <v>575</v>
      </c>
      <c r="Q53" s="16" t="s">
        <v>575</v>
      </c>
      <c r="R53" s="102">
        <v>2.2999999999999998</v>
      </c>
      <c r="S53" s="4">
        <v>3</v>
      </c>
      <c r="T53" s="4">
        <v>3.2</v>
      </c>
      <c r="U53" s="4">
        <v>6.1</v>
      </c>
      <c r="V53" s="16">
        <v>3.5</v>
      </c>
      <c r="W53" s="102" t="s">
        <v>575</v>
      </c>
      <c r="X53" s="4">
        <v>5</v>
      </c>
      <c r="Y53" s="4">
        <v>3</v>
      </c>
      <c r="Z53" s="4" t="s">
        <v>575</v>
      </c>
      <c r="AA53" s="16" t="s">
        <v>575</v>
      </c>
    </row>
    <row r="54" spans="1:27" ht="15" customHeight="1">
      <c r="A54" s="104"/>
      <c r="B54" s="100" t="s">
        <v>39</v>
      </c>
      <c r="C54" s="103">
        <v>6.5</v>
      </c>
      <c r="D54" s="81">
        <v>6</v>
      </c>
      <c r="E54" s="81">
        <v>6.7</v>
      </c>
      <c r="F54" s="81">
        <v>6.7</v>
      </c>
      <c r="G54" s="19">
        <v>6.6</v>
      </c>
      <c r="H54" s="103" t="s">
        <v>575</v>
      </c>
      <c r="I54" s="81" t="s">
        <v>575</v>
      </c>
      <c r="J54" s="81" t="s">
        <v>575</v>
      </c>
      <c r="K54" s="81" t="s">
        <v>575</v>
      </c>
      <c r="L54" s="19" t="s">
        <v>575</v>
      </c>
      <c r="M54" s="103">
        <v>13.2</v>
      </c>
      <c r="N54" s="81">
        <v>11</v>
      </c>
      <c r="O54" s="81">
        <v>17.399999999999999</v>
      </c>
      <c r="P54" s="81">
        <v>16.7</v>
      </c>
      <c r="Q54" s="19">
        <v>14.7</v>
      </c>
      <c r="R54" s="103">
        <v>6.3</v>
      </c>
      <c r="S54" s="81">
        <v>5.9</v>
      </c>
      <c r="T54" s="81">
        <v>6.5</v>
      </c>
      <c r="U54" s="81">
        <v>6.4</v>
      </c>
      <c r="V54" s="19">
        <v>6.4</v>
      </c>
      <c r="W54" s="103">
        <v>4</v>
      </c>
      <c r="X54" s="81">
        <v>3.9</v>
      </c>
      <c r="Y54" s="81">
        <v>5</v>
      </c>
      <c r="Z54" s="81">
        <v>4.5</v>
      </c>
      <c r="AA54" s="19">
        <v>4.5</v>
      </c>
    </row>
    <row r="55" spans="1:27" ht="15" customHeight="1">
      <c r="A55" s="99" t="s">
        <v>22</v>
      </c>
      <c r="B55" s="97" t="s">
        <v>116</v>
      </c>
      <c r="C55" s="102">
        <v>6</v>
      </c>
      <c r="D55" s="4">
        <v>6.2</v>
      </c>
      <c r="E55" s="4">
        <v>6.1</v>
      </c>
      <c r="F55" s="4">
        <v>5.0999999999999996</v>
      </c>
      <c r="G55" s="16">
        <v>4.7</v>
      </c>
      <c r="H55" s="102" t="s">
        <v>575</v>
      </c>
      <c r="I55" s="4" t="s">
        <v>575</v>
      </c>
      <c r="J55" s="4" t="s">
        <v>575</v>
      </c>
      <c r="K55" s="4" t="s">
        <v>575</v>
      </c>
      <c r="L55" s="16" t="s">
        <v>575</v>
      </c>
      <c r="M55" s="102" t="s">
        <v>575</v>
      </c>
      <c r="N55" s="4" t="s">
        <v>575</v>
      </c>
      <c r="O55" s="4" t="s">
        <v>575</v>
      </c>
      <c r="P55" s="4" t="s">
        <v>575</v>
      </c>
      <c r="Q55" s="16">
        <v>2</v>
      </c>
      <c r="R55" s="102">
        <v>6</v>
      </c>
      <c r="S55" s="4">
        <v>6.2</v>
      </c>
      <c r="T55" s="4">
        <v>6.1</v>
      </c>
      <c r="U55" s="4">
        <v>5.0999999999999996</v>
      </c>
      <c r="V55" s="16">
        <v>4.7</v>
      </c>
      <c r="W55" s="102">
        <v>3</v>
      </c>
      <c r="X55" s="4">
        <v>5.5</v>
      </c>
      <c r="Y55" s="4">
        <v>3.5</v>
      </c>
      <c r="Z55" s="4" t="s">
        <v>575</v>
      </c>
      <c r="AA55" s="16" t="s">
        <v>575</v>
      </c>
    </row>
    <row r="56" spans="1:27" ht="15" customHeight="1">
      <c r="A56" s="96"/>
      <c r="B56" s="98" t="s">
        <v>192</v>
      </c>
      <c r="C56" s="102" t="s">
        <v>575</v>
      </c>
      <c r="D56" s="4" t="s">
        <v>575</v>
      </c>
      <c r="E56" s="4" t="s">
        <v>575</v>
      </c>
      <c r="F56" s="4" t="s">
        <v>575</v>
      </c>
      <c r="G56" s="16" t="s">
        <v>575</v>
      </c>
      <c r="H56" s="102" t="s">
        <v>575</v>
      </c>
      <c r="I56" s="4" t="s">
        <v>575</v>
      </c>
      <c r="J56" s="4" t="s">
        <v>575</v>
      </c>
      <c r="K56" s="4" t="s">
        <v>575</v>
      </c>
      <c r="L56" s="16" t="s">
        <v>575</v>
      </c>
      <c r="M56" s="102" t="s">
        <v>575</v>
      </c>
      <c r="N56" s="4" t="s">
        <v>575</v>
      </c>
      <c r="O56" s="4" t="s">
        <v>575</v>
      </c>
      <c r="P56" s="4" t="s">
        <v>575</v>
      </c>
      <c r="Q56" s="16" t="s">
        <v>575</v>
      </c>
      <c r="R56" s="102" t="s">
        <v>575</v>
      </c>
      <c r="S56" s="4" t="s">
        <v>575</v>
      </c>
      <c r="T56" s="4" t="s">
        <v>575</v>
      </c>
      <c r="U56" s="4" t="s">
        <v>575</v>
      </c>
      <c r="V56" s="16" t="s">
        <v>575</v>
      </c>
      <c r="W56" s="102" t="s">
        <v>575</v>
      </c>
      <c r="X56" s="4" t="s">
        <v>575</v>
      </c>
      <c r="Y56" s="4" t="s">
        <v>575</v>
      </c>
      <c r="Z56" s="4" t="s">
        <v>575</v>
      </c>
      <c r="AA56" s="16" t="s">
        <v>575</v>
      </c>
    </row>
    <row r="57" spans="1:27" ht="15" customHeight="1">
      <c r="A57" s="96"/>
      <c r="B57" s="97" t="s">
        <v>121</v>
      </c>
      <c r="C57" s="102">
        <v>6</v>
      </c>
      <c r="D57" s="4">
        <v>6</v>
      </c>
      <c r="E57" s="4">
        <v>6.2</v>
      </c>
      <c r="F57" s="4">
        <v>6</v>
      </c>
      <c r="G57" s="16">
        <v>5.5</v>
      </c>
      <c r="H57" s="102" t="s">
        <v>575</v>
      </c>
      <c r="I57" s="4" t="s">
        <v>575</v>
      </c>
      <c r="J57" s="4" t="s">
        <v>575</v>
      </c>
      <c r="K57" s="4" t="s">
        <v>575</v>
      </c>
      <c r="L57" s="16" t="s">
        <v>575</v>
      </c>
      <c r="M57" s="102" t="s">
        <v>575</v>
      </c>
      <c r="N57" s="4" t="s">
        <v>575</v>
      </c>
      <c r="O57" s="4">
        <v>9.5</v>
      </c>
      <c r="P57" s="4" t="s">
        <v>575</v>
      </c>
      <c r="Q57" s="16">
        <v>13.7</v>
      </c>
      <c r="R57" s="102">
        <v>6</v>
      </c>
      <c r="S57" s="4">
        <v>6</v>
      </c>
      <c r="T57" s="4">
        <v>6.2</v>
      </c>
      <c r="U57" s="4">
        <v>6</v>
      </c>
      <c r="V57" s="16">
        <v>5.3</v>
      </c>
      <c r="W57" s="102" t="s">
        <v>575</v>
      </c>
      <c r="X57" s="4" t="s">
        <v>575</v>
      </c>
      <c r="Y57" s="4" t="s">
        <v>575</v>
      </c>
      <c r="Z57" s="4" t="s">
        <v>575</v>
      </c>
      <c r="AA57" s="16">
        <v>1</v>
      </c>
    </row>
    <row r="58" spans="1:27" ht="15" customHeight="1">
      <c r="A58" s="104"/>
      <c r="B58" s="100" t="s">
        <v>39</v>
      </c>
      <c r="C58" s="103">
        <v>6</v>
      </c>
      <c r="D58" s="81">
        <v>6.1</v>
      </c>
      <c r="E58" s="81">
        <v>6.1</v>
      </c>
      <c r="F58" s="81">
        <v>5.3</v>
      </c>
      <c r="G58" s="19">
        <v>4.9000000000000004</v>
      </c>
      <c r="H58" s="103" t="s">
        <v>575</v>
      </c>
      <c r="I58" s="81" t="s">
        <v>575</v>
      </c>
      <c r="J58" s="81" t="s">
        <v>575</v>
      </c>
      <c r="K58" s="81" t="s">
        <v>575</v>
      </c>
      <c r="L58" s="19" t="s">
        <v>575</v>
      </c>
      <c r="M58" s="103" t="s">
        <v>575</v>
      </c>
      <c r="N58" s="81" t="s">
        <v>575</v>
      </c>
      <c r="O58" s="81">
        <v>9.5</v>
      </c>
      <c r="P58" s="81" t="s">
        <v>575</v>
      </c>
      <c r="Q58" s="19">
        <v>10.7</v>
      </c>
      <c r="R58" s="103">
        <v>6</v>
      </c>
      <c r="S58" s="81">
        <v>6.1</v>
      </c>
      <c r="T58" s="81">
        <v>6.1</v>
      </c>
      <c r="U58" s="81">
        <v>5.3</v>
      </c>
      <c r="V58" s="19">
        <v>4.9000000000000004</v>
      </c>
      <c r="W58" s="103">
        <v>3</v>
      </c>
      <c r="X58" s="81">
        <v>5.5</v>
      </c>
      <c r="Y58" s="81">
        <v>3.5</v>
      </c>
      <c r="Z58" s="81" t="s">
        <v>575</v>
      </c>
      <c r="AA58" s="19">
        <v>1</v>
      </c>
    </row>
    <row r="59" spans="1:27" ht="15" customHeight="1">
      <c r="A59" s="96" t="s">
        <v>23</v>
      </c>
      <c r="B59" s="97" t="s">
        <v>122</v>
      </c>
      <c r="C59" s="102">
        <v>5.0999999999999996</v>
      </c>
      <c r="D59" s="4">
        <v>4.9000000000000004</v>
      </c>
      <c r="E59" s="4">
        <v>4.9000000000000004</v>
      </c>
      <c r="F59" s="4">
        <v>4.9000000000000004</v>
      </c>
      <c r="G59" s="16">
        <v>4.7</v>
      </c>
      <c r="H59" s="102" t="s">
        <v>575</v>
      </c>
      <c r="I59" s="4" t="s">
        <v>575</v>
      </c>
      <c r="J59" s="4" t="s">
        <v>575</v>
      </c>
      <c r="K59" s="4" t="s">
        <v>575</v>
      </c>
      <c r="L59" s="16" t="s">
        <v>575</v>
      </c>
      <c r="M59" s="102">
        <v>9</v>
      </c>
      <c r="N59" s="4">
        <v>7.3</v>
      </c>
      <c r="O59" s="4">
        <v>8</v>
      </c>
      <c r="P59" s="4">
        <v>13.1</v>
      </c>
      <c r="Q59" s="16" t="s">
        <v>575</v>
      </c>
      <c r="R59" s="102">
        <v>5.2</v>
      </c>
      <c r="S59" s="4">
        <v>4.9000000000000004</v>
      </c>
      <c r="T59" s="4">
        <v>5</v>
      </c>
      <c r="U59" s="4">
        <v>4.9000000000000004</v>
      </c>
      <c r="V59" s="16">
        <v>4.9000000000000004</v>
      </c>
      <c r="W59" s="102">
        <v>4</v>
      </c>
      <c r="X59" s="4">
        <v>4.3</v>
      </c>
      <c r="Y59" s="4">
        <v>4</v>
      </c>
      <c r="Z59" s="4">
        <v>4.0999999999999996</v>
      </c>
      <c r="AA59" s="16">
        <v>3.3</v>
      </c>
    </row>
    <row r="60" spans="1:27" ht="15" customHeight="1">
      <c r="A60" s="96"/>
      <c r="B60" s="97" t="s">
        <v>125</v>
      </c>
      <c r="C60" s="102">
        <v>3.7</v>
      </c>
      <c r="D60" s="4">
        <v>3.9</v>
      </c>
      <c r="E60" s="4">
        <v>4</v>
      </c>
      <c r="F60" s="4">
        <v>3.7</v>
      </c>
      <c r="G60" s="16">
        <v>3.8</v>
      </c>
      <c r="H60" s="102" t="s">
        <v>575</v>
      </c>
      <c r="I60" s="4" t="s">
        <v>575</v>
      </c>
      <c r="J60" s="4" t="s">
        <v>575</v>
      </c>
      <c r="K60" s="4" t="s">
        <v>575</v>
      </c>
      <c r="L60" s="16" t="s">
        <v>575</v>
      </c>
      <c r="M60" s="102" t="s">
        <v>575</v>
      </c>
      <c r="N60" s="4">
        <v>4.5</v>
      </c>
      <c r="O60" s="4">
        <v>16</v>
      </c>
      <c r="P60" s="4" t="s">
        <v>575</v>
      </c>
      <c r="Q60" s="16">
        <v>12</v>
      </c>
      <c r="R60" s="102">
        <v>3.8</v>
      </c>
      <c r="S60" s="4">
        <v>4</v>
      </c>
      <c r="T60" s="4">
        <v>4.0999999999999996</v>
      </c>
      <c r="U60" s="4">
        <v>3.8</v>
      </c>
      <c r="V60" s="16">
        <v>3.9</v>
      </c>
      <c r="W60" s="102">
        <v>3.3</v>
      </c>
      <c r="X60" s="4">
        <v>3.4</v>
      </c>
      <c r="Y60" s="4">
        <v>3.3</v>
      </c>
      <c r="Z60" s="4">
        <v>2.8</v>
      </c>
      <c r="AA60" s="16">
        <v>2.8</v>
      </c>
    </row>
    <row r="61" spans="1:27" ht="15" customHeight="1">
      <c r="A61" s="96"/>
      <c r="B61" s="98" t="s">
        <v>193</v>
      </c>
      <c r="C61" s="102">
        <v>4</v>
      </c>
      <c r="D61" s="4">
        <v>4.3</v>
      </c>
      <c r="E61" s="4">
        <v>4.3</v>
      </c>
      <c r="F61" s="4">
        <v>4.0999999999999996</v>
      </c>
      <c r="G61" s="16">
        <v>4.2</v>
      </c>
      <c r="H61" s="102" t="s">
        <v>575</v>
      </c>
      <c r="I61" s="4" t="s">
        <v>575</v>
      </c>
      <c r="J61" s="4" t="s">
        <v>575</v>
      </c>
      <c r="K61" s="4" t="s">
        <v>575</v>
      </c>
      <c r="L61" s="16" t="s">
        <v>575</v>
      </c>
      <c r="M61" s="102">
        <v>6</v>
      </c>
      <c r="N61" s="4">
        <v>5</v>
      </c>
      <c r="O61" s="4">
        <v>3.5</v>
      </c>
      <c r="P61" s="4">
        <v>7.9</v>
      </c>
      <c r="Q61" s="16">
        <v>15</v>
      </c>
      <c r="R61" s="102">
        <v>4</v>
      </c>
      <c r="S61" s="4">
        <v>4.3</v>
      </c>
      <c r="T61" s="4">
        <v>4.3</v>
      </c>
      <c r="U61" s="4">
        <v>4</v>
      </c>
      <c r="V61" s="16">
        <v>4.2</v>
      </c>
      <c r="W61" s="102">
        <v>2.2999999999999998</v>
      </c>
      <c r="X61" s="4">
        <v>2.2000000000000002</v>
      </c>
      <c r="Y61" s="4">
        <v>3</v>
      </c>
      <c r="Z61" s="4">
        <v>2.4</v>
      </c>
      <c r="AA61" s="16">
        <v>3.1</v>
      </c>
    </row>
    <row r="62" spans="1:27" ht="15" customHeight="1">
      <c r="A62" s="96"/>
      <c r="B62" s="98" t="s">
        <v>194</v>
      </c>
      <c r="C62" s="102">
        <v>24.7</v>
      </c>
      <c r="D62" s="4">
        <v>12</v>
      </c>
      <c r="E62" s="4">
        <v>42.6</v>
      </c>
      <c r="F62" s="4">
        <v>19.5</v>
      </c>
      <c r="G62" s="16" t="s">
        <v>575</v>
      </c>
      <c r="H62" s="102" t="s">
        <v>575</v>
      </c>
      <c r="I62" s="4" t="s">
        <v>575</v>
      </c>
      <c r="J62" s="4">
        <v>47.7</v>
      </c>
      <c r="K62" s="4">
        <v>24</v>
      </c>
      <c r="L62" s="16" t="s">
        <v>575</v>
      </c>
      <c r="M62" s="102">
        <v>27.9</v>
      </c>
      <c r="N62" s="4">
        <v>12</v>
      </c>
      <c r="O62" s="4">
        <v>70</v>
      </c>
      <c r="P62" s="4">
        <v>19.2</v>
      </c>
      <c r="Q62" s="16" t="s">
        <v>575</v>
      </c>
      <c r="R62" s="102">
        <v>3</v>
      </c>
      <c r="S62" s="4" t="s">
        <v>575</v>
      </c>
      <c r="T62" s="4">
        <v>7.5</v>
      </c>
      <c r="U62" s="4">
        <v>7.5</v>
      </c>
      <c r="V62" s="16" t="s">
        <v>575</v>
      </c>
      <c r="W62" s="102" t="s">
        <v>575</v>
      </c>
      <c r="X62" s="4" t="s">
        <v>575</v>
      </c>
      <c r="Y62" s="4" t="s">
        <v>575</v>
      </c>
      <c r="Z62" s="4" t="s">
        <v>575</v>
      </c>
      <c r="AA62" s="16" t="s">
        <v>575</v>
      </c>
    </row>
    <row r="63" spans="1:27" ht="15" customHeight="1">
      <c r="A63" s="96"/>
      <c r="B63" s="97" t="s">
        <v>182</v>
      </c>
      <c r="C63" s="102">
        <v>4</v>
      </c>
      <c r="D63" s="4">
        <v>14</v>
      </c>
      <c r="E63" s="4">
        <v>89.7</v>
      </c>
      <c r="F63" s="4">
        <v>104.6</v>
      </c>
      <c r="G63" s="16">
        <v>100.9</v>
      </c>
      <c r="H63" s="102" t="s">
        <v>575</v>
      </c>
      <c r="I63" s="4" t="s">
        <v>575</v>
      </c>
      <c r="J63" s="4">
        <v>122.5</v>
      </c>
      <c r="K63" s="4">
        <v>129.1</v>
      </c>
      <c r="L63" s="16">
        <v>123.1</v>
      </c>
      <c r="M63" s="102" t="s">
        <v>575</v>
      </c>
      <c r="N63" s="4">
        <v>14</v>
      </c>
      <c r="O63" s="4">
        <v>24</v>
      </c>
      <c r="P63" s="4">
        <v>47</v>
      </c>
      <c r="Q63" s="16">
        <v>18</v>
      </c>
      <c r="R63" s="102">
        <v>4</v>
      </c>
      <c r="S63" s="4" t="s">
        <v>575</v>
      </c>
      <c r="T63" s="4" t="s">
        <v>575</v>
      </c>
      <c r="U63" s="4">
        <v>8.9</v>
      </c>
      <c r="V63" s="16">
        <v>6</v>
      </c>
      <c r="W63" s="102" t="s">
        <v>575</v>
      </c>
      <c r="X63" s="4" t="s">
        <v>575</v>
      </c>
      <c r="Y63" s="4" t="s">
        <v>575</v>
      </c>
      <c r="Z63" s="4" t="s">
        <v>575</v>
      </c>
      <c r="AA63" s="16" t="s">
        <v>575</v>
      </c>
    </row>
    <row r="64" spans="1:27" ht="15" customHeight="1">
      <c r="A64" s="96"/>
      <c r="B64" s="97" t="s">
        <v>181</v>
      </c>
      <c r="C64" s="102">
        <v>5</v>
      </c>
      <c r="D64" s="4">
        <v>5.4</v>
      </c>
      <c r="E64" s="4">
        <v>4.9000000000000004</v>
      </c>
      <c r="F64" s="4">
        <v>6</v>
      </c>
      <c r="G64" s="16">
        <v>6.5</v>
      </c>
      <c r="H64" s="102">
        <v>17</v>
      </c>
      <c r="I64" s="4">
        <v>11</v>
      </c>
      <c r="J64" s="4">
        <v>25</v>
      </c>
      <c r="K64" s="4">
        <v>14.9</v>
      </c>
      <c r="L64" s="16">
        <v>38.299999999999997</v>
      </c>
      <c r="M64" s="102">
        <v>14.7</v>
      </c>
      <c r="N64" s="4">
        <v>17.7</v>
      </c>
      <c r="O64" s="4">
        <v>14.9</v>
      </c>
      <c r="P64" s="4">
        <v>19.600000000000001</v>
      </c>
      <c r="Q64" s="16">
        <v>15.5</v>
      </c>
      <c r="R64" s="102">
        <v>4.2</v>
      </c>
      <c r="S64" s="4">
        <v>4.0999999999999996</v>
      </c>
      <c r="T64" s="4">
        <v>3.9</v>
      </c>
      <c r="U64" s="4">
        <v>4.3</v>
      </c>
      <c r="V64" s="16">
        <v>4.8</v>
      </c>
      <c r="W64" s="102">
        <v>1.8</v>
      </c>
      <c r="X64" s="4">
        <v>4</v>
      </c>
      <c r="Y64" s="4">
        <v>6.1</v>
      </c>
      <c r="Z64" s="4">
        <v>4.4000000000000004</v>
      </c>
      <c r="AA64" s="16">
        <v>3</v>
      </c>
    </row>
    <row r="65" spans="1:27" ht="15" customHeight="1">
      <c r="A65" s="104"/>
      <c r="B65" s="100" t="s">
        <v>39</v>
      </c>
      <c r="C65" s="103">
        <v>4.4000000000000004</v>
      </c>
      <c r="D65" s="81">
        <v>4.5</v>
      </c>
      <c r="E65" s="81">
        <v>4.8</v>
      </c>
      <c r="F65" s="81">
        <v>5.0999999999999996</v>
      </c>
      <c r="G65" s="19">
        <v>5</v>
      </c>
      <c r="H65" s="103">
        <v>17</v>
      </c>
      <c r="I65" s="81">
        <v>11</v>
      </c>
      <c r="J65" s="81">
        <v>70.8</v>
      </c>
      <c r="K65" s="81">
        <v>73.2</v>
      </c>
      <c r="L65" s="19">
        <v>100</v>
      </c>
      <c r="M65" s="103">
        <v>17.3</v>
      </c>
      <c r="N65" s="81">
        <v>15.7</v>
      </c>
      <c r="O65" s="81">
        <v>18.3</v>
      </c>
      <c r="P65" s="81">
        <v>19.8</v>
      </c>
      <c r="Q65" s="19">
        <v>15.5</v>
      </c>
      <c r="R65" s="103">
        <v>4.3</v>
      </c>
      <c r="S65" s="81">
        <v>4.4000000000000004</v>
      </c>
      <c r="T65" s="81">
        <v>4.4000000000000004</v>
      </c>
      <c r="U65" s="81">
        <v>4.3</v>
      </c>
      <c r="V65" s="19">
        <v>4.3</v>
      </c>
      <c r="W65" s="103">
        <v>3.3</v>
      </c>
      <c r="X65" s="81">
        <v>3.7</v>
      </c>
      <c r="Y65" s="81">
        <v>3.7</v>
      </c>
      <c r="Z65" s="81">
        <v>3.4</v>
      </c>
      <c r="AA65" s="19">
        <v>3.1</v>
      </c>
    </row>
    <row r="66" spans="1:27" ht="15" customHeight="1">
      <c r="A66" s="99" t="s">
        <v>24</v>
      </c>
      <c r="B66" s="97" t="s">
        <v>183</v>
      </c>
      <c r="C66" s="102" t="s">
        <v>575</v>
      </c>
      <c r="D66" s="4">
        <v>7.2</v>
      </c>
      <c r="E66" s="4" t="s">
        <v>575</v>
      </c>
      <c r="F66" s="4">
        <v>3.1</v>
      </c>
      <c r="G66" s="16">
        <v>4.5999999999999996</v>
      </c>
      <c r="H66" s="102" t="s">
        <v>575</v>
      </c>
      <c r="I66" s="4" t="s">
        <v>575</v>
      </c>
      <c r="J66" s="4" t="s">
        <v>575</v>
      </c>
      <c r="K66" s="4" t="s">
        <v>575</v>
      </c>
      <c r="L66" s="16" t="s">
        <v>575</v>
      </c>
      <c r="M66" s="102" t="s">
        <v>575</v>
      </c>
      <c r="N66" s="4">
        <v>9</v>
      </c>
      <c r="O66" s="4" t="s">
        <v>575</v>
      </c>
      <c r="P66" s="4" t="s">
        <v>575</v>
      </c>
      <c r="Q66" s="16" t="s">
        <v>575</v>
      </c>
      <c r="R66" s="102" t="s">
        <v>575</v>
      </c>
      <c r="S66" s="4">
        <v>6.4</v>
      </c>
      <c r="T66" s="4" t="s">
        <v>575</v>
      </c>
      <c r="U66" s="4">
        <v>3.1</v>
      </c>
      <c r="V66" s="16">
        <v>4.5999999999999996</v>
      </c>
      <c r="W66" s="102" t="s">
        <v>575</v>
      </c>
      <c r="X66" s="4" t="s">
        <v>575</v>
      </c>
      <c r="Y66" s="4" t="s">
        <v>575</v>
      </c>
      <c r="Z66" s="4" t="s">
        <v>575</v>
      </c>
      <c r="AA66" s="16" t="s">
        <v>575</v>
      </c>
    </row>
    <row r="67" spans="1:27" ht="15" customHeight="1">
      <c r="A67" s="96"/>
      <c r="B67" s="97" t="s">
        <v>136</v>
      </c>
      <c r="C67" s="102">
        <v>2.9</v>
      </c>
      <c r="D67" s="4">
        <v>2</v>
      </c>
      <c r="E67" s="4">
        <v>2.9</v>
      </c>
      <c r="F67" s="4">
        <v>3.9</v>
      </c>
      <c r="G67" s="16">
        <v>2.2999999999999998</v>
      </c>
      <c r="H67" s="102" t="s">
        <v>575</v>
      </c>
      <c r="I67" s="4" t="s">
        <v>575</v>
      </c>
      <c r="J67" s="4" t="s">
        <v>575</v>
      </c>
      <c r="K67" s="4" t="s">
        <v>575</v>
      </c>
      <c r="L67" s="16" t="s">
        <v>575</v>
      </c>
      <c r="M67" s="102">
        <v>4.7</v>
      </c>
      <c r="N67" s="4" t="s">
        <v>575</v>
      </c>
      <c r="O67" s="4" t="s">
        <v>575</v>
      </c>
      <c r="P67" s="4" t="s">
        <v>575</v>
      </c>
      <c r="Q67" s="16" t="s">
        <v>575</v>
      </c>
      <c r="R67" s="102">
        <v>2.8</v>
      </c>
      <c r="S67" s="4">
        <v>2</v>
      </c>
      <c r="T67" s="4">
        <v>2.9</v>
      </c>
      <c r="U67" s="4">
        <v>3.9</v>
      </c>
      <c r="V67" s="16">
        <v>2.2999999999999998</v>
      </c>
      <c r="W67" s="102" t="s">
        <v>575</v>
      </c>
      <c r="X67" s="4" t="s">
        <v>575</v>
      </c>
      <c r="Y67" s="4" t="s">
        <v>575</v>
      </c>
      <c r="Z67" s="4" t="s">
        <v>575</v>
      </c>
      <c r="AA67" s="16" t="s">
        <v>575</v>
      </c>
    </row>
    <row r="68" spans="1:27" ht="15" customHeight="1">
      <c r="A68" s="96"/>
      <c r="B68" s="98" t="s">
        <v>142</v>
      </c>
      <c r="C68" s="102">
        <v>2</v>
      </c>
      <c r="D68" s="4">
        <v>7.6</v>
      </c>
      <c r="E68" s="4">
        <v>42</v>
      </c>
      <c r="F68" s="4">
        <v>4.5</v>
      </c>
      <c r="G68" s="16">
        <v>20</v>
      </c>
      <c r="H68" s="102" t="s">
        <v>575</v>
      </c>
      <c r="I68" s="4">
        <v>8.1999999999999993</v>
      </c>
      <c r="J68" s="4">
        <v>42</v>
      </c>
      <c r="K68" s="4" t="s">
        <v>575</v>
      </c>
      <c r="L68" s="16">
        <v>20</v>
      </c>
      <c r="M68" s="102" t="s">
        <v>575</v>
      </c>
      <c r="N68" s="4">
        <v>9</v>
      </c>
      <c r="O68" s="4" t="s">
        <v>575</v>
      </c>
      <c r="P68" s="4" t="s">
        <v>575</v>
      </c>
      <c r="Q68" s="16" t="s">
        <v>575</v>
      </c>
      <c r="R68" s="102">
        <v>2</v>
      </c>
      <c r="S68" s="4">
        <v>4</v>
      </c>
      <c r="T68" s="4" t="s">
        <v>575</v>
      </c>
      <c r="U68" s="4">
        <v>4.5</v>
      </c>
      <c r="V68" s="16" t="s">
        <v>575</v>
      </c>
      <c r="W68" s="102" t="s">
        <v>575</v>
      </c>
      <c r="X68" s="4" t="s">
        <v>575</v>
      </c>
      <c r="Y68" s="4" t="s">
        <v>575</v>
      </c>
      <c r="Z68" s="4" t="s">
        <v>575</v>
      </c>
      <c r="AA68" s="16" t="s">
        <v>575</v>
      </c>
    </row>
    <row r="69" spans="1:27" ht="15" customHeight="1">
      <c r="A69" s="96"/>
      <c r="B69" s="98" t="s">
        <v>143</v>
      </c>
      <c r="C69" s="102">
        <v>7.8</v>
      </c>
      <c r="D69" s="4">
        <v>15.4</v>
      </c>
      <c r="E69" s="4">
        <v>13.7</v>
      </c>
      <c r="F69" s="4">
        <v>13</v>
      </c>
      <c r="G69" s="16">
        <v>13.1</v>
      </c>
      <c r="H69" s="102" t="s">
        <v>575</v>
      </c>
      <c r="I69" s="4" t="s">
        <v>575</v>
      </c>
      <c r="J69" s="4" t="s">
        <v>575</v>
      </c>
      <c r="K69" s="4" t="s">
        <v>575</v>
      </c>
      <c r="L69" s="16" t="s">
        <v>575</v>
      </c>
      <c r="M69" s="102">
        <v>14.1</v>
      </c>
      <c r="N69" s="4">
        <v>24.3</v>
      </c>
      <c r="O69" s="4">
        <v>18</v>
      </c>
      <c r="P69" s="4">
        <v>17</v>
      </c>
      <c r="Q69" s="16">
        <v>15.9</v>
      </c>
      <c r="R69" s="102">
        <v>5.4</v>
      </c>
      <c r="S69" s="4">
        <v>3.9</v>
      </c>
      <c r="T69" s="4">
        <v>6.5</v>
      </c>
      <c r="U69" s="4">
        <v>7.7</v>
      </c>
      <c r="V69" s="16">
        <v>5.4</v>
      </c>
      <c r="W69" s="102" t="s">
        <v>575</v>
      </c>
      <c r="X69" s="4">
        <v>4</v>
      </c>
      <c r="Y69" s="4" t="s">
        <v>575</v>
      </c>
      <c r="Z69" s="4" t="s">
        <v>575</v>
      </c>
      <c r="AA69" s="16" t="s">
        <v>575</v>
      </c>
    </row>
    <row r="70" spans="1:27" ht="15" customHeight="1">
      <c r="A70" s="96"/>
      <c r="B70" s="97" t="s">
        <v>39</v>
      </c>
      <c r="C70" s="102">
        <v>5.2</v>
      </c>
      <c r="D70" s="4">
        <v>8.8000000000000007</v>
      </c>
      <c r="E70" s="4">
        <v>9.9</v>
      </c>
      <c r="F70" s="4">
        <v>7.8</v>
      </c>
      <c r="G70" s="16">
        <v>10.4</v>
      </c>
      <c r="H70" s="102" t="s">
        <v>575</v>
      </c>
      <c r="I70" s="4">
        <v>8.1999999999999993</v>
      </c>
      <c r="J70" s="4">
        <v>42</v>
      </c>
      <c r="K70" s="4" t="s">
        <v>575</v>
      </c>
      <c r="L70" s="16">
        <v>20</v>
      </c>
      <c r="M70" s="102">
        <v>12.8</v>
      </c>
      <c r="N70" s="4">
        <v>21.5</v>
      </c>
      <c r="O70" s="4">
        <v>18</v>
      </c>
      <c r="P70" s="4">
        <v>17</v>
      </c>
      <c r="Q70" s="16">
        <v>15.9</v>
      </c>
      <c r="R70" s="102">
        <v>3.8</v>
      </c>
      <c r="S70" s="4">
        <v>3</v>
      </c>
      <c r="T70" s="4">
        <v>4</v>
      </c>
      <c r="U70" s="4">
        <v>4.8</v>
      </c>
      <c r="V70" s="16">
        <v>3.8</v>
      </c>
      <c r="W70" s="102" t="s">
        <v>575</v>
      </c>
      <c r="X70" s="4">
        <v>4</v>
      </c>
      <c r="Y70" s="4" t="s">
        <v>575</v>
      </c>
      <c r="Z70" s="4" t="s">
        <v>575</v>
      </c>
      <c r="AA70" s="16" t="s">
        <v>575</v>
      </c>
    </row>
    <row r="71" spans="1:27" ht="15" customHeight="1">
      <c r="A71" s="437" t="s">
        <v>39</v>
      </c>
      <c r="B71" s="438"/>
      <c r="C71" s="439">
        <v>10.6</v>
      </c>
      <c r="D71" s="64">
        <v>9.8000000000000007</v>
      </c>
      <c r="E71" s="64">
        <v>10.8</v>
      </c>
      <c r="F71" s="64">
        <v>10.5</v>
      </c>
      <c r="G71" s="68">
        <v>10.9</v>
      </c>
      <c r="H71" s="439">
        <v>151.19999999999999</v>
      </c>
      <c r="I71" s="64">
        <v>136.9</v>
      </c>
      <c r="J71" s="64">
        <v>158.9</v>
      </c>
      <c r="K71" s="64">
        <v>149.80000000000001</v>
      </c>
      <c r="L71" s="68">
        <v>140.4</v>
      </c>
      <c r="M71" s="439">
        <v>26.7</v>
      </c>
      <c r="N71" s="64">
        <v>26.5</v>
      </c>
      <c r="O71" s="64">
        <v>27.7</v>
      </c>
      <c r="P71" s="64">
        <v>26.9</v>
      </c>
      <c r="Q71" s="68">
        <v>27.2</v>
      </c>
      <c r="R71" s="439">
        <v>5.7</v>
      </c>
      <c r="S71" s="64">
        <v>5.6</v>
      </c>
      <c r="T71" s="64">
        <v>5.6</v>
      </c>
      <c r="U71" s="64">
        <v>5.6</v>
      </c>
      <c r="V71" s="68">
        <v>5.7</v>
      </c>
      <c r="W71" s="439">
        <v>4.4000000000000004</v>
      </c>
      <c r="X71" s="64">
        <v>4.5</v>
      </c>
      <c r="Y71" s="64">
        <v>4.5999999999999996</v>
      </c>
      <c r="Z71" s="64">
        <v>4.5999999999999996</v>
      </c>
      <c r="AA71" s="68">
        <v>4.4000000000000004</v>
      </c>
    </row>
    <row r="72" spans="1:27" s="178" customFormat="1" ht="15" customHeight="1">
      <c r="A72" s="3"/>
      <c r="B72" s="3"/>
      <c r="C72" s="3"/>
      <c r="D72" s="3"/>
      <c r="E72" s="3"/>
      <c r="F72" s="3"/>
      <c r="G72" s="3"/>
      <c r="H72" s="3"/>
      <c r="I72" s="3"/>
      <c r="J72" s="3"/>
      <c r="K72" s="3"/>
      <c r="L72" s="3"/>
      <c r="M72" s="3"/>
      <c r="N72" s="3"/>
      <c r="O72" s="3"/>
      <c r="P72" s="3"/>
      <c r="Q72" s="3"/>
      <c r="R72" s="3"/>
      <c r="S72" s="3"/>
      <c r="T72" s="3"/>
      <c r="U72" s="3"/>
      <c r="V72" s="3"/>
      <c r="W72" s="3"/>
      <c r="X72" s="3"/>
      <c r="Y72" s="3"/>
      <c r="Z72" s="3"/>
      <c r="AA72" s="3"/>
    </row>
    <row r="73" spans="1:27" s="178" customFormat="1" ht="15" customHeight="1">
      <c r="A73" s="89" t="s">
        <v>178</v>
      </c>
      <c r="B73" s="95"/>
      <c r="C73" s="101">
        <v>8.4</v>
      </c>
      <c r="D73" s="66">
        <v>8</v>
      </c>
      <c r="E73" s="66">
        <v>9.6999999999999993</v>
      </c>
      <c r="F73" s="66">
        <v>9.1</v>
      </c>
      <c r="G73" s="24">
        <v>9</v>
      </c>
      <c r="H73" s="101">
        <v>141.30000000000001</v>
      </c>
      <c r="I73" s="66">
        <v>172.3</v>
      </c>
      <c r="J73" s="66">
        <v>200.4</v>
      </c>
      <c r="K73" s="66">
        <v>178.6</v>
      </c>
      <c r="L73" s="24">
        <v>154.69999999999999</v>
      </c>
      <c r="M73" s="101">
        <v>30.7</v>
      </c>
      <c r="N73" s="66">
        <v>32.6</v>
      </c>
      <c r="O73" s="66">
        <v>38.200000000000003</v>
      </c>
      <c r="P73" s="66">
        <v>33</v>
      </c>
      <c r="Q73" s="24">
        <v>31.5</v>
      </c>
      <c r="R73" s="101">
        <v>5.7</v>
      </c>
      <c r="S73" s="66">
        <v>5.5</v>
      </c>
      <c r="T73" s="66">
        <v>5.6</v>
      </c>
      <c r="U73" s="66">
        <v>5.5</v>
      </c>
      <c r="V73" s="24">
        <v>5.8</v>
      </c>
      <c r="W73" s="101">
        <v>3.8</v>
      </c>
      <c r="X73" s="66">
        <v>2.9</v>
      </c>
      <c r="Y73" s="66">
        <v>3.9</v>
      </c>
      <c r="Z73" s="66">
        <v>4</v>
      </c>
      <c r="AA73" s="24">
        <v>4.2</v>
      </c>
    </row>
    <row r="74" spans="1:27" s="178" customFormat="1" ht="15" customHeight="1">
      <c r="A74" s="36" t="s">
        <v>250</v>
      </c>
      <c r="B74" s="100"/>
      <c r="C74" s="103">
        <v>22.7</v>
      </c>
      <c r="D74" s="81">
        <v>26.1</v>
      </c>
      <c r="E74" s="81">
        <v>29.4</v>
      </c>
      <c r="F74" s="81">
        <v>27.9</v>
      </c>
      <c r="G74" s="19">
        <v>27.5</v>
      </c>
      <c r="H74" s="103" t="s">
        <v>575</v>
      </c>
      <c r="I74" s="81" t="s">
        <v>575</v>
      </c>
      <c r="J74" s="81" t="s">
        <v>575</v>
      </c>
      <c r="K74" s="81" t="s">
        <v>575</v>
      </c>
      <c r="L74" s="19" t="s">
        <v>575</v>
      </c>
      <c r="M74" s="103">
        <v>32</v>
      </c>
      <c r="N74" s="81">
        <v>34.4</v>
      </c>
      <c r="O74" s="81">
        <v>36.5</v>
      </c>
      <c r="P74" s="81">
        <v>36.5</v>
      </c>
      <c r="Q74" s="19">
        <v>35</v>
      </c>
      <c r="R74" s="103">
        <v>8.9</v>
      </c>
      <c r="S74" s="81">
        <v>8.5</v>
      </c>
      <c r="T74" s="81">
        <v>9</v>
      </c>
      <c r="U74" s="81">
        <v>8.6999999999999993</v>
      </c>
      <c r="V74" s="19">
        <v>8.6999999999999993</v>
      </c>
      <c r="W74" s="103">
        <v>7.7</v>
      </c>
      <c r="X74" s="81">
        <v>5.4</v>
      </c>
      <c r="Y74" s="81">
        <v>9</v>
      </c>
      <c r="Z74" s="81">
        <v>6.7</v>
      </c>
      <c r="AA74" s="19">
        <v>5.4</v>
      </c>
    </row>
    <row r="75" spans="1:27" s="178" customFormat="1" ht="15" customHeight="1"/>
    <row r="76" spans="1:27" s="178" customFormat="1" ht="15" customHeight="1">
      <c r="A76" s="90" t="s">
        <v>259</v>
      </c>
    </row>
    <row r="77" spans="1:27" ht="15" customHeight="1">
      <c r="A77" s="178"/>
      <c r="B77" s="178"/>
      <c r="C77" s="178"/>
      <c r="D77" s="178"/>
      <c r="E77" s="178"/>
      <c r="F77" s="178"/>
      <c r="G77" s="178"/>
      <c r="H77" s="178"/>
      <c r="I77" s="178"/>
      <c r="J77" s="178"/>
      <c r="K77" s="178"/>
      <c r="L77" s="178"/>
      <c r="M77" s="178"/>
      <c r="N77" s="178"/>
      <c r="O77" s="178"/>
      <c r="P77" s="178"/>
      <c r="Q77" s="178"/>
      <c r="R77" s="178"/>
      <c r="S77" s="178"/>
      <c r="T77" s="178"/>
      <c r="U77" s="178"/>
      <c r="V77" s="178"/>
      <c r="W77" s="178"/>
      <c r="X77" s="178"/>
      <c r="Y77" s="178"/>
      <c r="Z77" s="178"/>
      <c r="AA77" s="178"/>
    </row>
    <row r="78" spans="1:27" ht="15" customHeight="1">
      <c r="A78" s="181" t="s">
        <v>149</v>
      </c>
    </row>
    <row r="79" spans="1:27" ht="15" customHeight="1">
      <c r="A79" s="11" t="s">
        <v>692</v>
      </c>
      <c r="B79" s="480"/>
      <c r="C79" s="480"/>
      <c r="D79" s="480"/>
      <c r="E79" s="480"/>
      <c r="F79" s="480"/>
      <c r="G79" s="480"/>
      <c r="H79" s="480"/>
      <c r="I79" s="480"/>
      <c r="J79" s="480"/>
      <c r="K79" s="480"/>
      <c r="L79" s="480"/>
      <c r="M79" s="480"/>
      <c r="N79" s="480"/>
      <c r="O79" s="480"/>
      <c r="P79" s="480"/>
      <c r="Q79" s="480"/>
      <c r="R79" s="480"/>
      <c r="S79" s="480"/>
      <c r="T79" s="480"/>
      <c r="U79" s="480"/>
      <c r="V79" s="480"/>
    </row>
    <row r="80" spans="1:27" s="178" customFormat="1" ht="15" customHeight="1">
      <c r="A80" s="46" t="s">
        <v>694</v>
      </c>
      <c r="B80" s="3"/>
      <c r="C80" s="3"/>
      <c r="D80" s="3"/>
      <c r="E80" s="3"/>
      <c r="F80" s="3"/>
      <c r="G80" s="3"/>
      <c r="H80" s="3"/>
      <c r="I80" s="3"/>
      <c r="J80" s="3"/>
      <c r="K80" s="3"/>
      <c r="L80" s="3"/>
      <c r="M80" s="3"/>
      <c r="N80" s="3"/>
      <c r="O80" s="3"/>
      <c r="P80" s="3"/>
      <c r="Q80" s="3"/>
      <c r="R80" s="3"/>
      <c r="S80" s="3"/>
      <c r="T80" s="3"/>
      <c r="U80" s="3"/>
      <c r="V80" s="3"/>
      <c r="W80" s="3"/>
      <c r="X80" s="3"/>
      <c r="Y80" s="3"/>
      <c r="Z80" s="3"/>
      <c r="AA80" s="3"/>
    </row>
    <row r="81" spans="1:27" ht="15" customHeight="1">
      <c r="A81" s="181" t="s">
        <v>535</v>
      </c>
      <c r="B81" s="178"/>
      <c r="C81" s="178"/>
      <c r="D81" s="178"/>
      <c r="E81" s="178"/>
      <c r="F81" s="178"/>
      <c r="G81" s="178"/>
      <c r="H81" s="178"/>
      <c r="I81" s="178"/>
      <c r="J81" s="178"/>
      <c r="K81" s="178"/>
      <c r="L81" s="178"/>
      <c r="M81" s="178"/>
      <c r="N81" s="178"/>
      <c r="O81" s="178"/>
      <c r="P81" s="178"/>
      <c r="Q81" s="178"/>
      <c r="R81" s="178"/>
      <c r="S81" s="178"/>
      <c r="T81" s="178"/>
      <c r="U81" s="178"/>
      <c r="V81" s="178"/>
      <c r="W81" s="178"/>
      <c r="X81" s="178"/>
      <c r="Y81" s="178"/>
      <c r="Z81" s="178"/>
      <c r="AA81" s="178"/>
    </row>
    <row r="82" spans="1:27" ht="15" customHeight="1">
      <c r="A82" s="8"/>
    </row>
    <row r="83" spans="1:27" ht="15" customHeight="1">
      <c r="A83" s="341" t="s">
        <v>389</v>
      </c>
    </row>
    <row r="84" spans="1:27" ht="15" customHeight="1">
      <c r="A84" s="341" t="s">
        <v>625</v>
      </c>
    </row>
    <row r="85" spans="1:27" ht="15" customHeight="1">
      <c r="A85" s="227" t="s">
        <v>0</v>
      </c>
    </row>
    <row r="86" spans="1:27" ht="15" customHeight="1">
      <c r="A86" s="227" t="s">
        <v>414</v>
      </c>
    </row>
    <row r="87" spans="1:27" ht="15" customHeight="1">
      <c r="A87" s="227" t="s">
        <v>30</v>
      </c>
    </row>
    <row r="88" spans="1:27" ht="15" customHeight="1">
      <c r="A88" s="227" t="s">
        <v>415</v>
      </c>
    </row>
  </sheetData>
  <mergeCells count="5">
    <mergeCell ref="C6:G6"/>
    <mergeCell ref="M6:Q6"/>
    <mergeCell ref="R6:V6"/>
    <mergeCell ref="W6:AA6"/>
    <mergeCell ref="H6:L6"/>
  </mergeCells>
  <conditionalFormatting sqref="A8:B13 A15:B16 A18:B19 A21:B23 A25:B26 A29:B32 A34:B37 A39:B43 A45:B46 A48:B49 A51:B53 A55:B57 A59:B64 A66:B71">
    <cfRule type="cellIs" dxfId="16" priority="72" operator="equal">
      <formula>"Total"</formula>
    </cfRule>
  </conditionalFormatting>
  <conditionalFormatting sqref="A14:B14">
    <cfRule type="cellIs" dxfId="15" priority="71" operator="equal">
      <formula>"Total"</formula>
    </cfRule>
  </conditionalFormatting>
  <conditionalFormatting sqref="A73:B73">
    <cfRule type="cellIs" dxfId="14" priority="70" operator="equal">
      <formula>"Total"</formula>
    </cfRule>
  </conditionalFormatting>
  <conditionalFormatting sqref="A17:B17">
    <cfRule type="cellIs" dxfId="13" priority="69" operator="equal">
      <formula>"Total"</formula>
    </cfRule>
  </conditionalFormatting>
  <conditionalFormatting sqref="A74:B74">
    <cfRule type="cellIs" dxfId="12" priority="68" operator="equal">
      <formula>"Total"</formula>
    </cfRule>
  </conditionalFormatting>
  <conditionalFormatting sqref="A20:B20">
    <cfRule type="cellIs" dxfId="11" priority="67" operator="equal">
      <formula>"Total"</formula>
    </cfRule>
  </conditionalFormatting>
  <conditionalFormatting sqref="A24:B24">
    <cfRule type="cellIs" dxfId="10" priority="66" operator="equal">
      <formula>"Total"</formula>
    </cfRule>
  </conditionalFormatting>
  <conditionalFormatting sqref="A27:B27">
    <cfRule type="cellIs" dxfId="9" priority="65" operator="equal">
      <formula>"Total"</formula>
    </cfRule>
  </conditionalFormatting>
  <conditionalFormatting sqref="A28:B28">
    <cfRule type="cellIs" dxfId="8" priority="64" operator="equal">
      <formula>"Total"</formula>
    </cfRule>
  </conditionalFormatting>
  <conditionalFormatting sqref="A33:B33">
    <cfRule type="cellIs" dxfId="7" priority="63" operator="equal">
      <formula>"Total"</formula>
    </cfRule>
  </conditionalFormatting>
  <conditionalFormatting sqref="A38:B38">
    <cfRule type="cellIs" dxfId="6" priority="62" operator="equal">
      <formula>"Total"</formula>
    </cfRule>
  </conditionalFormatting>
  <conditionalFormatting sqref="A44:B44">
    <cfRule type="cellIs" dxfId="5" priority="61" operator="equal">
      <formula>"Total"</formula>
    </cfRule>
  </conditionalFormatting>
  <conditionalFormatting sqref="A47:B47">
    <cfRule type="cellIs" dxfId="4" priority="60" operator="equal">
      <formula>"Total"</formula>
    </cfRule>
  </conditionalFormatting>
  <conditionalFormatting sqref="A50:B50">
    <cfRule type="cellIs" dxfId="3" priority="59" operator="equal">
      <formula>"Total"</formula>
    </cfRule>
  </conditionalFormatting>
  <conditionalFormatting sqref="A54:B54">
    <cfRule type="cellIs" dxfId="2" priority="58" operator="equal">
      <formula>"Total"</formula>
    </cfRule>
  </conditionalFormatting>
  <conditionalFormatting sqref="A58:B58">
    <cfRule type="cellIs" dxfId="1" priority="57" operator="equal">
      <formula>"Total"</formula>
    </cfRule>
  </conditionalFormatting>
  <conditionalFormatting sqref="A65:B65">
    <cfRule type="cellIs" dxfId="0" priority="56" operator="equal">
      <formula>"Total"</formula>
    </cfRule>
  </conditionalFormatting>
  <hyperlinks>
    <hyperlink ref="A1" location="'Table Of Contents'!C6" display="return to table of contents"/>
  </hyperlinks>
  <pageMargins left="0.39370078740157483" right="0.39370078740157483" top="0.59055118110236227" bottom="0.59055118110236227" header="0.39370078740157483" footer="0.39370078740157483"/>
  <pageSetup paperSize="9" scale="26" orientation="landscape" horizontalDpi="300" verticalDpi="300"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dimension ref="A1:K174"/>
  <sheetViews>
    <sheetView zoomScaleNormal="100" workbookViewId="0"/>
  </sheetViews>
  <sheetFormatPr defaultRowHeight="13.5"/>
  <cols>
    <col min="1" max="1" width="9.140625" style="395" customWidth="1"/>
    <col min="2" max="16384" width="9.140625" style="395"/>
  </cols>
  <sheetData>
    <row r="1" spans="1:11" ht="15" customHeight="1">
      <c r="A1" s="203" t="s">
        <v>231</v>
      </c>
    </row>
    <row r="2" spans="1:11" ht="15" customHeight="1"/>
    <row r="3" spans="1:11" ht="15" customHeight="1">
      <c r="A3" s="372" t="s">
        <v>334</v>
      </c>
      <c r="B3" s="373"/>
      <c r="C3" s="374"/>
      <c r="D3" s="374"/>
      <c r="E3" s="374"/>
      <c r="F3" s="374"/>
    </row>
    <row r="4" spans="1:11" ht="15" customHeight="1">
      <c r="A4" s="374"/>
      <c r="B4" s="374"/>
      <c r="C4" s="374"/>
      <c r="D4" s="374"/>
      <c r="E4" s="374"/>
      <c r="F4" s="374"/>
    </row>
    <row r="5" spans="1:11" ht="32.25" customHeight="1">
      <c r="A5" s="522" t="s">
        <v>335</v>
      </c>
      <c r="B5" s="522"/>
      <c r="C5" s="522"/>
      <c r="D5" s="522"/>
      <c r="E5" s="522"/>
      <c r="F5" s="522"/>
      <c r="G5" s="522"/>
      <c r="H5" s="522"/>
      <c r="I5" s="522"/>
      <c r="J5" s="522"/>
      <c r="K5" s="522"/>
    </row>
    <row r="6" spans="1:11" ht="15" customHeight="1">
      <c r="A6" s="375"/>
      <c r="B6" s="374"/>
      <c r="C6" s="374"/>
      <c r="D6" s="374"/>
      <c r="E6" s="374"/>
      <c r="F6" s="374"/>
    </row>
    <row r="7" spans="1:11" ht="15" customHeight="1">
      <c r="A7" s="522" t="s">
        <v>336</v>
      </c>
      <c r="B7" s="522"/>
      <c r="C7" s="522"/>
      <c r="D7" s="522"/>
      <c r="E7" s="522"/>
      <c r="F7" s="522"/>
      <c r="G7" s="522"/>
      <c r="H7" s="522"/>
      <c r="I7" s="522"/>
      <c r="J7" s="522"/>
      <c r="K7" s="522"/>
    </row>
    <row r="8" spans="1:11" ht="15" customHeight="1">
      <c r="A8" s="375"/>
      <c r="B8" s="374"/>
      <c r="C8" s="374"/>
      <c r="D8" s="374"/>
      <c r="E8" s="374"/>
      <c r="F8" s="374"/>
    </row>
    <row r="9" spans="1:11" ht="15" customHeight="1">
      <c r="A9" s="376" t="s">
        <v>337</v>
      </c>
      <c r="B9" s="374"/>
      <c r="C9" s="374"/>
      <c r="D9" s="374"/>
      <c r="E9" s="374"/>
      <c r="F9" s="374"/>
    </row>
    <row r="10" spans="1:11" ht="103.5" customHeight="1">
      <c r="A10" s="522" t="s">
        <v>576</v>
      </c>
      <c r="B10" s="522"/>
      <c r="C10" s="522"/>
      <c r="D10" s="522"/>
      <c r="E10" s="522"/>
      <c r="F10" s="522"/>
      <c r="G10" s="522"/>
      <c r="H10" s="522"/>
      <c r="I10" s="522"/>
      <c r="J10" s="522"/>
      <c r="K10" s="522"/>
    </row>
    <row r="11" spans="1:11" ht="15" customHeight="1">
      <c r="A11" s="374"/>
      <c r="B11" s="374"/>
      <c r="C11" s="374"/>
      <c r="D11" s="374"/>
      <c r="E11" s="374"/>
      <c r="F11" s="374"/>
    </row>
    <row r="12" spans="1:11" ht="15" customHeight="1">
      <c r="A12" s="376" t="s">
        <v>338</v>
      </c>
      <c r="B12" s="374"/>
      <c r="C12" s="374"/>
      <c r="D12" s="374"/>
      <c r="E12" s="374"/>
      <c r="F12" s="374"/>
    </row>
    <row r="13" spans="1:11" ht="59.25" customHeight="1">
      <c r="A13" s="522" t="s">
        <v>339</v>
      </c>
      <c r="B13" s="522"/>
      <c r="C13" s="522"/>
      <c r="D13" s="522"/>
      <c r="E13" s="522"/>
      <c r="F13" s="522"/>
      <c r="G13" s="522"/>
      <c r="H13" s="522"/>
      <c r="I13" s="522"/>
      <c r="J13" s="522"/>
      <c r="K13" s="522"/>
    </row>
    <row r="14" spans="1:11" ht="15" customHeight="1">
      <c r="A14" s="375"/>
      <c r="B14" s="374"/>
      <c r="C14" s="374"/>
      <c r="D14" s="374"/>
      <c r="E14" s="374"/>
      <c r="F14" s="374"/>
    </row>
    <row r="15" spans="1:11" ht="15" customHeight="1">
      <c r="A15" s="376" t="s">
        <v>340</v>
      </c>
      <c r="B15" s="374"/>
      <c r="C15" s="374"/>
      <c r="D15" s="374"/>
      <c r="E15" s="374"/>
      <c r="F15" s="374"/>
    </row>
    <row r="16" spans="1:11" ht="60" customHeight="1">
      <c r="A16" s="522" t="s">
        <v>370</v>
      </c>
      <c r="B16" s="522"/>
      <c r="C16" s="522"/>
      <c r="D16" s="522"/>
      <c r="E16" s="522"/>
      <c r="F16" s="522"/>
      <c r="G16" s="522"/>
      <c r="H16" s="522"/>
      <c r="I16" s="522"/>
      <c r="J16" s="522"/>
      <c r="K16" s="522"/>
    </row>
    <row r="17" spans="1:11" ht="15" customHeight="1">
      <c r="A17" s="377"/>
      <c r="B17" s="374"/>
      <c r="C17" s="374"/>
      <c r="D17" s="374"/>
      <c r="E17" s="374"/>
      <c r="F17" s="374"/>
    </row>
    <row r="18" spans="1:11" ht="15" customHeight="1">
      <c r="A18" s="378" t="s">
        <v>341</v>
      </c>
      <c r="B18" s="374"/>
      <c r="C18" s="374"/>
      <c r="D18" s="374"/>
      <c r="E18" s="374"/>
      <c r="F18" s="374"/>
    </row>
    <row r="19" spans="1:11" ht="15" customHeight="1">
      <c r="A19" s="374"/>
      <c r="B19" s="374"/>
      <c r="C19" s="374"/>
      <c r="D19" s="374"/>
      <c r="E19" s="374"/>
      <c r="F19" s="374"/>
    </row>
    <row r="20" spans="1:11" ht="30" customHeight="1">
      <c r="A20" s="522" t="s">
        <v>342</v>
      </c>
      <c r="B20" s="522"/>
      <c r="C20" s="522"/>
      <c r="D20" s="522"/>
      <c r="E20" s="522"/>
      <c r="F20" s="522"/>
      <c r="G20" s="522"/>
      <c r="H20" s="522"/>
      <c r="I20" s="522"/>
      <c r="J20" s="522"/>
      <c r="K20" s="522"/>
    </row>
    <row r="21" spans="1:11" ht="15" customHeight="1">
      <c r="A21" s="375"/>
      <c r="B21" s="374"/>
      <c r="C21" s="374"/>
      <c r="D21" s="374"/>
      <c r="E21" s="374"/>
      <c r="F21" s="374"/>
    </row>
    <row r="22" spans="1:11" ht="45" customHeight="1">
      <c r="A22" s="522" t="s">
        <v>343</v>
      </c>
      <c r="B22" s="522"/>
      <c r="C22" s="522"/>
      <c r="D22" s="522"/>
      <c r="E22" s="522"/>
      <c r="F22" s="522"/>
      <c r="G22" s="522"/>
      <c r="H22" s="522"/>
      <c r="I22" s="522"/>
      <c r="J22" s="522"/>
      <c r="K22" s="522"/>
    </row>
    <row r="23" spans="1:11" ht="15" customHeight="1">
      <c r="A23" s="374"/>
      <c r="B23" s="374"/>
      <c r="C23" s="374"/>
      <c r="D23" s="374"/>
      <c r="E23" s="374"/>
      <c r="F23" s="374"/>
    </row>
    <row r="24" spans="1:11" ht="30" customHeight="1">
      <c r="A24" s="522" t="s">
        <v>344</v>
      </c>
      <c r="B24" s="522"/>
      <c r="C24" s="522"/>
      <c r="D24" s="522"/>
      <c r="E24" s="522"/>
      <c r="F24" s="522"/>
      <c r="G24" s="522"/>
      <c r="H24" s="522"/>
      <c r="I24" s="522"/>
      <c r="J24" s="522"/>
      <c r="K24" s="522"/>
    </row>
    <row r="25" spans="1:11" ht="15" customHeight="1">
      <c r="A25" s="374"/>
      <c r="B25" s="374"/>
      <c r="C25" s="374"/>
      <c r="D25" s="374"/>
      <c r="E25" s="374"/>
      <c r="F25" s="374"/>
    </row>
    <row r="26" spans="1:11" ht="30" customHeight="1">
      <c r="A26" s="522" t="s">
        <v>359</v>
      </c>
      <c r="B26" s="522"/>
      <c r="C26" s="522"/>
      <c r="D26" s="522"/>
      <c r="E26" s="522"/>
      <c r="F26" s="522"/>
      <c r="G26" s="522"/>
      <c r="H26" s="522"/>
      <c r="I26" s="522"/>
      <c r="J26" s="522"/>
      <c r="K26" s="522"/>
    </row>
    <row r="27" spans="1:11" ht="15" customHeight="1">
      <c r="A27" s="374"/>
      <c r="B27" s="374"/>
      <c r="C27" s="374"/>
      <c r="D27" s="374"/>
      <c r="E27" s="374"/>
      <c r="F27" s="374"/>
    </row>
    <row r="28" spans="1:11" ht="15" customHeight="1">
      <c r="A28" s="378" t="s">
        <v>345</v>
      </c>
      <c r="B28" s="374"/>
      <c r="C28" s="374"/>
      <c r="D28" s="374"/>
      <c r="E28" s="374"/>
      <c r="F28" s="374"/>
    </row>
    <row r="29" spans="1:11" ht="15" customHeight="1">
      <c r="A29" s="379"/>
      <c r="B29" s="374"/>
      <c r="C29" s="374"/>
      <c r="D29" s="374"/>
      <c r="E29" s="374"/>
      <c r="F29" s="374"/>
    </row>
    <row r="30" spans="1:11" ht="30" customHeight="1">
      <c r="A30" s="527" t="str">
        <f>"The statistics in this collection relate to defendants who had criminal cases finalised within the Higher, Local and Children's Courts during the reference period " &amp; 'Table Of Contents'!H4 &amp; "."</f>
        <v>The statistics in this collection relate to defendants who had criminal cases finalised within the Higher, Local and Children's Courts during the reference period July 2014 - June 2019.</v>
      </c>
      <c r="B30" s="527"/>
      <c r="C30" s="527"/>
      <c r="D30" s="527"/>
      <c r="E30" s="527"/>
      <c r="F30" s="527"/>
      <c r="G30" s="527"/>
      <c r="H30" s="527"/>
      <c r="I30" s="527"/>
      <c r="J30" s="527"/>
      <c r="K30" s="527"/>
    </row>
    <row r="31" spans="1:11" ht="15" customHeight="1">
      <c r="A31" s="375"/>
      <c r="B31" s="374"/>
      <c r="C31" s="374"/>
      <c r="D31" s="374"/>
      <c r="E31" s="374"/>
      <c r="F31" s="374"/>
    </row>
    <row r="32" spans="1:11" ht="15" customHeight="1">
      <c r="A32" s="372" t="s">
        <v>346</v>
      </c>
      <c r="B32" s="374"/>
      <c r="C32" s="374"/>
      <c r="D32" s="374"/>
      <c r="E32" s="374"/>
      <c r="F32" s="374"/>
    </row>
    <row r="33" spans="1:11" ht="15" customHeight="1">
      <c r="A33" s="380"/>
      <c r="B33" s="380"/>
      <c r="C33" s="380"/>
      <c r="D33" s="380"/>
      <c r="E33" s="380"/>
      <c r="F33" s="381"/>
    </row>
    <row r="34" spans="1:11" ht="45" customHeight="1">
      <c r="A34" s="522" t="s">
        <v>447</v>
      </c>
      <c r="B34" s="522"/>
      <c r="C34" s="522"/>
      <c r="D34" s="522"/>
      <c r="E34" s="522"/>
      <c r="F34" s="522"/>
      <c r="G34" s="522"/>
      <c r="H34" s="522"/>
      <c r="I34" s="522"/>
      <c r="J34" s="522"/>
      <c r="K34" s="522"/>
    </row>
    <row r="35" spans="1:11" ht="15" customHeight="1">
      <c r="A35" s="382"/>
      <c r="B35" s="380"/>
      <c r="C35" s="380"/>
      <c r="D35" s="380"/>
      <c r="E35" s="380"/>
      <c r="F35" s="380"/>
    </row>
    <row r="36" spans="1:11" ht="45" customHeight="1">
      <c r="A36" s="522" t="s">
        <v>360</v>
      </c>
      <c r="B36" s="522"/>
      <c r="C36" s="522"/>
      <c r="D36" s="522"/>
      <c r="E36" s="522"/>
      <c r="F36" s="522"/>
      <c r="G36" s="522"/>
      <c r="H36" s="522"/>
      <c r="I36" s="522"/>
      <c r="J36" s="522"/>
      <c r="K36" s="522"/>
    </row>
    <row r="37" spans="1:11" ht="7.5" customHeight="1">
      <c r="A37" s="440"/>
      <c r="B37" s="440"/>
      <c r="C37" s="440"/>
      <c r="D37" s="440"/>
      <c r="E37" s="440"/>
      <c r="F37" s="440"/>
      <c r="G37" s="440"/>
      <c r="H37" s="440"/>
      <c r="I37" s="440"/>
      <c r="J37" s="440"/>
      <c r="K37" s="440"/>
    </row>
    <row r="38" spans="1:11" ht="15" customHeight="1">
      <c r="A38" s="522" t="s">
        <v>347</v>
      </c>
      <c r="B38" s="522"/>
      <c r="C38" s="522"/>
      <c r="D38" s="522"/>
      <c r="E38" s="522"/>
      <c r="F38" s="522"/>
      <c r="G38" s="522"/>
      <c r="H38" s="522"/>
      <c r="I38" s="522"/>
      <c r="J38" s="522"/>
      <c r="K38" s="522"/>
    </row>
    <row r="39" spans="1:11" ht="30" customHeight="1">
      <c r="A39" s="522" t="s">
        <v>371</v>
      </c>
      <c r="B39" s="522"/>
      <c r="C39" s="522"/>
      <c r="D39" s="522"/>
      <c r="E39" s="522"/>
      <c r="F39" s="522"/>
      <c r="G39" s="522"/>
      <c r="H39" s="522"/>
      <c r="I39" s="522"/>
      <c r="J39" s="522"/>
      <c r="K39" s="522"/>
    </row>
    <row r="40" spans="1:11" ht="30" customHeight="1">
      <c r="A40" s="522" t="s">
        <v>348</v>
      </c>
      <c r="B40" s="522"/>
      <c r="C40" s="522"/>
      <c r="D40" s="522"/>
      <c r="E40" s="522"/>
      <c r="F40" s="522"/>
      <c r="G40" s="522"/>
      <c r="H40" s="522"/>
      <c r="I40" s="522"/>
      <c r="J40" s="522"/>
      <c r="K40" s="522"/>
    </row>
    <row r="41" spans="1:11" ht="30" customHeight="1">
      <c r="A41" s="522" t="s">
        <v>349</v>
      </c>
      <c r="B41" s="522"/>
      <c r="C41" s="522"/>
      <c r="D41" s="522"/>
      <c r="E41" s="522"/>
      <c r="F41" s="522"/>
      <c r="G41" s="522"/>
      <c r="H41" s="522"/>
      <c r="I41" s="522"/>
      <c r="J41" s="522"/>
      <c r="K41" s="522"/>
    </row>
    <row r="42" spans="1:11" ht="30" customHeight="1">
      <c r="A42" s="522" t="s">
        <v>350</v>
      </c>
      <c r="B42" s="522"/>
      <c r="C42" s="522"/>
      <c r="D42" s="522"/>
      <c r="E42" s="522"/>
      <c r="F42" s="522"/>
      <c r="G42" s="522"/>
      <c r="H42" s="522"/>
      <c r="I42" s="522"/>
      <c r="J42" s="522"/>
      <c r="K42" s="522"/>
    </row>
    <row r="43" spans="1:11" ht="15" customHeight="1">
      <c r="A43" s="383"/>
      <c r="B43" s="380"/>
      <c r="C43" s="380"/>
      <c r="D43" s="380"/>
      <c r="E43" s="380"/>
      <c r="F43" s="380"/>
    </row>
    <row r="44" spans="1:11" ht="116.25" customHeight="1">
      <c r="A44" s="521" t="s">
        <v>577</v>
      </c>
      <c r="B44" s="522"/>
      <c r="C44" s="522"/>
      <c r="D44" s="522"/>
      <c r="E44" s="522"/>
      <c r="F44" s="522"/>
      <c r="G44" s="522"/>
      <c r="H44" s="522"/>
      <c r="I44" s="522"/>
      <c r="J44" s="522"/>
      <c r="K44" s="522"/>
    </row>
    <row r="45" spans="1:11" ht="15" customHeight="1">
      <c r="A45" s="380"/>
      <c r="B45" s="380"/>
      <c r="C45" s="380"/>
      <c r="D45" s="380"/>
      <c r="E45" s="380"/>
      <c r="F45" s="380"/>
    </row>
    <row r="46" spans="1:11" ht="60" customHeight="1">
      <c r="A46" s="522" t="s">
        <v>361</v>
      </c>
      <c r="B46" s="522"/>
      <c r="C46" s="522"/>
      <c r="D46" s="522"/>
      <c r="E46" s="522"/>
      <c r="F46" s="522"/>
      <c r="G46" s="522"/>
      <c r="H46" s="522"/>
      <c r="I46" s="522"/>
      <c r="J46" s="522"/>
      <c r="K46" s="522"/>
    </row>
    <row r="47" spans="1:11" ht="15" customHeight="1">
      <c r="A47" s="380"/>
      <c r="B47" s="380"/>
      <c r="C47" s="380"/>
      <c r="D47" s="380"/>
      <c r="E47" s="380"/>
      <c r="F47" s="380"/>
    </row>
    <row r="48" spans="1:11" ht="75" customHeight="1">
      <c r="A48" s="522" t="s">
        <v>578</v>
      </c>
      <c r="B48" s="522"/>
      <c r="C48" s="522"/>
      <c r="D48" s="522"/>
      <c r="E48" s="522"/>
      <c r="F48" s="522"/>
      <c r="G48" s="522"/>
      <c r="H48" s="522"/>
      <c r="I48" s="522"/>
      <c r="J48" s="522"/>
      <c r="K48" s="522"/>
    </row>
    <row r="49" spans="1:11" ht="132.75" customHeight="1">
      <c r="A49" s="522" t="s">
        <v>579</v>
      </c>
      <c r="B49" s="522"/>
      <c r="C49" s="522"/>
      <c r="D49" s="522"/>
      <c r="E49" s="522"/>
      <c r="F49" s="522"/>
      <c r="G49" s="522"/>
      <c r="H49" s="522"/>
      <c r="I49" s="522"/>
      <c r="J49" s="522"/>
      <c r="K49" s="522"/>
    </row>
    <row r="50" spans="1:11" ht="15" customHeight="1">
      <c r="A50" s="382"/>
      <c r="B50" s="380"/>
      <c r="C50" s="380"/>
      <c r="D50" s="380"/>
      <c r="E50" s="380"/>
      <c r="F50" s="380"/>
    </row>
    <row r="51" spans="1:11" ht="30" customHeight="1">
      <c r="A51" s="521" t="s">
        <v>580</v>
      </c>
      <c r="B51" s="522"/>
      <c r="C51" s="522"/>
      <c r="D51" s="522"/>
      <c r="E51" s="522"/>
      <c r="F51" s="522"/>
      <c r="G51" s="522"/>
      <c r="H51" s="522"/>
      <c r="I51" s="522"/>
      <c r="J51" s="522"/>
      <c r="K51" s="522"/>
    </row>
    <row r="52" spans="1:11" ht="15" customHeight="1">
      <c r="A52" s="374"/>
      <c r="B52" s="380"/>
      <c r="C52" s="380"/>
      <c r="D52" s="380"/>
      <c r="E52" s="380"/>
      <c r="F52" s="380"/>
    </row>
    <row r="53" spans="1:11" ht="45" customHeight="1">
      <c r="A53" s="521" t="s">
        <v>581</v>
      </c>
      <c r="B53" s="522"/>
      <c r="C53" s="522"/>
      <c r="D53" s="522"/>
      <c r="E53" s="522"/>
      <c r="F53" s="522"/>
      <c r="G53" s="522"/>
      <c r="H53" s="522"/>
      <c r="I53" s="522"/>
      <c r="J53" s="522"/>
      <c r="K53" s="522"/>
    </row>
    <row r="54" spans="1:11" ht="11.25" customHeight="1">
      <c r="A54" s="380"/>
      <c r="B54" s="380"/>
      <c r="C54" s="380"/>
      <c r="D54" s="380"/>
      <c r="E54" s="380"/>
      <c r="F54" s="380"/>
    </row>
    <row r="55" spans="1:11" ht="87" customHeight="1">
      <c r="A55" s="522" t="s">
        <v>362</v>
      </c>
      <c r="B55" s="522"/>
      <c r="C55" s="522"/>
      <c r="D55" s="522"/>
      <c r="E55" s="522"/>
      <c r="F55" s="522"/>
      <c r="G55" s="522"/>
      <c r="H55" s="522"/>
      <c r="I55" s="522"/>
      <c r="J55" s="522"/>
      <c r="K55" s="522"/>
    </row>
    <row r="56" spans="1:11" ht="11.25" customHeight="1">
      <c r="A56" s="380"/>
      <c r="B56" s="380"/>
      <c r="C56" s="380"/>
      <c r="D56" s="380"/>
      <c r="E56" s="380"/>
      <c r="F56" s="380"/>
    </row>
    <row r="57" spans="1:11" ht="30" customHeight="1">
      <c r="A57" s="522" t="s">
        <v>363</v>
      </c>
      <c r="B57" s="522"/>
      <c r="C57" s="522"/>
      <c r="D57" s="522"/>
      <c r="E57" s="522"/>
      <c r="F57" s="522"/>
      <c r="G57" s="522"/>
      <c r="H57" s="522"/>
      <c r="I57" s="522"/>
      <c r="J57" s="522"/>
      <c r="K57" s="522"/>
    </row>
    <row r="58" spans="1:11" ht="15" customHeight="1">
      <c r="A58" s="380"/>
      <c r="B58" s="380"/>
      <c r="C58" s="380"/>
      <c r="D58" s="380"/>
      <c r="E58" s="380"/>
      <c r="F58" s="380"/>
    </row>
    <row r="59" spans="1:11" ht="89.25" customHeight="1">
      <c r="A59" s="522" t="s">
        <v>400</v>
      </c>
      <c r="B59" s="522"/>
      <c r="C59" s="522"/>
      <c r="D59" s="522"/>
      <c r="E59" s="522"/>
      <c r="F59" s="522"/>
      <c r="G59" s="522"/>
      <c r="H59" s="522"/>
      <c r="I59" s="522"/>
      <c r="J59" s="522"/>
      <c r="K59" s="522"/>
    </row>
    <row r="60" spans="1:11" ht="15" customHeight="1">
      <c r="A60" s="384"/>
      <c r="B60" s="384"/>
      <c r="C60" s="384"/>
      <c r="D60" s="384"/>
      <c r="E60" s="384"/>
      <c r="F60" s="384"/>
      <c r="G60" s="384"/>
      <c r="H60" s="384"/>
      <c r="I60" s="384"/>
      <c r="J60" s="384"/>
      <c r="K60" s="384"/>
    </row>
    <row r="61" spans="1:11" ht="15" customHeight="1">
      <c r="A61" s="522" t="s">
        <v>433</v>
      </c>
      <c r="B61" s="522"/>
      <c r="C61" s="522"/>
      <c r="D61" s="522"/>
      <c r="E61" s="522"/>
      <c r="F61" s="522"/>
      <c r="G61" s="522"/>
      <c r="H61" s="522"/>
      <c r="I61" s="522"/>
      <c r="J61" s="522"/>
      <c r="K61" s="522"/>
    </row>
    <row r="62" spans="1:11" ht="30" customHeight="1">
      <c r="A62" s="522" t="s">
        <v>372</v>
      </c>
      <c r="B62" s="522"/>
      <c r="C62" s="522"/>
      <c r="D62" s="522"/>
      <c r="E62" s="522"/>
      <c r="F62" s="522"/>
      <c r="G62" s="522"/>
      <c r="H62" s="522"/>
      <c r="I62" s="522"/>
      <c r="J62" s="522"/>
      <c r="K62" s="522"/>
    </row>
    <row r="63" spans="1:11" ht="43.5" customHeight="1">
      <c r="A63" s="522" t="s">
        <v>760</v>
      </c>
      <c r="B63" s="522"/>
      <c r="C63" s="522"/>
      <c r="D63" s="522"/>
      <c r="E63" s="522"/>
      <c r="F63" s="522"/>
      <c r="G63" s="522"/>
      <c r="H63" s="522"/>
      <c r="I63" s="522"/>
      <c r="J63" s="522"/>
      <c r="K63" s="522"/>
    </row>
    <row r="64" spans="1:11" ht="43.5" customHeight="1">
      <c r="A64" s="522" t="s">
        <v>756</v>
      </c>
      <c r="B64" s="522"/>
      <c r="C64" s="522"/>
      <c r="D64" s="522"/>
      <c r="E64" s="522"/>
      <c r="F64" s="522"/>
      <c r="G64" s="522"/>
      <c r="H64" s="522"/>
      <c r="I64" s="522"/>
      <c r="J64" s="522"/>
      <c r="K64" s="522"/>
    </row>
    <row r="65" spans="1:11" ht="15" customHeight="1">
      <c r="A65" s="385"/>
      <c r="B65" s="380"/>
      <c r="C65" s="380"/>
      <c r="D65" s="380"/>
      <c r="E65" s="380"/>
      <c r="F65" s="380"/>
    </row>
    <row r="66" spans="1:11" ht="15" customHeight="1">
      <c r="A66" s="522" t="s">
        <v>432</v>
      </c>
      <c r="B66" s="522"/>
      <c r="C66" s="522"/>
      <c r="D66" s="522"/>
      <c r="E66" s="522"/>
      <c r="F66" s="522"/>
      <c r="G66" s="522"/>
      <c r="H66" s="522"/>
      <c r="I66" s="522"/>
      <c r="J66" s="522"/>
      <c r="K66" s="522"/>
    </row>
    <row r="67" spans="1:11" ht="60.75" customHeight="1">
      <c r="A67" s="522" t="s">
        <v>758</v>
      </c>
      <c r="B67" s="522"/>
      <c r="C67" s="522"/>
      <c r="D67" s="522"/>
      <c r="E67" s="522"/>
      <c r="F67" s="522"/>
      <c r="G67" s="522"/>
      <c r="H67" s="522"/>
      <c r="I67" s="522"/>
      <c r="J67" s="522"/>
      <c r="K67" s="522"/>
    </row>
    <row r="68" spans="1:11" ht="45" customHeight="1">
      <c r="A68" s="522" t="s">
        <v>434</v>
      </c>
      <c r="B68" s="522"/>
      <c r="C68" s="522"/>
      <c r="D68" s="522"/>
      <c r="E68" s="522"/>
      <c r="F68" s="522"/>
      <c r="G68" s="522"/>
      <c r="H68" s="522"/>
      <c r="I68" s="522"/>
      <c r="J68" s="522"/>
      <c r="K68" s="522"/>
    </row>
    <row r="69" spans="1:11" ht="30" customHeight="1">
      <c r="A69" s="522" t="s">
        <v>435</v>
      </c>
      <c r="B69" s="522"/>
      <c r="C69" s="522"/>
      <c r="D69" s="522"/>
      <c r="E69" s="522"/>
      <c r="F69" s="522"/>
      <c r="G69" s="522"/>
      <c r="H69" s="522"/>
      <c r="I69" s="522"/>
      <c r="J69" s="522"/>
      <c r="K69" s="522"/>
    </row>
    <row r="70" spans="1:11" ht="60" customHeight="1">
      <c r="A70" s="522" t="s">
        <v>759</v>
      </c>
      <c r="B70" s="522"/>
      <c r="C70" s="522"/>
      <c r="D70" s="522"/>
      <c r="E70" s="522"/>
      <c r="F70" s="522"/>
      <c r="G70" s="522"/>
      <c r="H70" s="522"/>
      <c r="I70" s="522"/>
      <c r="J70" s="522"/>
      <c r="K70" s="522"/>
    </row>
    <row r="71" spans="1:11" ht="15" customHeight="1">
      <c r="A71" s="382"/>
      <c r="B71" s="380"/>
      <c r="C71" s="380"/>
      <c r="D71" s="380"/>
      <c r="E71" s="380"/>
      <c r="F71" s="380"/>
    </row>
    <row r="72" spans="1:11" ht="15" customHeight="1">
      <c r="A72" s="522" t="s">
        <v>436</v>
      </c>
      <c r="B72" s="522"/>
      <c r="C72" s="522"/>
      <c r="D72" s="522"/>
      <c r="E72" s="522"/>
      <c r="F72" s="522"/>
      <c r="G72" s="522"/>
      <c r="H72" s="522"/>
      <c r="I72" s="522"/>
      <c r="J72" s="522"/>
      <c r="K72" s="522"/>
    </row>
    <row r="73" spans="1:11" ht="15" customHeight="1">
      <c r="A73" s="382"/>
      <c r="B73" s="380"/>
      <c r="C73" s="380"/>
      <c r="D73" s="380"/>
      <c r="E73" s="380"/>
      <c r="F73" s="380"/>
    </row>
    <row r="74" spans="1:11" ht="45" customHeight="1">
      <c r="A74" s="522" t="s">
        <v>373</v>
      </c>
      <c r="B74" s="522"/>
      <c r="C74" s="522"/>
      <c r="D74" s="522"/>
      <c r="E74" s="522"/>
      <c r="F74" s="522"/>
      <c r="G74" s="522"/>
      <c r="H74" s="522"/>
      <c r="I74" s="522"/>
      <c r="J74" s="522"/>
      <c r="K74" s="522"/>
    </row>
    <row r="75" spans="1:11" ht="15" customHeight="1">
      <c r="A75" s="380"/>
      <c r="B75" s="380"/>
      <c r="C75" s="380"/>
      <c r="D75" s="380"/>
      <c r="E75" s="380"/>
      <c r="F75" s="380"/>
    </row>
    <row r="76" spans="1:11" ht="30" customHeight="1">
      <c r="A76" s="522" t="s">
        <v>582</v>
      </c>
      <c r="B76" s="522"/>
      <c r="C76" s="522"/>
      <c r="D76" s="522"/>
      <c r="E76" s="522"/>
      <c r="F76" s="522"/>
      <c r="G76" s="522"/>
      <c r="H76" s="522"/>
      <c r="I76" s="522"/>
      <c r="J76" s="522"/>
      <c r="K76" s="522"/>
    </row>
    <row r="77" spans="1:11" ht="15" customHeight="1">
      <c r="A77" s="380"/>
      <c r="B77" s="380"/>
      <c r="C77" s="380"/>
      <c r="D77" s="380"/>
      <c r="E77" s="380"/>
      <c r="F77" s="380"/>
    </row>
    <row r="78" spans="1:11" ht="60" customHeight="1">
      <c r="A78" s="522" t="s">
        <v>583</v>
      </c>
      <c r="B78" s="522"/>
      <c r="C78" s="522"/>
      <c r="D78" s="522"/>
      <c r="E78" s="522"/>
      <c r="F78" s="522"/>
      <c r="G78" s="522"/>
      <c r="H78" s="522"/>
      <c r="I78" s="522"/>
      <c r="J78" s="522"/>
      <c r="K78" s="522"/>
    </row>
    <row r="79" spans="1:11" ht="15" customHeight="1">
      <c r="A79" s="380"/>
      <c r="B79" s="380"/>
      <c r="C79" s="380"/>
      <c r="D79" s="380"/>
      <c r="E79" s="380"/>
      <c r="F79" s="380"/>
    </row>
    <row r="80" spans="1:11" ht="105.75" customHeight="1">
      <c r="A80" s="522" t="s">
        <v>452</v>
      </c>
      <c r="B80" s="522"/>
      <c r="C80" s="522"/>
      <c r="D80" s="522"/>
      <c r="E80" s="522"/>
      <c r="F80" s="522"/>
      <c r="G80" s="522"/>
      <c r="H80" s="522"/>
      <c r="I80" s="522"/>
      <c r="J80" s="522"/>
      <c r="K80" s="522"/>
    </row>
    <row r="81" spans="1:11" ht="7.5" customHeight="1">
      <c r="A81" s="386"/>
      <c r="B81" s="380"/>
      <c r="C81" s="380"/>
      <c r="D81" s="380"/>
      <c r="E81" s="380"/>
      <c r="F81" s="380"/>
    </row>
    <row r="82" spans="1:11" ht="30" customHeight="1">
      <c r="A82" s="522" t="s">
        <v>364</v>
      </c>
      <c r="B82" s="522"/>
      <c r="C82" s="522"/>
      <c r="D82" s="522"/>
      <c r="E82" s="522"/>
      <c r="F82" s="522"/>
      <c r="G82" s="522"/>
      <c r="H82" s="522"/>
      <c r="I82" s="522"/>
      <c r="J82" s="522"/>
      <c r="K82" s="522"/>
    </row>
    <row r="83" spans="1:11" ht="12" customHeight="1">
      <c r="A83" s="380"/>
      <c r="B83" s="380"/>
      <c r="C83" s="380"/>
      <c r="D83" s="380"/>
      <c r="E83" s="380"/>
      <c r="F83" s="380"/>
    </row>
    <row r="84" spans="1:11" ht="87" customHeight="1">
      <c r="A84" s="521" t="s">
        <v>696</v>
      </c>
      <c r="B84" s="522"/>
      <c r="C84" s="522"/>
      <c r="D84" s="522"/>
      <c r="E84" s="522"/>
      <c r="F84" s="522"/>
      <c r="G84" s="522"/>
      <c r="H84" s="522"/>
      <c r="I84" s="522"/>
      <c r="J84" s="522"/>
      <c r="K84" s="522"/>
    </row>
    <row r="85" spans="1:11" ht="57" customHeight="1">
      <c r="A85" s="526" t="s">
        <v>697</v>
      </c>
      <c r="B85" s="526"/>
      <c r="C85" s="526"/>
      <c r="D85" s="526"/>
      <c r="E85" s="526"/>
      <c r="F85" s="526"/>
      <c r="G85" s="526"/>
      <c r="H85" s="526"/>
      <c r="I85" s="526"/>
      <c r="J85" s="526"/>
      <c r="K85" s="526"/>
    </row>
    <row r="86" spans="1:11" ht="15" customHeight="1">
      <c r="A86" s="441"/>
      <c r="B86" s="440"/>
      <c r="C86" s="440"/>
      <c r="D86" s="440"/>
      <c r="E86" s="440"/>
      <c r="F86" s="440"/>
      <c r="G86" s="440"/>
      <c r="H86" s="440"/>
      <c r="I86" s="440"/>
      <c r="J86" s="440"/>
      <c r="K86" s="440"/>
    </row>
    <row r="87" spans="1:11" ht="91.5" customHeight="1">
      <c r="A87" s="521" t="s">
        <v>584</v>
      </c>
      <c r="B87" s="522"/>
      <c r="C87" s="522"/>
      <c r="D87" s="522"/>
      <c r="E87" s="522"/>
      <c r="F87" s="522"/>
      <c r="G87" s="522"/>
      <c r="H87" s="522"/>
      <c r="I87" s="522"/>
      <c r="J87" s="522"/>
      <c r="K87" s="522"/>
    </row>
    <row r="88" spans="1:11">
      <c r="A88" s="441"/>
      <c r="B88" s="440"/>
      <c r="C88" s="440"/>
      <c r="D88" s="440"/>
      <c r="E88" s="440"/>
      <c r="F88" s="440"/>
      <c r="G88" s="440"/>
      <c r="H88" s="440"/>
      <c r="I88" s="440"/>
      <c r="J88" s="440"/>
      <c r="K88" s="440"/>
    </row>
    <row r="89" spans="1:11" ht="45.75" customHeight="1">
      <c r="A89" s="522" t="s">
        <v>448</v>
      </c>
      <c r="B89" s="522"/>
      <c r="C89" s="522"/>
      <c r="D89" s="522"/>
      <c r="E89" s="522"/>
      <c r="F89" s="522"/>
      <c r="G89" s="522"/>
      <c r="H89" s="522"/>
      <c r="I89" s="522"/>
      <c r="J89" s="522"/>
      <c r="K89" s="522"/>
    </row>
    <row r="90" spans="1:11" ht="15" customHeight="1">
      <c r="A90" s="382"/>
      <c r="B90" s="374"/>
      <c r="C90" s="374"/>
      <c r="D90" s="374"/>
      <c r="E90" s="374"/>
      <c r="F90" s="374"/>
    </row>
    <row r="91" spans="1:11" ht="73.5" customHeight="1">
      <c r="A91" s="522" t="s">
        <v>449</v>
      </c>
      <c r="B91" s="522"/>
      <c r="C91" s="522"/>
      <c r="D91" s="522"/>
      <c r="E91" s="522"/>
      <c r="F91" s="522"/>
      <c r="G91" s="522"/>
      <c r="H91" s="522"/>
      <c r="I91" s="522"/>
      <c r="J91" s="522"/>
      <c r="K91" s="522"/>
    </row>
    <row r="92" spans="1:11" ht="15" customHeight="1">
      <c r="A92" s="382"/>
      <c r="B92" s="374"/>
      <c r="C92" s="374"/>
      <c r="D92" s="374"/>
      <c r="E92" s="374"/>
      <c r="F92" s="374"/>
    </row>
    <row r="93" spans="1:11" ht="45" customHeight="1">
      <c r="A93" s="522" t="s">
        <v>407</v>
      </c>
      <c r="B93" s="522"/>
      <c r="C93" s="522"/>
      <c r="D93" s="522"/>
      <c r="E93" s="522"/>
      <c r="F93" s="522"/>
      <c r="G93" s="522"/>
      <c r="H93" s="522"/>
      <c r="I93" s="522"/>
      <c r="J93" s="522"/>
      <c r="K93" s="522"/>
    </row>
    <row r="94" spans="1:11" ht="15" customHeight="1">
      <c r="A94" s="382"/>
      <c r="B94" s="374"/>
      <c r="C94" s="374"/>
      <c r="D94" s="374"/>
      <c r="E94" s="374"/>
      <c r="F94" s="374"/>
    </row>
    <row r="95" spans="1:11" ht="145.5" customHeight="1">
      <c r="A95" s="522" t="s">
        <v>408</v>
      </c>
      <c r="B95" s="522"/>
      <c r="C95" s="522"/>
      <c r="D95" s="522"/>
      <c r="E95" s="522"/>
      <c r="F95" s="522"/>
      <c r="G95" s="522"/>
      <c r="H95" s="522"/>
      <c r="I95" s="522"/>
      <c r="J95" s="522"/>
      <c r="K95" s="522"/>
    </row>
    <row r="96" spans="1:11" ht="15" customHeight="1">
      <c r="B96" s="380"/>
      <c r="C96" s="380"/>
      <c r="D96" s="380"/>
      <c r="E96" s="380"/>
      <c r="F96" s="380"/>
    </row>
    <row r="97" spans="1:11" ht="45" customHeight="1">
      <c r="A97" s="522" t="s">
        <v>453</v>
      </c>
      <c r="B97" s="522"/>
      <c r="C97" s="522"/>
      <c r="D97" s="522"/>
      <c r="E97" s="522"/>
      <c r="F97" s="522"/>
      <c r="G97" s="522"/>
      <c r="H97" s="522"/>
      <c r="I97" s="522"/>
      <c r="J97" s="522"/>
      <c r="K97" s="522"/>
    </row>
    <row r="98" spans="1:11" ht="30" customHeight="1">
      <c r="A98" s="522" t="s">
        <v>365</v>
      </c>
      <c r="B98" s="522"/>
      <c r="C98" s="522"/>
      <c r="D98" s="522"/>
      <c r="E98" s="522"/>
      <c r="F98" s="522"/>
      <c r="G98" s="522"/>
      <c r="H98" s="522"/>
      <c r="I98" s="522"/>
      <c r="J98" s="522"/>
      <c r="K98" s="522"/>
    </row>
    <row r="99" spans="1:11" ht="37.5" customHeight="1">
      <c r="A99" s="525" t="s">
        <v>698</v>
      </c>
      <c r="B99" s="525"/>
      <c r="C99" s="525"/>
      <c r="D99" s="525"/>
      <c r="E99" s="525"/>
      <c r="F99" s="525"/>
      <c r="G99" s="525"/>
      <c r="H99" s="525"/>
      <c r="I99" s="525"/>
      <c r="J99" s="525"/>
      <c r="K99" s="525"/>
    </row>
    <row r="100" spans="1:11" ht="45" customHeight="1">
      <c r="A100" s="523" t="s">
        <v>437</v>
      </c>
      <c r="B100" s="523"/>
      <c r="C100" s="523"/>
      <c r="D100" s="523"/>
      <c r="E100" s="523"/>
      <c r="F100" s="523"/>
      <c r="G100" s="523"/>
      <c r="H100" s="523"/>
      <c r="I100" s="523"/>
      <c r="J100" s="523"/>
      <c r="K100" s="523"/>
    </row>
    <row r="101" spans="1:11" ht="30" customHeight="1">
      <c r="A101" s="523" t="s">
        <v>438</v>
      </c>
      <c r="B101" s="523"/>
      <c r="C101" s="523"/>
      <c r="D101" s="523"/>
      <c r="E101" s="523"/>
      <c r="F101" s="523"/>
      <c r="G101" s="523"/>
      <c r="H101" s="523"/>
      <c r="I101" s="523"/>
      <c r="J101" s="523"/>
      <c r="K101" s="523"/>
    </row>
    <row r="102" spans="1:11" ht="45" customHeight="1">
      <c r="A102" s="523" t="s">
        <v>439</v>
      </c>
      <c r="B102" s="523"/>
      <c r="C102" s="523"/>
      <c r="D102" s="523"/>
      <c r="E102" s="523"/>
      <c r="F102" s="523"/>
      <c r="G102" s="523"/>
      <c r="H102" s="523"/>
      <c r="I102" s="523"/>
      <c r="J102" s="523"/>
      <c r="K102" s="523"/>
    </row>
    <row r="103" spans="1:11" ht="30" customHeight="1">
      <c r="A103" s="522" t="s">
        <v>440</v>
      </c>
      <c r="B103" s="522"/>
      <c r="C103" s="522"/>
      <c r="D103" s="522"/>
      <c r="E103" s="522"/>
      <c r="F103" s="522"/>
      <c r="G103" s="522"/>
      <c r="H103" s="522"/>
      <c r="I103" s="522"/>
      <c r="J103" s="522"/>
      <c r="K103" s="522"/>
    </row>
    <row r="104" spans="1:11" ht="30" customHeight="1">
      <c r="A104" s="523" t="s">
        <v>441</v>
      </c>
      <c r="B104" s="523"/>
      <c r="C104" s="523"/>
      <c r="D104" s="523"/>
      <c r="E104" s="523"/>
      <c r="F104" s="523"/>
      <c r="G104" s="523"/>
      <c r="H104" s="523"/>
      <c r="I104" s="523"/>
      <c r="J104" s="523"/>
      <c r="K104" s="523"/>
    </row>
    <row r="105" spans="1:11" ht="45" customHeight="1">
      <c r="A105" s="523" t="s">
        <v>442</v>
      </c>
      <c r="B105" s="523"/>
      <c r="C105" s="523"/>
      <c r="D105" s="523"/>
      <c r="E105" s="523"/>
      <c r="F105" s="523"/>
      <c r="G105" s="523"/>
      <c r="H105" s="523"/>
      <c r="I105" s="523"/>
      <c r="J105" s="523"/>
      <c r="K105" s="523"/>
    </row>
    <row r="106" spans="1:11" ht="30" customHeight="1">
      <c r="A106" s="523" t="s">
        <v>443</v>
      </c>
      <c r="B106" s="523"/>
      <c r="C106" s="523"/>
      <c r="D106" s="523"/>
      <c r="E106" s="523"/>
      <c r="F106" s="523"/>
      <c r="G106" s="523"/>
      <c r="H106" s="523"/>
      <c r="I106" s="523"/>
      <c r="J106" s="523"/>
      <c r="K106" s="523"/>
    </row>
    <row r="107" spans="1:11" ht="45" customHeight="1">
      <c r="A107" s="522" t="s">
        <v>444</v>
      </c>
      <c r="B107" s="522"/>
      <c r="C107" s="522"/>
      <c r="D107" s="522"/>
      <c r="E107" s="522"/>
      <c r="F107" s="522"/>
      <c r="G107" s="522"/>
      <c r="H107" s="522"/>
      <c r="I107" s="522"/>
      <c r="J107" s="522"/>
      <c r="K107" s="522"/>
    </row>
    <row r="108" spans="1:11" ht="45" customHeight="1">
      <c r="A108" s="522" t="s">
        <v>366</v>
      </c>
      <c r="B108" s="522"/>
      <c r="C108" s="522"/>
      <c r="D108" s="522"/>
      <c r="E108" s="522"/>
      <c r="F108" s="522"/>
      <c r="G108" s="522"/>
      <c r="H108" s="522"/>
      <c r="I108" s="522"/>
      <c r="J108" s="522"/>
      <c r="K108" s="522"/>
    </row>
    <row r="109" spans="1:11" ht="85.5" customHeight="1">
      <c r="A109" s="522" t="s">
        <v>445</v>
      </c>
      <c r="B109" s="522"/>
      <c r="C109" s="522"/>
      <c r="D109" s="522"/>
      <c r="E109" s="522"/>
      <c r="F109" s="522"/>
      <c r="G109" s="522"/>
      <c r="H109" s="522"/>
      <c r="I109" s="522"/>
      <c r="J109" s="522"/>
      <c r="K109" s="522"/>
    </row>
    <row r="110" spans="1:11" ht="60" customHeight="1">
      <c r="A110" s="522" t="s">
        <v>585</v>
      </c>
      <c r="B110" s="522"/>
      <c r="C110" s="522"/>
      <c r="D110" s="522"/>
      <c r="E110" s="522"/>
      <c r="F110" s="522"/>
      <c r="G110" s="522"/>
      <c r="H110" s="522"/>
      <c r="I110" s="522"/>
      <c r="J110" s="522"/>
      <c r="K110" s="522"/>
    </row>
    <row r="111" spans="1:11" ht="30" customHeight="1">
      <c r="A111" s="522" t="s">
        <v>399</v>
      </c>
      <c r="B111" s="522"/>
      <c r="C111" s="522"/>
      <c r="D111" s="522"/>
      <c r="E111" s="522"/>
      <c r="F111" s="522"/>
      <c r="G111" s="522"/>
      <c r="H111" s="522"/>
      <c r="I111" s="522"/>
      <c r="J111" s="522"/>
      <c r="K111" s="522"/>
    </row>
    <row r="112" spans="1:11" ht="15" customHeight="1">
      <c r="A112" s="380"/>
      <c r="B112" s="380"/>
      <c r="C112" s="380"/>
      <c r="D112" s="380"/>
      <c r="E112" s="380"/>
      <c r="F112" s="380"/>
    </row>
    <row r="113" spans="1:11" ht="15" customHeight="1">
      <c r="A113" s="385" t="s">
        <v>367</v>
      </c>
      <c r="B113" s="380"/>
      <c r="C113" s="380"/>
      <c r="D113" s="380"/>
      <c r="E113" s="380"/>
      <c r="F113" s="380"/>
    </row>
    <row r="114" spans="1:11" ht="32.25" customHeight="1">
      <c r="A114" s="522" t="s">
        <v>586</v>
      </c>
      <c r="B114" s="522"/>
      <c r="C114" s="522"/>
      <c r="D114" s="522"/>
      <c r="E114" s="522"/>
      <c r="F114" s="522"/>
      <c r="G114" s="522"/>
      <c r="H114" s="522"/>
      <c r="I114" s="522"/>
      <c r="J114" s="522"/>
      <c r="K114" s="522"/>
    </row>
    <row r="115" spans="1:11" ht="132.75" customHeight="1">
      <c r="A115" s="522" t="s">
        <v>620</v>
      </c>
      <c r="B115" s="522"/>
      <c r="C115" s="522"/>
      <c r="D115" s="522"/>
      <c r="E115" s="522"/>
      <c r="F115" s="522"/>
      <c r="G115" s="522"/>
      <c r="H115" s="522"/>
      <c r="I115" s="522"/>
      <c r="J115" s="522"/>
      <c r="K115" s="522"/>
    </row>
    <row r="116" spans="1:11" ht="8.25" customHeight="1">
      <c r="A116" s="385"/>
      <c r="B116" s="380"/>
      <c r="C116" s="380"/>
      <c r="D116" s="380"/>
      <c r="E116" s="380"/>
      <c r="F116" s="380"/>
    </row>
    <row r="117" spans="1:11" ht="146.25" customHeight="1">
      <c r="A117" s="521" t="s">
        <v>587</v>
      </c>
      <c r="B117" s="522"/>
      <c r="C117" s="522"/>
      <c r="D117" s="522"/>
      <c r="E117" s="522"/>
      <c r="F117" s="522"/>
      <c r="G117" s="522"/>
      <c r="H117" s="522"/>
      <c r="I117" s="522"/>
      <c r="J117" s="522"/>
      <c r="K117" s="522"/>
    </row>
    <row r="118" spans="1:11" ht="132.75" customHeight="1">
      <c r="A118" s="522" t="s">
        <v>588</v>
      </c>
      <c r="B118" s="522"/>
      <c r="C118" s="522"/>
      <c r="D118" s="522"/>
      <c r="E118" s="522"/>
      <c r="F118" s="522"/>
      <c r="G118" s="522"/>
      <c r="H118" s="522"/>
      <c r="I118" s="522"/>
      <c r="J118" s="522"/>
      <c r="K118" s="522"/>
    </row>
    <row r="119" spans="1:11" ht="45" customHeight="1">
      <c r="A119" s="521" t="s">
        <v>368</v>
      </c>
      <c r="B119" s="522"/>
      <c r="C119" s="522"/>
      <c r="D119" s="522"/>
      <c r="E119" s="522"/>
      <c r="F119" s="522"/>
      <c r="G119" s="522"/>
      <c r="H119" s="522"/>
      <c r="I119" s="522"/>
      <c r="J119" s="522"/>
      <c r="K119" s="522"/>
    </row>
    <row r="120" spans="1:11" ht="33.75" customHeight="1">
      <c r="A120" s="521" t="s">
        <v>589</v>
      </c>
      <c r="B120" s="522"/>
      <c r="C120" s="522"/>
      <c r="D120" s="522"/>
      <c r="E120" s="522"/>
      <c r="F120" s="522"/>
      <c r="G120" s="522"/>
      <c r="H120" s="522"/>
      <c r="I120" s="522"/>
      <c r="J120" s="522"/>
      <c r="K120" s="522"/>
    </row>
    <row r="121" spans="1:11" ht="76.5" customHeight="1">
      <c r="A121" s="521" t="s">
        <v>590</v>
      </c>
      <c r="B121" s="522"/>
      <c r="C121" s="522"/>
      <c r="D121" s="522"/>
      <c r="E121" s="522"/>
      <c r="F121" s="522"/>
      <c r="G121" s="522"/>
      <c r="H121" s="522"/>
      <c r="I121" s="522"/>
      <c r="J121" s="522"/>
      <c r="K121" s="522"/>
    </row>
    <row r="122" spans="1:11" ht="49.5" customHeight="1">
      <c r="A122" s="522" t="s">
        <v>591</v>
      </c>
      <c r="B122" s="522"/>
      <c r="C122" s="522"/>
      <c r="D122" s="522"/>
      <c r="E122" s="522"/>
      <c r="F122" s="522"/>
      <c r="G122" s="522"/>
      <c r="H122" s="522"/>
      <c r="I122" s="522"/>
      <c r="J122" s="522"/>
      <c r="K122" s="522"/>
    </row>
    <row r="123" spans="1:11" ht="93.75" customHeight="1">
      <c r="A123" s="522" t="s">
        <v>592</v>
      </c>
      <c r="B123" s="522"/>
      <c r="C123" s="522"/>
      <c r="D123" s="522"/>
      <c r="E123" s="522"/>
      <c r="F123" s="522"/>
      <c r="G123" s="522"/>
      <c r="H123" s="522"/>
      <c r="I123" s="522"/>
      <c r="J123" s="522"/>
      <c r="K123" s="522"/>
    </row>
    <row r="124" spans="1:11" ht="117.75" customHeight="1">
      <c r="A124" s="522" t="s">
        <v>593</v>
      </c>
      <c r="B124" s="522"/>
      <c r="C124" s="522"/>
      <c r="D124" s="522"/>
      <c r="E124" s="522"/>
      <c r="F124" s="522"/>
      <c r="G124" s="522"/>
      <c r="H124" s="522"/>
      <c r="I124" s="522"/>
      <c r="J124" s="522"/>
      <c r="K124" s="522"/>
    </row>
    <row r="125" spans="1:11" ht="60" customHeight="1">
      <c r="A125" s="522" t="s">
        <v>594</v>
      </c>
      <c r="B125" s="522"/>
      <c r="C125" s="522"/>
      <c r="D125" s="522"/>
      <c r="E125" s="522"/>
      <c r="F125" s="522"/>
      <c r="G125" s="522"/>
      <c r="H125" s="522"/>
      <c r="I125" s="522"/>
      <c r="J125" s="522"/>
      <c r="K125" s="522"/>
    </row>
    <row r="126" spans="1:11" ht="93" customHeight="1">
      <c r="A126" s="522" t="s">
        <v>595</v>
      </c>
      <c r="B126" s="522"/>
      <c r="C126" s="522"/>
      <c r="D126" s="522"/>
      <c r="E126" s="522"/>
      <c r="F126" s="522"/>
      <c r="G126" s="522"/>
      <c r="H126" s="522"/>
      <c r="I126" s="522"/>
      <c r="J126" s="522"/>
      <c r="K126" s="522"/>
    </row>
    <row r="127" spans="1:11" ht="90.75" customHeight="1">
      <c r="A127" s="522" t="s">
        <v>596</v>
      </c>
      <c r="B127" s="522"/>
      <c r="C127" s="522"/>
      <c r="D127" s="522"/>
      <c r="E127" s="522"/>
      <c r="F127" s="522"/>
      <c r="G127" s="522"/>
      <c r="H127" s="522"/>
      <c r="I127" s="522"/>
      <c r="J127" s="522"/>
      <c r="K127" s="522"/>
    </row>
    <row r="128" spans="1:11" ht="21.75" customHeight="1">
      <c r="A128" s="522" t="s">
        <v>597</v>
      </c>
      <c r="B128" s="522"/>
      <c r="C128" s="522"/>
      <c r="D128" s="522"/>
      <c r="E128" s="522"/>
      <c r="F128" s="522"/>
      <c r="G128" s="522"/>
      <c r="H128" s="522"/>
      <c r="I128" s="522"/>
      <c r="J128" s="522"/>
      <c r="K128" s="522"/>
    </row>
    <row r="129" spans="1:11" ht="18" customHeight="1">
      <c r="A129" s="522" t="s">
        <v>598</v>
      </c>
      <c r="B129" s="522"/>
      <c r="C129" s="522"/>
      <c r="D129" s="522"/>
      <c r="E129" s="522"/>
      <c r="F129" s="522"/>
      <c r="G129" s="522"/>
      <c r="H129" s="522"/>
      <c r="I129" s="522"/>
      <c r="J129" s="522"/>
      <c r="K129" s="522"/>
    </row>
    <row r="130" spans="1:11" ht="31.5" customHeight="1">
      <c r="A130" s="523" t="s">
        <v>599</v>
      </c>
      <c r="B130" s="523"/>
      <c r="C130" s="523"/>
      <c r="D130" s="523"/>
      <c r="E130" s="523"/>
      <c r="F130" s="523"/>
      <c r="G130" s="523"/>
      <c r="H130" s="523"/>
      <c r="I130" s="523"/>
      <c r="J130" s="523"/>
      <c r="K130" s="523"/>
    </row>
    <row r="131" spans="1:11" ht="15" customHeight="1">
      <c r="A131" s="523" t="s">
        <v>600</v>
      </c>
      <c r="B131" s="523"/>
      <c r="C131" s="523"/>
      <c r="D131" s="523"/>
      <c r="E131" s="523"/>
      <c r="F131" s="523"/>
      <c r="G131" s="523"/>
      <c r="H131" s="523"/>
      <c r="I131" s="523"/>
      <c r="J131" s="523"/>
      <c r="K131" s="523"/>
    </row>
    <row r="132" spans="1:11" ht="15" customHeight="1">
      <c r="A132" s="442"/>
      <c r="B132" s="442"/>
      <c r="C132" s="442"/>
      <c r="D132" s="442"/>
      <c r="E132" s="442"/>
      <c r="F132" s="442"/>
      <c r="G132" s="442"/>
      <c r="H132" s="442"/>
      <c r="I132" s="442"/>
      <c r="J132" s="442"/>
      <c r="K132" s="442"/>
    </row>
    <row r="133" spans="1:11" ht="72" customHeight="1">
      <c r="A133" s="522" t="s">
        <v>601</v>
      </c>
      <c r="B133" s="522"/>
      <c r="C133" s="522"/>
      <c r="D133" s="522"/>
      <c r="E133" s="522"/>
      <c r="F133" s="522"/>
      <c r="G133" s="522"/>
      <c r="H133" s="522"/>
      <c r="I133" s="522"/>
      <c r="J133" s="522"/>
      <c r="K133" s="522"/>
    </row>
    <row r="134" spans="1:11" ht="36.75" customHeight="1">
      <c r="A134" s="522" t="s">
        <v>602</v>
      </c>
      <c r="B134" s="522"/>
      <c r="C134" s="522"/>
      <c r="D134" s="522"/>
      <c r="E134" s="522"/>
      <c r="F134" s="522"/>
      <c r="G134" s="522"/>
      <c r="H134" s="522"/>
      <c r="I134" s="522"/>
      <c r="J134" s="522"/>
      <c r="K134" s="522"/>
    </row>
    <row r="135" spans="1:11" ht="35.25" customHeight="1">
      <c r="A135" s="522" t="s">
        <v>603</v>
      </c>
      <c r="B135" s="522"/>
      <c r="C135" s="522"/>
      <c r="D135" s="522"/>
      <c r="E135" s="522"/>
      <c r="F135" s="522"/>
      <c r="G135" s="522"/>
      <c r="H135" s="522"/>
      <c r="I135" s="522"/>
      <c r="J135" s="522"/>
      <c r="K135" s="522"/>
    </row>
    <row r="136" spans="1:11" ht="19.5" customHeight="1">
      <c r="A136" s="524" t="s">
        <v>604</v>
      </c>
      <c r="B136" s="524"/>
      <c r="C136" s="524"/>
      <c r="D136" s="524"/>
      <c r="E136" s="524"/>
      <c r="F136" s="524"/>
      <c r="G136" s="524"/>
      <c r="H136" s="524"/>
      <c r="I136" s="524"/>
      <c r="J136" s="524"/>
      <c r="K136" s="524"/>
    </row>
    <row r="137" spans="1:11" ht="72.75" customHeight="1">
      <c r="A137" s="522" t="s">
        <v>605</v>
      </c>
      <c r="B137" s="522"/>
      <c r="C137" s="522"/>
      <c r="D137" s="522"/>
      <c r="E137" s="522"/>
      <c r="F137" s="522"/>
      <c r="G137" s="522"/>
      <c r="H137" s="522"/>
      <c r="I137" s="522"/>
      <c r="J137" s="522"/>
      <c r="K137" s="522"/>
    </row>
    <row r="138" spans="1:11" ht="87" customHeight="1">
      <c r="A138" s="522" t="s">
        <v>606</v>
      </c>
      <c r="B138" s="522"/>
      <c r="C138" s="522"/>
      <c r="D138" s="522"/>
      <c r="E138" s="522"/>
      <c r="F138" s="522"/>
      <c r="G138" s="522"/>
      <c r="H138" s="522"/>
      <c r="I138" s="522"/>
      <c r="J138" s="522"/>
      <c r="K138" s="522"/>
    </row>
    <row r="139" spans="1:11" ht="86.25" customHeight="1">
      <c r="A139" s="522" t="s">
        <v>607</v>
      </c>
      <c r="B139" s="522"/>
      <c r="C139" s="522"/>
      <c r="D139" s="522"/>
      <c r="E139" s="522"/>
      <c r="F139" s="522"/>
      <c r="G139" s="522"/>
      <c r="H139" s="522"/>
      <c r="I139" s="522"/>
      <c r="J139" s="522"/>
      <c r="K139" s="522"/>
    </row>
    <row r="140" spans="1:11" ht="63" customHeight="1">
      <c r="A140" s="522" t="s">
        <v>608</v>
      </c>
      <c r="B140" s="522"/>
      <c r="C140" s="522"/>
      <c r="D140" s="522"/>
      <c r="E140" s="522"/>
      <c r="F140" s="522"/>
      <c r="G140" s="522"/>
      <c r="H140" s="522"/>
      <c r="I140" s="522"/>
      <c r="J140" s="522"/>
      <c r="K140" s="522"/>
    </row>
    <row r="141" spans="1:11" ht="15" customHeight="1">
      <c r="A141" s="386"/>
      <c r="B141" s="380"/>
      <c r="C141" s="380"/>
      <c r="D141" s="380"/>
      <c r="E141" s="380"/>
      <c r="F141" s="380"/>
    </row>
    <row r="142" spans="1:11" ht="76.5" customHeight="1">
      <c r="A142" s="521" t="s">
        <v>450</v>
      </c>
      <c r="B142" s="522"/>
      <c r="C142" s="522"/>
      <c r="D142" s="522"/>
      <c r="E142" s="522"/>
      <c r="F142" s="522"/>
      <c r="G142" s="522"/>
      <c r="H142" s="522"/>
      <c r="I142" s="522"/>
      <c r="J142" s="522"/>
      <c r="K142" s="522"/>
    </row>
    <row r="143" spans="1:11" ht="15" customHeight="1">
      <c r="A143" s="380"/>
      <c r="B143" s="380"/>
      <c r="C143" s="380"/>
      <c r="D143" s="380"/>
      <c r="E143" s="380"/>
      <c r="F143" s="380"/>
    </row>
    <row r="144" spans="1:11" ht="45" customHeight="1">
      <c r="A144" s="522" t="s">
        <v>609</v>
      </c>
      <c r="B144" s="522"/>
      <c r="C144" s="522"/>
      <c r="D144" s="522"/>
      <c r="E144" s="522"/>
      <c r="F144" s="522"/>
      <c r="G144" s="522"/>
      <c r="H144" s="522"/>
      <c r="I144" s="522"/>
      <c r="J144" s="522"/>
      <c r="K144" s="522"/>
    </row>
    <row r="145" spans="1:11" ht="15" customHeight="1">
      <c r="A145" s="387"/>
      <c r="B145" s="376"/>
      <c r="C145" s="376"/>
      <c r="D145" s="376"/>
      <c r="E145" s="376"/>
      <c r="F145" s="376"/>
      <c r="G145" s="376"/>
      <c r="H145" s="376"/>
      <c r="I145" s="376"/>
      <c r="J145" s="376"/>
      <c r="K145" s="376"/>
    </row>
    <row r="146" spans="1:11" ht="30" customHeight="1">
      <c r="A146" s="522" t="s">
        <v>382</v>
      </c>
      <c r="B146" s="522"/>
      <c r="C146" s="522"/>
      <c r="D146" s="522"/>
      <c r="E146" s="522"/>
      <c r="F146" s="522"/>
      <c r="G146" s="522"/>
      <c r="H146" s="522"/>
      <c r="I146" s="522"/>
      <c r="J146" s="522"/>
      <c r="K146" s="522"/>
    </row>
    <row r="147" spans="1:11" ht="30" customHeight="1">
      <c r="A147" s="522" t="s">
        <v>388</v>
      </c>
      <c r="B147" s="522"/>
      <c r="C147" s="522"/>
      <c r="D147" s="522"/>
      <c r="E147" s="522"/>
      <c r="F147" s="522"/>
      <c r="G147" s="522"/>
      <c r="H147" s="522"/>
      <c r="I147" s="522"/>
      <c r="J147" s="522"/>
      <c r="K147" s="522"/>
    </row>
    <row r="148" spans="1:11" ht="15" customHeight="1">
      <c r="A148" s="392" t="s">
        <v>374</v>
      </c>
      <c r="B148" s="393"/>
      <c r="C148" s="393"/>
      <c r="D148" s="393"/>
      <c r="E148" s="393"/>
      <c r="F148" s="393"/>
      <c r="G148" s="393"/>
      <c r="H148" s="393"/>
      <c r="I148" s="393"/>
      <c r="J148" s="393"/>
      <c r="K148" s="393"/>
    </row>
    <row r="149" spans="1:11" ht="15" customHeight="1">
      <c r="A149" s="523" t="s">
        <v>375</v>
      </c>
      <c r="B149" s="523"/>
      <c r="C149" s="523"/>
      <c r="D149" s="523"/>
      <c r="E149" s="523"/>
      <c r="F149" s="523"/>
      <c r="G149" s="523"/>
      <c r="H149" s="523"/>
      <c r="I149" s="523"/>
      <c r="J149" s="523"/>
      <c r="K149" s="523"/>
    </row>
    <row r="150" spans="1:11" ht="15" customHeight="1">
      <c r="A150" s="523" t="s">
        <v>376</v>
      </c>
      <c r="B150" s="523"/>
      <c r="C150" s="523"/>
      <c r="D150" s="523"/>
      <c r="E150" s="523"/>
      <c r="F150" s="523"/>
      <c r="G150" s="523"/>
      <c r="H150" s="523"/>
      <c r="I150" s="523"/>
      <c r="J150" s="523"/>
      <c r="K150" s="523"/>
    </row>
    <row r="151" spans="1:11" ht="30" customHeight="1">
      <c r="A151" s="523" t="s">
        <v>377</v>
      </c>
      <c r="B151" s="523"/>
      <c r="C151" s="523"/>
      <c r="D151" s="523"/>
      <c r="E151" s="523"/>
      <c r="F151" s="523"/>
      <c r="G151" s="523"/>
      <c r="H151" s="523"/>
      <c r="I151" s="523"/>
      <c r="J151" s="523"/>
      <c r="K151" s="523"/>
    </row>
    <row r="152" spans="1:11" ht="15" customHeight="1">
      <c r="A152" s="523" t="s">
        <v>378</v>
      </c>
      <c r="B152" s="523"/>
      <c r="C152" s="523"/>
      <c r="D152" s="523"/>
      <c r="E152" s="523"/>
      <c r="F152" s="523"/>
      <c r="G152" s="523"/>
      <c r="H152" s="523"/>
      <c r="I152" s="523"/>
      <c r="J152" s="523"/>
      <c r="K152" s="523"/>
    </row>
    <row r="153" spans="1:11" ht="30" customHeight="1">
      <c r="A153" s="523" t="s">
        <v>379</v>
      </c>
      <c r="B153" s="523"/>
      <c r="C153" s="523"/>
      <c r="D153" s="523"/>
      <c r="E153" s="523"/>
      <c r="F153" s="523"/>
      <c r="G153" s="523"/>
      <c r="H153" s="523"/>
      <c r="I153" s="523"/>
      <c r="J153" s="523"/>
      <c r="K153" s="523"/>
    </row>
    <row r="154" spans="1:11" ht="15" customHeight="1">
      <c r="A154" s="523" t="s">
        <v>380</v>
      </c>
      <c r="B154" s="523"/>
      <c r="C154" s="523"/>
      <c r="D154" s="523"/>
      <c r="E154" s="523"/>
      <c r="F154" s="523"/>
      <c r="G154" s="523"/>
      <c r="H154" s="523"/>
      <c r="I154" s="523"/>
      <c r="J154" s="523"/>
      <c r="K154" s="523"/>
    </row>
    <row r="155" spans="1:11" ht="42.75" customHeight="1">
      <c r="A155" s="523" t="s">
        <v>381</v>
      </c>
      <c r="B155" s="523"/>
      <c r="C155" s="523"/>
      <c r="D155" s="523"/>
      <c r="E155" s="523"/>
      <c r="F155" s="523"/>
      <c r="G155" s="523"/>
      <c r="H155" s="523"/>
      <c r="I155" s="523"/>
      <c r="J155" s="523"/>
      <c r="K155" s="523"/>
    </row>
    <row r="156" spans="1:11" ht="45" customHeight="1">
      <c r="A156" s="522" t="s">
        <v>383</v>
      </c>
      <c r="B156" s="522"/>
      <c r="C156" s="522"/>
      <c r="D156" s="522"/>
      <c r="E156" s="522"/>
      <c r="F156" s="522"/>
      <c r="G156" s="522"/>
      <c r="H156" s="522"/>
      <c r="I156" s="522"/>
      <c r="J156" s="522"/>
      <c r="K156" s="522"/>
    </row>
    <row r="157" spans="1:11" ht="30" customHeight="1">
      <c r="A157" s="522" t="s">
        <v>384</v>
      </c>
      <c r="B157" s="522"/>
      <c r="C157" s="522"/>
      <c r="D157" s="522"/>
      <c r="E157" s="522"/>
      <c r="F157" s="522"/>
      <c r="G157" s="522"/>
      <c r="H157" s="522"/>
      <c r="I157" s="522"/>
      <c r="J157" s="522"/>
      <c r="K157" s="522"/>
    </row>
    <row r="158" spans="1:11" ht="30" customHeight="1">
      <c r="A158" s="522" t="s">
        <v>385</v>
      </c>
      <c r="B158" s="522"/>
      <c r="C158" s="522"/>
      <c r="D158" s="522"/>
      <c r="E158" s="522"/>
      <c r="F158" s="522"/>
      <c r="G158" s="522"/>
      <c r="H158" s="522"/>
      <c r="I158" s="522"/>
      <c r="J158" s="522"/>
      <c r="K158" s="522"/>
    </row>
    <row r="159" spans="1:11" ht="64.5" customHeight="1">
      <c r="A159" s="522" t="s">
        <v>386</v>
      </c>
      <c r="B159" s="522"/>
      <c r="C159" s="522"/>
      <c r="D159" s="522"/>
      <c r="E159" s="522"/>
      <c r="F159" s="522"/>
      <c r="G159" s="522"/>
      <c r="H159" s="522"/>
      <c r="I159" s="522"/>
      <c r="J159" s="522"/>
      <c r="K159" s="522"/>
    </row>
    <row r="160" spans="1:11" ht="44.25" customHeight="1">
      <c r="A160" s="522" t="s">
        <v>387</v>
      </c>
      <c r="B160" s="522"/>
      <c r="C160" s="522"/>
      <c r="D160" s="522"/>
      <c r="E160" s="522"/>
      <c r="F160" s="522"/>
      <c r="G160" s="522"/>
      <c r="H160" s="522"/>
      <c r="I160" s="522"/>
      <c r="J160" s="522"/>
      <c r="K160" s="522"/>
    </row>
    <row r="161" spans="1:11">
      <c r="A161" s="387"/>
      <c r="B161" s="376"/>
      <c r="C161" s="376"/>
      <c r="D161" s="376"/>
      <c r="E161" s="376"/>
      <c r="F161" s="376"/>
      <c r="G161" s="376"/>
      <c r="H161" s="376"/>
      <c r="I161" s="376"/>
      <c r="J161" s="376"/>
      <c r="K161" s="376"/>
    </row>
    <row r="162" spans="1:11" ht="45.75" customHeight="1">
      <c r="A162" s="521" t="s">
        <v>761</v>
      </c>
      <c r="B162" s="522"/>
      <c r="C162" s="522"/>
      <c r="D162" s="522"/>
      <c r="E162" s="522"/>
      <c r="F162" s="522"/>
      <c r="G162" s="522"/>
      <c r="H162" s="522"/>
      <c r="I162" s="522"/>
      <c r="J162" s="522"/>
      <c r="K162" s="522"/>
    </row>
    <row r="163" spans="1:11" ht="15" customHeight="1">
      <c r="A163" s="380"/>
      <c r="B163" s="380"/>
      <c r="C163" s="380"/>
      <c r="D163" s="380"/>
      <c r="E163" s="380"/>
      <c r="F163" s="380"/>
    </row>
    <row r="164" spans="1:11" ht="59.25" customHeight="1">
      <c r="A164" s="522" t="s">
        <v>622</v>
      </c>
      <c r="B164" s="522"/>
      <c r="C164" s="522"/>
      <c r="D164" s="522"/>
      <c r="E164" s="522"/>
      <c r="F164" s="522"/>
      <c r="G164" s="522"/>
      <c r="H164" s="522"/>
      <c r="I164" s="522"/>
      <c r="J164" s="522"/>
      <c r="K164" s="522"/>
    </row>
    <row r="165" spans="1:11" ht="15" customHeight="1">
      <c r="A165" s="469" t="s">
        <v>621</v>
      </c>
      <c r="B165" s="462"/>
      <c r="C165" s="462"/>
      <c r="D165" s="462"/>
      <c r="E165" s="462"/>
      <c r="F165" s="462"/>
      <c r="G165" s="462"/>
      <c r="H165" s="462"/>
      <c r="I165" s="462"/>
      <c r="J165" s="462"/>
      <c r="K165" s="462"/>
    </row>
    <row r="166" spans="1:11" ht="15" customHeight="1">
      <c r="A166" s="388"/>
      <c r="B166" s="380"/>
      <c r="C166" s="380"/>
      <c r="D166" s="380"/>
      <c r="E166" s="380"/>
      <c r="F166" s="380"/>
    </row>
    <row r="167" spans="1:11" ht="60" customHeight="1">
      <c r="A167" s="522" t="s">
        <v>369</v>
      </c>
      <c r="B167" s="522"/>
      <c r="C167" s="522"/>
      <c r="D167" s="522"/>
      <c r="E167" s="522"/>
      <c r="F167" s="522"/>
      <c r="G167" s="522"/>
      <c r="H167" s="522"/>
      <c r="I167" s="522"/>
      <c r="J167" s="522"/>
      <c r="K167" s="522"/>
    </row>
    <row r="168" spans="1:11">
      <c r="A168" s="389"/>
      <c r="B168" s="380"/>
      <c r="C168" s="380"/>
      <c r="D168" s="380"/>
      <c r="E168" s="380"/>
      <c r="F168" s="380"/>
    </row>
    <row r="169" spans="1:11" ht="15">
      <c r="A169" s="390" t="s">
        <v>389</v>
      </c>
    </row>
    <row r="170" spans="1:11" ht="15" customHeight="1">
      <c r="A170" s="341" t="s">
        <v>699</v>
      </c>
    </row>
    <row r="171" spans="1:11" ht="15">
      <c r="A171" s="391"/>
    </row>
    <row r="172" spans="1:11" ht="15">
      <c r="A172" s="391" t="s">
        <v>610</v>
      </c>
    </row>
    <row r="173" spans="1:11" ht="15">
      <c r="A173" s="390" t="s">
        <v>611</v>
      </c>
    </row>
    <row r="174" spans="1:11" ht="15">
      <c r="A174" s="390" t="s">
        <v>612</v>
      </c>
    </row>
  </sheetData>
  <mergeCells count="107">
    <mergeCell ref="A5:K5"/>
    <mergeCell ref="A7:K7"/>
    <mergeCell ref="A10:K10"/>
    <mergeCell ref="A13:K13"/>
    <mergeCell ref="A16:K16"/>
    <mergeCell ref="A20:K20"/>
    <mergeCell ref="A38:K38"/>
    <mergeCell ref="A39:K39"/>
    <mergeCell ref="A40:K40"/>
    <mergeCell ref="A41:K41"/>
    <mergeCell ref="A42:K42"/>
    <mergeCell ref="A44:K44"/>
    <mergeCell ref="A22:K22"/>
    <mergeCell ref="A24:K24"/>
    <mergeCell ref="A26:K26"/>
    <mergeCell ref="A30:K30"/>
    <mergeCell ref="A34:K34"/>
    <mergeCell ref="A36:K36"/>
    <mergeCell ref="A57:K57"/>
    <mergeCell ref="A59:K59"/>
    <mergeCell ref="A61:K61"/>
    <mergeCell ref="A62:K62"/>
    <mergeCell ref="A63:K63"/>
    <mergeCell ref="A66:K66"/>
    <mergeCell ref="A46:K46"/>
    <mergeCell ref="A48:K48"/>
    <mergeCell ref="A49:K49"/>
    <mergeCell ref="A51:K51"/>
    <mergeCell ref="A53:K53"/>
    <mergeCell ref="A55:K55"/>
    <mergeCell ref="A64:K64"/>
    <mergeCell ref="A78:K78"/>
    <mergeCell ref="A80:K80"/>
    <mergeCell ref="A82:K82"/>
    <mergeCell ref="A84:K84"/>
    <mergeCell ref="A87:K87"/>
    <mergeCell ref="A67:K67"/>
    <mergeCell ref="A68:K68"/>
    <mergeCell ref="A69:K69"/>
    <mergeCell ref="A72:K72"/>
    <mergeCell ref="A74:K74"/>
    <mergeCell ref="A76:K76"/>
    <mergeCell ref="A85:K85"/>
    <mergeCell ref="A70:K70"/>
    <mergeCell ref="A98:K98"/>
    <mergeCell ref="A99:K99"/>
    <mergeCell ref="A100:K100"/>
    <mergeCell ref="A101:K101"/>
    <mergeCell ref="A102:K102"/>
    <mergeCell ref="A103:K103"/>
    <mergeCell ref="A89:K89"/>
    <mergeCell ref="A91:K91"/>
    <mergeCell ref="A93:K93"/>
    <mergeCell ref="A95:K95"/>
    <mergeCell ref="A97:K97"/>
    <mergeCell ref="A110:K110"/>
    <mergeCell ref="A111:K111"/>
    <mergeCell ref="A114:K114"/>
    <mergeCell ref="A115:K115"/>
    <mergeCell ref="A117:K117"/>
    <mergeCell ref="A104:K104"/>
    <mergeCell ref="A105:K105"/>
    <mergeCell ref="A106:K106"/>
    <mergeCell ref="A107:K107"/>
    <mergeCell ref="A108:K108"/>
    <mergeCell ref="A109:K109"/>
    <mergeCell ref="A124:K124"/>
    <mergeCell ref="A125:K125"/>
    <mergeCell ref="A126:K126"/>
    <mergeCell ref="A127:K127"/>
    <mergeCell ref="A128:K128"/>
    <mergeCell ref="A118:K118"/>
    <mergeCell ref="A119:K119"/>
    <mergeCell ref="A120:K120"/>
    <mergeCell ref="A121:K121"/>
    <mergeCell ref="A122:K122"/>
    <mergeCell ref="A123:K123"/>
    <mergeCell ref="A136:K136"/>
    <mergeCell ref="A137:K137"/>
    <mergeCell ref="A138:K138"/>
    <mergeCell ref="A139:K139"/>
    <mergeCell ref="A129:K129"/>
    <mergeCell ref="A130:K130"/>
    <mergeCell ref="A131:K131"/>
    <mergeCell ref="A133:K133"/>
    <mergeCell ref="A134:K134"/>
    <mergeCell ref="A135:K135"/>
    <mergeCell ref="A149:K149"/>
    <mergeCell ref="A150:K150"/>
    <mergeCell ref="A151:K151"/>
    <mergeCell ref="A152:K152"/>
    <mergeCell ref="A153:K153"/>
    <mergeCell ref="A154:K154"/>
    <mergeCell ref="A140:K140"/>
    <mergeCell ref="A142:K142"/>
    <mergeCell ref="A144:K144"/>
    <mergeCell ref="A146:K146"/>
    <mergeCell ref="A147:K147"/>
    <mergeCell ref="A162:K162"/>
    <mergeCell ref="A164:K164"/>
    <mergeCell ref="A167:K167"/>
    <mergeCell ref="A155:K155"/>
    <mergeCell ref="A156:K156"/>
    <mergeCell ref="A157:K157"/>
    <mergeCell ref="A158:K158"/>
    <mergeCell ref="A159:K159"/>
    <mergeCell ref="A160:K160"/>
  </mergeCells>
  <hyperlinks>
    <hyperlink ref="A1" location="'Table Of Contents'!C6" display="return to table of contents"/>
    <hyperlink ref="A165" r:id="rId1"/>
  </hyperlinks>
  <pageMargins left="0.7" right="0.7" top="0.75" bottom="0.75" header="0.3" footer="0.3"/>
  <pageSetup paperSize="9" orientation="portrait"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enableFormatConditionsCalculation="0">
    <pageSetUpPr fitToPage="1"/>
  </sheetPr>
  <dimension ref="A1:AG762"/>
  <sheetViews>
    <sheetView zoomScale="80" zoomScaleNormal="80" workbookViewId="0">
      <pane xSplit="3" ySplit="8" topLeftCell="D9" activePane="bottomRight" state="frozen"/>
      <selection pane="topRight"/>
      <selection pane="bottomLeft"/>
      <selection pane="bottomRight"/>
    </sheetView>
  </sheetViews>
  <sheetFormatPr defaultColWidth="11.42578125" defaultRowHeight="9.9499999999999993" customHeight="1"/>
  <cols>
    <col min="1" max="1" width="77.5703125" style="3" bestFit="1" customWidth="1"/>
    <col min="2" max="2" width="48.85546875" style="3" bestFit="1" customWidth="1"/>
    <col min="3" max="3" width="95" style="3" customWidth="1"/>
    <col min="4" max="33" width="12.140625" style="3" customWidth="1"/>
    <col min="34" max="16384" width="11.42578125" style="3"/>
  </cols>
  <sheetData>
    <row r="1" spans="1:33" ht="13.5">
      <c r="A1" s="203" t="s">
        <v>231</v>
      </c>
    </row>
    <row r="2" spans="1:33" s="178" customFormat="1" ht="15" customHeight="1">
      <c r="A2" s="256" t="s">
        <v>266</v>
      </c>
    </row>
    <row r="3" spans="1:33" ht="15" customHeight="1">
      <c r="A3" s="256" t="str">
        <f>"NSW Higher, Local and Children's Criminal Courts " &amp;'Table Of Contents'!H4</f>
        <v>NSW Higher, Local and Children's Criminal Courts July 2014 - June 2019</v>
      </c>
      <c r="B3" s="7"/>
      <c r="C3" s="7"/>
      <c r="D3" s="7"/>
      <c r="E3" s="7"/>
      <c r="F3" s="7"/>
      <c r="G3" s="7"/>
      <c r="H3" s="7"/>
      <c r="I3" s="7"/>
      <c r="J3" s="7"/>
      <c r="K3" s="7"/>
      <c r="L3" s="7"/>
      <c r="M3" s="7"/>
      <c r="N3" s="7"/>
      <c r="O3" s="7"/>
      <c r="P3" s="7"/>
      <c r="Q3" s="7"/>
      <c r="R3" s="7"/>
      <c r="S3" s="7"/>
      <c r="T3" s="7"/>
      <c r="U3" s="7"/>
      <c r="V3" s="7"/>
      <c r="W3" s="7"/>
      <c r="X3" s="7"/>
      <c r="Y3" s="7"/>
      <c r="Z3" s="7"/>
      <c r="AA3" s="7"/>
      <c r="AB3" s="7"/>
      <c r="AC3" s="7"/>
      <c r="AD3" s="7"/>
      <c r="AE3" s="7"/>
      <c r="AF3" s="7"/>
    </row>
    <row r="4" spans="1:33" ht="15" customHeight="1">
      <c r="A4" s="106" t="s">
        <v>401</v>
      </c>
      <c r="B4" s="7"/>
      <c r="C4" s="7"/>
      <c r="D4" s="7"/>
      <c r="E4" s="7"/>
      <c r="F4" s="7"/>
      <c r="G4" s="7"/>
      <c r="H4" s="7"/>
      <c r="I4" s="7"/>
      <c r="J4" s="7"/>
      <c r="K4" s="7"/>
      <c r="L4" s="7"/>
      <c r="M4" s="7"/>
      <c r="N4" s="7"/>
      <c r="O4" s="7"/>
      <c r="P4" s="7"/>
      <c r="Q4" s="7"/>
      <c r="R4" s="7"/>
      <c r="S4" s="7"/>
      <c r="T4" s="7"/>
      <c r="U4" s="7"/>
      <c r="V4" s="7"/>
      <c r="W4" s="7"/>
      <c r="X4" s="7"/>
      <c r="Y4" s="7"/>
      <c r="Z4" s="7"/>
      <c r="AA4" s="7"/>
      <c r="AB4" s="7"/>
      <c r="AC4" s="7"/>
      <c r="AD4" s="7"/>
      <c r="AE4" s="7"/>
      <c r="AF4" s="7"/>
      <c r="AG4" s="7"/>
    </row>
    <row r="5" spans="1:33" s="178" customFormat="1" ht="15" customHeight="1">
      <c r="A5" s="198"/>
      <c r="B5" s="7"/>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row>
    <row r="6" spans="1:33" ht="15" customHeight="1">
      <c r="A6" s="27" t="s">
        <v>0</v>
      </c>
      <c r="B6" s="28"/>
      <c r="C6" s="29"/>
      <c r="D6" s="492" t="str">
        <f>'Table Of Contents'!C4</f>
        <v>July 2014 - June 2015</v>
      </c>
      <c r="E6" s="493"/>
      <c r="F6" s="493"/>
      <c r="G6" s="493"/>
      <c r="H6" s="493"/>
      <c r="I6" s="494"/>
      <c r="J6" s="492" t="str">
        <f>'Table Of Contents'!D4</f>
        <v>July 2015 - June 2016</v>
      </c>
      <c r="K6" s="493"/>
      <c r="L6" s="493"/>
      <c r="M6" s="493"/>
      <c r="N6" s="493"/>
      <c r="O6" s="494"/>
      <c r="P6" s="492" t="str">
        <f>'Table Of Contents'!E4</f>
        <v>July 2016 - June 2017</v>
      </c>
      <c r="Q6" s="493"/>
      <c r="R6" s="493"/>
      <c r="S6" s="493"/>
      <c r="T6" s="493"/>
      <c r="U6" s="494"/>
      <c r="V6" s="492" t="str">
        <f>'Table Of Contents'!F4</f>
        <v>July 2017 - June 2018</v>
      </c>
      <c r="W6" s="493"/>
      <c r="X6" s="493"/>
      <c r="Y6" s="493"/>
      <c r="Z6" s="493"/>
      <c r="AA6" s="494"/>
      <c r="AB6" s="492" t="str">
        <f>'Table Of Contents'!G4</f>
        <v>July 2018 - June 2019</v>
      </c>
      <c r="AC6" s="493"/>
      <c r="AD6" s="493"/>
      <c r="AE6" s="493"/>
      <c r="AF6" s="493"/>
      <c r="AG6" s="494"/>
    </row>
    <row r="7" spans="1:33" ht="15" customHeight="1">
      <c r="A7" s="30"/>
      <c r="B7" s="10"/>
      <c r="C7" s="31"/>
      <c r="D7" s="495" t="s">
        <v>31</v>
      </c>
      <c r="E7" s="496"/>
      <c r="F7" s="497"/>
      <c r="G7" s="498" t="s">
        <v>328</v>
      </c>
      <c r="H7" s="499"/>
      <c r="I7" s="500"/>
      <c r="J7" s="495" t="s">
        <v>31</v>
      </c>
      <c r="K7" s="496"/>
      <c r="L7" s="497"/>
      <c r="M7" s="498" t="s">
        <v>328</v>
      </c>
      <c r="N7" s="499"/>
      <c r="O7" s="500"/>
      <c r="P7" s="495" t="s">
        <v>31</v>
      </c>
      <c r="Q7" s="496"/>
      <c r="R7" s="497"/>
      <c r="S7" s="498" t="s">
        <v>328</v>
      </c>
      <c r="T7" s="499"/>
      <c r="U7" s="500"/>
      <c r="V7" s="495" t="s">
        <v>31</v>
      </c>
      <c r="W7" s="496"/>
      <c r="X7" s="497"/>
      <c r="Y7" s="498" t="s">
        <v>328</v>
      </c>
      <c r="Z7" s="499"/>
      <c r="AA7" s="500"/>
      <c r="AB7" s="495" t="s">
        <v>31</v>
      </c>
      <c r="AC7" s="496"/>
      <c r="AD7" s="497"/>
      <c r="AE7" s="498" t="s">
        <v>328</v>
      </c>
      <c r="AF7" s="499"/>
      <c r="AG7" s="500"/>
    </row>
    <row r="8" spans="1:33" ht="63.75" customHeight="1">
      <c r="A8" s="239" t="s">
        <v>755</v>
      </c>
      <c r="B8" s="32"/>
      <c r="C8" s="33"/>
      <c r="D8" s="20" t="s">
        <v>295</v>
      </c>
      <c r="E8" s="21" t="s">
        <v>296</v>
      </c>
      <c r="F8" s="206" t="s">
        <v>297</v>
      </c>
      <c r="G8" s="20" t="s">
        <v>293</v>
      </c>
      <c r="H8" s="21" t="s">
        <v>294</v>
      </c>
      <c r="I8" s="206" t="s">
        <v>297</v>
      </c>
      <c r="J8" s="302" t="s">
        <v>295</v>
      </c>
      <c r="K8" s="303" t="s">
        <v>296</v>
      </c>
      <c r="L8" s="206" t="s">
        <v>297</v>
      </c>
      <c r="M8" s="302" t="s">
        <v>293</v>
      </c>
      <c r="N8" s="303" t="s">
        <v>294</v>
      </c>
      <c r="O8" s="206" t="s">
        <v>297</v>
      </c>
      <c r="P8" s="302" t="s">
        <v>295</v>
      </c>
      <c r="Q8" s="303" t="s">
        <v>296</v>
      </c>
      <c r="R8" s="206" t="s">
        <v>297</v>
      </c>
      <c r="S8" s="302" t="s">
        <v>293</v>
      </c>
      <c r="T8" s="303" t="s">
        <v>294</v>
      </c>
      <c r="U8" s="206" t="s">
        <v>297</v>
      </c>
      <c r="V8" s="302" t="s">
        <v>295</v>
      </c>
      <c r="W8" s="303" t="s">
        <v>296</v>
      </c>
      <c r="X8" s="206" t="s">
        <v>297</v>
      </c>
      <c r="Y8" s="302" t="s">
        <v>293</v>
      </c>
      <c r="Z8" s="303" t="s">
        <v>294</v>
      </c>
      <c r="AA8" s="206" t="s">
        <v>297</v>
      </c>
      <c r="AB8" s="302" t="s">
        <v>295</v>
      </c>
      <c r="AC8" s="303" t="s">
        <v>296</v>
      </c>
      <c r="AD8" s="206" t="s">
        <v>297</v>
      </c>
      <c r="AE8" s="302" t="s">
        <v>293</v>
      </c>
      <c r="AF8" s="303" t="s">
        <v>294</v>
      </c>
      <c r="AG8" s="206" t="s">
        <v>297</v>
      </c>
    </row>
    <row r="9" spans="1:33" s="178" customFormat="1" ht="22.5" customHeight="1">
      <c r="A9" s="167" t="s">
        <v>1</v>
      </c>
      <c r="B9" s="10"/>
      <c r="C9" s="10"/>
      <c r="D9" s="409"/>
      <c r="E9" s="410"/>
      <c r="F9" s="411"/>
      <c r="G9" s="409"/>
      <c r="H9" s="410"/>
      <c r="I9" s="411"/>
      <c r="J9" s="409"/>
      <c r="K9" s="410"/>
      <c r="L9" s="411"/>
      <c r="M9" s="409"/>
      <c r="N9" s="410"/>
      <c r="O9" s="411"/>
      <c r="P9" s="409"/>
      <c r="Q9" s="410"/>
      <c r="R9" s="411"/>
      <c r="S9" s="409"/>
      <c r="T9" s="410"/>
      <c r="U9" s="411"/>
      <c r="V9" s="409"/>
      <c r="W9" s="410"/>
      <c r="X9" s="411"/>
      <c r="Y9" s="409"/>
      <c r="Z9" s="410"/>
      <c r="AA9" s="411"/>
      <c r="AB9" s="409"/>
      <c r="AC9" s="410"/>
      <c r="AD9" s="411"/>
      <c r="AE9" s="409"/>
      <c r="AF9" s="410"/>
      <c r="AG9" s="411"/>
    </row>
    <row r="10" spans="1:33" s="178" customFormat="1" ht="22.5" customHeight="1">
      <c r="A10" s="423"/>
      <c r="B10" s="10"/>
      <c r="C10" s="10"/>
      <c r="D10" s="412"/>
      <c r="E10" s="413"/>
      <c r="F10" s="414"/>
      <c r="G10" s="412"/>
      <c r="H10" s="413"/>
      <c r="I10" s="414"/>
      <c r="J10" s="412"/>
      <c r="K10" s="413"/>
      <c r="L10" s="414"/>
      <c r="M10" s="412"/>
      <c r="N10" s="413"/>
      <c r="O10" s="414"/>
      <c r="P10" s="412"/>
      <c r="Q10" s="413"/>
      <c r="R10" s="414"/>
      <c r="S10" s="412"/>
      <c r="T10" s="413"/>
      <c r="U10" s="414"/>
      <c r="V10" s="412"/>
      <c r="W10" s="413"/>
      <c r="X10" s="414"/>
      <c r="Y10" s="412"/>
      <c r="Z10" s="413"/>
      <c r="AA10" s="414"/>
      <c r="AB10" s="412"/>
      <c r="AC10" s="413"/>
      <c r="AD10" s="414"/>
      <c r="AE10" s="412"/>
      <c r="AF10" s="413"/>
      <c r="AG10" s="414"/>
    </row>
    <row r="11" spans="1:33" ht="15" customHeight="1">
      <c r="A11" s="89" t="s">
        <v>9</v>
      </c>
      <c r="B11" s="260" t="s">
        <v>35</v>
      </c>
      <c r="C11" s="260" t="s">
        <v>35</v>
      </c>
      <c r="D11" s="188">
        <v>89</v>
      </c>
      <c r="E11" s="189">
        <v>49</v>
      </c>
      <c r="F11" s="207">
        <v>55.1</v>
      </c>
      <c r="G11" s="188">
        <v>88</v>
      </c>
      <c r="H11" s="189">
        <v>48</v>
      </c>
      <c r="I11" s="207">
        <v>54.5</v>
      </c>
      <c r="J11" s="188">
        <v>67</v>
      </c>
      <c r="K11" s="189">
        <v>28</v>
      </c>
      <c r="L11" s="207">
        <v>41.8</v>
      </c>
      <c r="M11" s="188">
        <v>64</v>
      </c>
      <c r="N11" s="189">
        <v>26</v>
      </c>
      <c r="O11" s="207">
        <v>40.6</v>
      </c>
      <c r="P11" s="188">
        <v>86</v>
      </c>
      <c r="Q11" s="189">
        <v>58</v>
      </c>
      <c r="R11" s="207">
        <v>67.400000000000006</v>
      </c>
      <c r="S11" s="188">
        <v>76</v>
      </c>
      <c r="T11" s="189">
        <v>51</v>
      </c>
      <c r="U11" s="207">
        <v>67.099999999999994</v>
      </c>
      <c r="V11" s="188">
        <v>63</v>
      </c>
      <c r="W11" s="189">
        <v>31</v>
      </c>
      <c r="X11" s="207">
        <v>49.2</v>
      </c>
      <c r="Y11" s="188">
        <v>63</v>
      </c>
      <c r="Z11" s="189">
        <v>31</v>
      </c>
      <c r="AA11" s="207">
        <v>49.2</v>
      </c>
      <c r="AB11" s="188">
        <v>78</v>
      </c>
      <c r="AC11" s="189">
        <v>40</v>
      </c>
      <c r="AD11" s="207">
        <v>51.3</v>
      </c>
      <c r="AE11" s="188">
        <v>72</v>
      </c>
      <c r="AF11" s="189">
        <v>34</v>
      </c>
      <c r="AG11" s="207">
        <v>47.2</v>
      </c>
    </row>
    <row r="12" spans="1:33" ht="15" customHeight="1">
      <c r="A12" s="35"/>
      <c r="B12" s="39" t="s">
        <v>36</v>
      </c>
      <c r="C12" s="39" t="s">
        <v>36</v>
      </c>
      <c r="D12" s="195">
        <v>35</v>
      </c>
      <c r="E12" s="194">
        <v>5</v>
      </c>
      <c r="F12" s="210">
        <v>14.3</v>
      </c>
      <c r="G12" s="195">
        <v>29</v>
      </c>
      <c r="H12" s="194">
        <v>5</v>
      </c>
      <c r="I12" s="210">
        <v>17.2</v>
      </c>
      <c r="J12" s="195">
        <v>35</v>
      </c>
      <c r="K12" s="194">
        <v>9</v>
      </c>
      <c r="L12" s="210">
        <v>25.7</v>
      </c>
      <c r="M12" s="195">
        <v>26</v>
      </c>
      <c r="N12" s="194">
        <v>9</v>
      </c>
      <c r="O12" s="210">
        <v>34.6</v>
      </c>
      <c r="P12" s="195">
        <v>80</v>
      </c>
      <c r="Q12" s="194">
        <v>39</v>
      </c>
      <c r="R12" s="210">
        <v>48.8</v>
      </c>
      <c r="S12" s="195">
        <v>47</v>
      </c>
      <c r="T12" s="194">
        <v>18</v>
      </c>
      <c r="U12" s="210">
        <v>38.299999999999997</v>
      </c>
      <c r="V12" s="195">
        <v>30</v>
      </c>
      <c r="W12" s="194">
        <v>8</v>
      </c>
      <c r="X12" s="210">
        <v>26.7</v>
      </c>
      <c r="Y12" s="195">
        <v>27</v>
      </c>
      <c r="Z12" s="194">
        <v>8</v>
      </c>
      <c r="AA12" s="210">
        <v>29.6</v>
      </c>
      <c r="AB12" s="195">
        <v>38</v>
      </c>
      <c r="AC12" s="194">
        <v>13</v>
      </c>
      <c r="AD12" s="210">
        <v>34.200000000000003</v>
      </c>
      <c r="AE12" s="195">
        <v>30</v>
      </c>
      <c r="AF12" s="194">
        <v>9</v>
      </c>
      <c r="AG12" s="210">
        <v>30</v>
      </c>
    </row>
    <row r="13" spans="1:33" ht="15" customHeight="1">
      <c r="A13" s="35"/>
      <c r="B13" s="11" t="s">
        <v>184</v>
      </c>
      <c r="C13" s="181" t="s">
        <v>37</v>
      </c>
      <c r="D13" s="183">
        <v>45</v>
      </c>
      <c r="E13" s="182">
        <v>36</v>
      </c>
      <c r="F13" s="208">
        <v>80</v>
      </c>
      <c r="G13" s="183">
        <v>42</v>
      </c>
      <c r="H13" s="182">
        <v>34</v>
      </c>
      <c r="I13" s="208">
        <v>81</v>
      </c>
      <c r="J13" s="183">
        <v>29</v>
      </c>
      <c r="K13" s="182">
        <v>18</v>
      </c>
      <c r="L13" s="208">
        <v>62.1</v>
      </c>
      <c r="M13" s="183">
        <v>29</v>
      </c>
      <c r="N13" s="182">
        <v>18</v>
      </c>
      <c r="O13" s="208">
        <v>62.1</v>
      </c>
      <c r="P13" s="183">
        <v>30</v>
      </c>
      <c r="Q13" s="182">
        <v>23</v>
      </c>
      <c r="R13" s="208">
        <v>76.7</v>
      </c>
      <c r="S13" s="183">
        <v>29</v>
      </c>
      <c r="T13" s="182">
        <v>22</v>
      </c>
      <c r="U13" s="208">
        <v>75.900000000000006</v>
      </c>
      <c r="V13" s="183">
        <v>33</v>
      </c>
      <c r="W13" s="182">
        <v>19</v>
      </c>
      <c r="X13" s="208">
        <v>57.6</v>
      </c>
      <c r="Y13" s="183">
        <v>30</v>
      </c>
      <c r="Z13" s="182">
        <v>19</v>
      </c>
      <c r="AA13" s="208">
        <v>63.3</v>
      </c>
      <c r="AB13" s="183">
        <v>36</v>
      </c>
      <c r="AC13" s="182">
        <v>28</v>
      </c>
      <c r="AD13" s="208">
        <v>77.8</v>
      </c>
      <c r="AE13" s="183">
        <v>35</v>
      </c>
      <c r="AF13" s="182">
        <v>27</v>
      </c>
      <c r="AG13" s="208">
        <v>77.099999999999994</v>
      </c>
    </row>
    <row r="14" spans="1:33" ht="15" customHeight="1">
      <c r="A14" s="35"/>
      <c r="B14" s="11"/>
      <c r="C14" s="181" t="s">
        <v>38</v>
      </c>
      <c r="D14" s="183">
        <v>96</v>
      </c>
      <c r="E14" s="182">
        <v>67</v>
      </c>
      <c r="F14" s="208">
        <v>69.8</v>
      </c>
      <c r="G14" s="183">
        <v>81</v>
      </c>
      <c r="H14" s="182">
        <v>61</v>
      </c>
      <c r="I14" s="208">
        <v>75.3</v>
      </c>
      <c r="J14" s="183">
        <v>96</v>
      </c>
      <c r="K14" s="182">
        <v>70</v>
      </c>
      <c r="L14" s="208">
        <v>72.900000000000006</v>
      </c>
      <c r="M14" s="183">
        <v>82</v>
      </c>
      <c r="N14" s="182">
        <v>66</v>
      </c>
      <c r="O14" s="208">
        <v>80.5</v>
      </c>
      <c r="P14" s="183">
        <v>77</v>
      </c>
      <c r="Q14" s="182">
        <v>57</v>
      </c>
      <c r="R14" s="208">
        <v>74</v>
      </c>
      <c r="S14" s="183">
        <v>66</v>
      </c>
      <c r="T14" s="182">
        <v>52</v>
      </c>
      <c r="U14" s="208">
        <v>78.8</v>
      </c>
      <c r="V14" s="183">
        <v>114</v>
      </c>
      <c r="W14" s="182">
        <v>82</v>
      </c>
      <c r="X14" s="208">
        <v>71.900000000000006</v>
      </c>
      <c r="Y14" s="183">
        <v>101</v>
      </c>
      <c r="Z14" s="182">
        <v>81</v>
      </c>
      <c r="AA14" s="208">
        <v>80.2</v>
      </c>
      <c r="AB14" s="183">
        <v>135</v>
      </c>
      <c r="AC14" s="182">
        <v>90</v>
      </c>
      <c r="AD14" s="208">
        <v>66.7</v>
      </c>
      <c r="AE14" s="183">
        <v>103</v>
      </c>
      <c r="AF14" s="182">
        <v>82</v>
      </c>
      <c r="AG14" s="208">
        <v>79.599999999999994</v>
      </c>
    </row>
    <row r="15" spans="1:33" ht="15" customHeight="1">
      <c r="A15" s="35"/>
      <c r="B15" s="11"/>
      <c r="C15" s="181" t="s">
        <v>39</v>
      </c>
      <c r="D15" s="183">
        <v>141</v>
      </c>
      <c r="E15" s="182">
        <v>103</v>
      </c>
      <c r="F15" s="208">
        <v>73</v>
      </c>
      <c r="G15" s="183">
        <v>120</v>
      </c>
      <c r="H15" s="182">
        <v>95</v>
      </c>
      <c r="I15" s="208">
        <v>79.2</v>
      </c>
      <c r="J15" s="183">
        <v>125</v>
      </c>
      <c r="K15" s="182">
        <v>88</v>
      </c>
      <c r="L15" s="208">
        <v>70.400000000000006</v>
      </c>
      <c r="M15" s="183">
        <v>110</v>
      </c>
      <c r="N15" s="182">
        <v>84</v>
      </c>
      <c r="O15" s="208">
        <v>76.400000000000006</v>
      </c>
      <c r="P15" s="183">
        <v>107</v>
      </c>
      <c r="Q15" s="182">
        <v>80</v>
      </c>
      <c r="R15" s="208">
        <v>74.8</v>
      </c>
      <c r="S15" s="183">
        <v>94</v>
      </c>
      <c r="T15" s="182">
        <v>74</v>
      </c>
      <c r="U15" s="208">
        <v>78.7</v>
      </c>
      <c r="V15" s="183">
        <v>147</v>
      </c>
      <c r="W15" s="182">
        <v>101</v>
      </c>
      <c r="X15" s="208">
        <v>68.7</v>
      </c>
      <c r="Y15" s="183">
        <v>130</v>
      </c>
      <c r="Z15" s="182">
        <v>100</v>
      </c>
      <c r="AA15" s="208">
        <v>76.900000000000006</v>
      </c>
      <c r="AB15" s="183">
        <v>171</v>
      </c>
      <c r="AC15" s="182">
        <v>118</v>
      </c>
      <c r="AD15" s="208">
        <v>69</v>
      </c>
      <c r="AE15" s="183">
        <v>136</v>
      </c>
      <c r="AF15" s="182">
        <v>109</v>
      </c>
      <c r="AG15" s="208">
        <v>80.099999999999994</v>
      </c>
    </row>
    <row r="16" spans="1:33" ht="15" customHeight="1">
      <c r="A16" s="36"/>
      <c r="B16" s="330" t="s">
        <v>39</v>
      </c>
      <c r="C16" s="39"/>
      <c r="D16" s="195">
        <v>265</v>
      </c>
      <c r="E16" s="194">
        <v>157</v>
      </c>
      <c r="F16" s="210">
        <v>59.2</v>
      </c>
      <c r="G16" s="195">
        <v>210</v>
      </c>
      <c r="H16" s="194">
        <v>148</v>
      </c>
      <c r="I16" s="210">
        <v>70.5</v>
      </c>
      <c r="J16" s="195">
        <v>227</v>
      </c>
      <c r="K16" s="194">
        <v>125</v>
      </c>
      <c r="L16" s="210">
        <v>55.1</v>
      </c>
      <c r="M16" s="195">
        <v>185</v>
      </c>
      <c r="N16" s="194">
        <v>119</v>
      </c>
      <c r="O16" s="210">
        <v>64.3</v>
      </c>
      <c r="P16" s="195">
        <v>273</v>
      </c>
      <c r="Q16" s="194">
        <v>177</v>
      </c>
      <c r="R16" s="210">
        <v>64.8</v>
      </c>
      <c r="S16" s="195">
        <v>196</v>
      </c>
      <c r="T16" s="194">
        <v>136</v>
      </c>
      <c r="U16" s="210">
        <v>69.400000000000006</v>
      </c>
      <c r="V16" s="195">
        <v>240</v>
      </c>
      <c r="W16" s="194">
        <v>140</v>
      </c>
      <c r="X16" s="210">
        <v>58.3</v>
      </c>
      <c r="Y16" s="195">
        <v>203</v>
      </c>
      <c r="Z16" s="194">
        <v>138</v>
      </c>
      <c r="AA16" s="210">
        <v>68</v>
      </c>
      <c r="AB16" s="195">
        <v>287</v>
      </c>
      <c r="AC16" s="194">
        <v>171</v>
      </c>
      <c r="AD16" s="210">
        <v>59.6</v>
      </c>
      <c r="AE16" s="330">
        <v>222</v>
      </c>
      <c r="AF16" s="194">
        <v>151</v>
      </c>
      <c r="AG16" s="210">
        <v>68</v>
      </c>
    </row>
    <row r="17" spans="1:33" ht="15" customHeight="1">
      <c r="A17" s="35" t="s">
        <v>10</v>
      </c>
      <c r="B17" s="11" t="s">
        <v>40</v>
      </c>
      <c r="C17" s="181" t="s">
        <v>41</v>
      </c>
      <c r="D17" s="183">
        <v>11425</v>
      </c>
      <c r="E17" s="182">
        <v>6450</v>
      </c>
      <c r="F17" s="208">
        <v>56.5</v>
      </c>
      <c r="G17" s="183">
        <v>9411</v>
      </c>
      <c r="H17" s="182">
        <v>5839</v>
      </c>
      <c r="I17" s="208">
        <v>62</v>
      </c>
      <c r="J17" s="183">
        <v>11888</v>
      </c>
      <c r="K17" s="182">
        <v>6747</v>
      </c>
      <c r="L17" s="208">
        <v>56.8</v>
      </c>
      <c r="M17" s="183">
        <v>9813</v>
      </c>
      <c r="N17" s="182">
        <v>6099</v>
      </c>
      <c r="O17" s="208">
        <v>62.2</v>
      </c>
      <c r="P17" s="183">
        <v>12485</v>
      </c>
      <c r="Q17" s="182">
        <v>7204</v>
      </c>
      <c r="R17" s="208">
        <v>57.7</v>
      </c>
      <c r="S17" s="183">
        <v>10270</v>
      </c>
      <c r="T17" s="182">
        <v>6478</v>
      </c>
      <c r="U17" s="208">
        <v>63.1</v>
      </c>
      <c r="V17" s="183">
        <v>12585</v>
      </c>
      <c r="W17" s="182">
        <v>7223</v>
      </c>
      <c r="X17" s="208">
        <v>57.4</v>
      </c>
      <c r="Y17" s="183">
        <v>10459</v>
      </c>
      <c r="Z17" s="182">
        <v>6542</v>
      </c>
      <c r="AA17" s="208">
        <v>62.5</v>
      </c>
      <c r="AB17" s="183">
        <v>13116</v>
      </c>
      <c r="AC17" s="182">
        <v>7465</v>
      </c>
      <c r="AD17" s="208">
        <v>56.9</v>
      </c>
      <c r="AE17" s="183">
        <v>10610</v>
      </c>
      <c r="AF17" s="182">
        <v>6632</v>
      </c>
      <c r="AG17" s="208">
        <v>62.5</v>
      </c>
    </row>
    <row r="18" spans="1:33" ht="15" customHeight="1">
      <c r="A18" s="35"/>
      <c r="B18" s="11"/>
      <c r="C18" s="181" t="s">
        <v>42</v>
      </c>
      <c r="D18" s="183">
        <v>3470</v>
      </c>
      <c r="E18" s="182">
        <v>2530</v>
      </c>
      <c r="F18" s="208">
        <v>72.900000000000006</v>
      </c>
      <c r="G18" s="183">
        <v>2609</v>
      </c>
      <c r="H18" s="182">
        <v>1967</v>
      </c>
      <c r="I18" s="208">
        <v>75.400000000000006</v>
      </c>
      <c r="J18" s="183">
        <v>3371</v>
      </c>
      <c r="K18" s="182">
        <v>2461</v>
      </c>
      <c r="L18" s="208">
        <v>73</v>
      </c>
      <c r="M18" s="183">
        <v>2501</v>
      </c>
      <c r="N18" s="182">
        <v>1869</v>
      </c>
      <c r="O18" s="208">
        <v>74.7</v>
      </c>
      <c r="P18" s="183">
        <v>3390</v>
      </c>
      <c r="Q18" s="182">
        <v>2499</v>
      </c>
      <c r="R18" s="208">
        <v>73.7</v>
      </c>
      <c r="S18" s="183">
        <v>2565</v>
      </c>
      <c r="T18" s="182">
        <v>1969</v>
      </c>
      <c r="U18" s="208">
        <v>76.8</v>
      </c>
      <c r="V18" s="183">
        <v>3426</v>
      </c>
      <c r="W18" s="182">
        <v>2473</v>
      </c>
      <c r="X18" s="208">
        <v>72.2</v>
      </c>
      <c r="Y18" s="183">
        <v>2580</v>
      </c>
      <c r="Z18" s="182">
        <v>1943</v>
      </c>
      <c r="AA18" s="208">
        <v>75.3</v>
      </c>
      <c r="AB18" s="183">
        <v>3346</v>
      </c>
      <c r="AC18" s="182">
        <v>2435</v>
      </c>
      <c r="AD18" s="208">
        <v>72.8</v>
      </c>
      <c r="AE18" s="183">
        <v>2543</v>
      </c>
      <c r="AF18" s="182">
        <v>1921</v>
      </c>
      <c r="AG18" s="208">
        <v>75.5</v>
      </c>
    </row>
    <row r="19" spans="1:33" ht="15" customHeight="1">
      <c r="A19" s="35"/>
      <c r="B19" s="11"/>
      <c r="C19" s="181" t="s">
        <v>43</v>
      </c>
      <c r="D19" s="183">
        <v>21324</v>
      </c>
      <c r="E19" s="182">
        <v>13011</v>
      </c>
      <c r="F19" s="208">
        <v>61</v>
      </c>
      <c r="G19" s="183">
        <v>17246</v>
      </c>
      <c r="H19" s="182">
        <v>11031</v>
      </c>
      <c r="I19" s="208">
        <v>64</v>
      </c>
      <c r="J19" s="183">
        <v>22136</v>
      </c>
      <c r="K19" s="182">
        <v>13553</v>
      </c>
      <c r="L19" s="208">
        <v>61.2</v>
      </c>
      <c r="M19" s="183">
        <v>17887</v>
      </c>
      <c r="N19" s="182">
        <v>11519</v>
      </c>
      <c r="O19" s="208">
        <v>64.400000000000006</v>
      </c>
      <c r="P19" s="183">
        <v>22481</v>
      </c>
      <c r="Q19" s="182">
        <v>13944</v>
      </c>
      <c r="R19" s="208">
        <v>62</v>
      </c>
      <c r="S19" s="183">
        <v>18267</v>
      </c>
      <c r="T19" s="182">
        <v>11934</v>
      </c>
      <c r="U19" s="208">
        <v>65.3</v>
      </c>
      <c r="V19" s="183">
        <v>22603</v>
      </c>
      <c r="W19" s="182">
        <v>13951</v>
      </c>
      <c r="X19" s="208">
        <v>61.7</v>
      </c>
      <c r="Y19" s="183">
        <v>18367</v>
      </c>
      <c r="Z19" s="182">
        <v>11895</v>
      </c>
      <c r="AA19" s="208">
        <v>64.8</v>
      </c>
      <c r="AB19" s="183">
        <v>22692</v>
      </c>
      <c r="AC19" s="182">
        <v>14427</v>
      </c>
      <c r="AD19" s="208">
        <v>63.6</v>
      </c>
      <c r="AE19" s="183">
        <v>18368</v>
      </c>
      <c r="AF19" s="182">
        <v>12268</v>
      </c>
      <c r="AG19" s="208">
        <v>66.8</v>
      </c>
    </row>
    <row r="20" spans="1:33" ht="15" customHeight="1">
      <c r="A20" s="35"/>
      <c r="B20" s="11"/>
      <c r="C20" s="181" t="s">
        <v>39</v>
      </c>
      <c r="D20" s="183">
        <v>36219</v>
      </c>
      <c r="E20" s="182">
        <v>21991</v>
      </c>
      <c r="F20" s="208">
        <v>60.7</v>
      </c>
      <c r="G20" s="183">
        <v>24625</v>
      </c>
      <c r="H20" s="182">
        <v>17390</v>
      </c>
      <c r="I20" s="208">
        <v>70.599999999999994</v>
      </c>
      <c r="J20" s="183">
        <v>37395</v>
      </c>
      <c r="K20" s="182">
        <v>22761</v>
      </c>
      <c r="L20" s="208">
        <v>60.9</v>
      </c>
      <c r="M20" s="183">
        <v>25365</v>
      </c>
      <c r="N20" s="182">
        <v>17961</v>
      </c>
      <c r="O20" s="208">
        <v>70.8</v>
      </c>
      <c r="P20" s="183">
        <v>38356</v>
      </c>
      <c r="Q20" s="182">
        <v>23647</v>
      </c>
      <c r="R20" s="208">
        <v>61.7</v>
      </c>
      <c r="S20" s="183">
        <v>26207</v>
      </c>
      <c r="T20" s="182">
        <v>18775</v>
      </c>
      <c r="U20" s="208">
        <v>71.599999999999994</v>
      </c>
      <c r="V20" s="183">
        <v>38614</v>
      </c>
      <c r="W20" s="182">
        <v>23647</v>
      </c>
      <c r="X20" s="208">
        <v>61.2</v>
      </c>
      <c r="Y20" s="183">
        <v>26396</v>
      </c>
      <c r="Z20" s="182">
        <v>18739</v>
      </c>
      <c r="AA20" s="208">
        <v>71</v>
      </c>
      <c r="AB20" s="183">
        <v>39154</v>
      </c>
      <c r="AC20" s="182">
        <v>24327</v>
      </c>
      <c r="AD20" s="208">
        <v>62.1</v>
      </c>
      <c r="AE20" s="183">
        <v>26564</v>
      </c>
      <c r="AF20" s="182">
        <v>19049</v>
      </c>
      <c r="AG20" s="208">
        <v>71.7</v>
      </c>
    </row>
    <row r="21" spans="1:33" ht="15" customHeight="1">
      <c r="A21" s="35"/>
      <c r="B21" s="334" t="s">
        <v>331</v>
      </c>
      <c r="C21" s="260" t="s">
        <v>532</v>
      </c>
      <c r="D21" s="188">
        <v>10160</v>
      </c>
      <c r="E21" s="189">
        <v>6465</v>
      </c>
      <c r="F21" s="207">
        <v>63.6</v>
      </c>
      <c r="G21" s="188">
        <v>8343</v>
      </c>
      <c r="H21" s="189">
        <v>5499</v>
      </c>
      <c r="I21" s="207">
        <v>65.900000000000006</v>
      </c>
      <c r="J21" s="188">
        <v>11426</v>
      </c>
      <c r="K21" s="189">
        <v>7414</v>
      </c>
      <c r="L21" s="207">
        <v>64.900000000000006</v>
      </c>
      <c r="M21" s="188">
        <v>9443</v>
      </c>
      <c r="N21" s="189">
        <v>6326</v>
      </c>
      <c r="O21" s="207">
        <v>67</v>
      </c>
      <c r="P21" s="188">
        <v>12295</v>
      </c>
      <c r="Q21" s="189">
        <v>8146</v>
      </c>
      <c r="R21" s="207">
        <v>66.3</v>
      </c>
      <c r="S21" s="188">
        <v>10090</v>
      </c>
      <c r="T21" s="189">
        <v>6914</v>
      </c>
      <c r="U21" s="207">
        <v>68.5</v>
      </c>
      <c r="V21" s="188">
        <v>12712</v>
      </c>
      <c r="W21" s="189">
        <v>8337</v>
      </c>
      <c r="X21" s="207">
        <v>65.599999999999994</v>
      </c>
      <c r="Y21" s="188">
        <v>10262</v>
      </c>
      <c r="Z21" s="189">
        <v>6961</v>
      </c>
      <c r="AA21" s="207">
        <v>67.8</v>
      </c>
      <c r="AB21" s="188">
        <v>13544</v>
      </c>
      <c r="AC21" s="189">
        <v>8963</v>
      </c>
      <c r="AD21" s="207">
        <v>66.2</v>
      </c>
      <c r="AE21" s="188">
        <v>10876</v>
      </c>
      <c r="AF21" s="189">
        <v>7520</v>
      </c>
      <c r="AG21" s="207">
        <v>69.099999999999994</v>
      </c>
    </row>
    <row r="22" spans="1:33" ht="15" customHeight="1">
      <c r="A22" s="35"/>
      <c r="B22" s="11"/>
      <c r="C22" s="181" t="s">
        <v>308</v>
      </c>
      <c r="D22" s="183">
        <v>84</v>
      </c>
      <c r="E22" s="182">
        <v>51</v>
      </c>
      <c r="F22" s="208">
        <v>60.7</v>
      </c>
      <c r="G22" s="183">
        <v>81</v>
      </c>
      <c r="H22" s="182">
        <v>51</v>
      </c>
      <c r="I22" s="208">
        <v>63</v>
      </c>
      <c r="J22" s="183">
        <v>134</v>
      </c>
      <c r="K22" s="182">
        <v>82</v>
      </c>
      <c r="L22" s="208">
        <v>61.2</v>
      </c>
      <c r="M22" s="183">
        <v>106</v>
      </c>
      <c r="N22" s="182">
        <v>71</v>
      </c>
      <c r="O22" s="208">
        <v>67</v>
      </c>
      <c r="P22" s="183">
        <v>126</v>
      </c>
      <c r="Q22" s="182">
        <v>84</v>
      </c>
      <c r="R22" s="208">
        <v>66.7</v>
      </c>
      <c r="S22" s="183">
        <v>106</v>
      </c>
      <c r="T22" s="182">
        <v>74</v>
      </c>
      <c r="U22" s="208">
        <v>69.8</v>
      </c>
      <c r="V22" s="183">
        <v>125</v>
      </c>
      <c r="W22" s="182">
        <v>92</v>
      </c>
      <c r="X22" s="208">
        <v>73.599999999999994</v>
      </c>
      <c r="Y22" s="183">
        <v>87</v>
      </c>
      <c r="Z22" s="182">
        <v>56</v>
      </c>
      <c r="AA22" s="208">
        <v>64.400000000000006</v>
      </c>
      <c r="AB22" s="183">
        <v>86</v>
      </c>
      <c r="AC22" s="182">
        <v>54</v>
      </c>
      <c r="AD22" s="208">
        <v>62.8</v>
      </c>
      <c r="AE22" s="183">
        <v>81</v>
      </c>
      <c r="AF22" s="182">
        <v>51</v>
      </c>
      <c r="AG22" s="208">
        <v>63</v>
      </c>
    </row>
    <row r="23" spans="1:33" ht="15" customHeight="1">
      <c r="A23" s="35"/>
      <c r="B23" s="304"/>
      <c r="C23" s="34" t="s">
        <v>39</v>
      </c>
      <c r="D23" s="184">
        <v>10244</v>
      </c>
      <c r="E23" s="185">
        <v>6516</v>
      </c>
      <c r="F23" s="209">
        <v>63.6</v>
      </c>
      <c r="G23" s="184">
        <v>8407</v>
      </c>
      <c r="H23" s="185">
        <v>5540</v>
      </c>
      <c r="I23" s="209">
        <v>65.900000000000006</v>
      </c>
      <c r="J23" s="184">
        <v>11560</v>
      </c>
      <c r="K23" s="185">
        <v>7496</v>
      </c>
      <c r="L23" s="209">
        <v>64.8</v>
      </c>
      <c r="M23" s="184">
        <v>9534</v>
      </c>
      <c r="N23" s="185">
        <v>6391</v>
      </c>
      <c r="O23" s="209">
        <v>67</v>
      </c>
      <c r="P23" s="184">
        <v>12421</v>
      </c>
      <c r="Q23" s="185">
        <v>8230</v>
      </c>
      <c r="R23" s="209">
        <v>66.3</v>
      </c>
      <c r="S23" s="184">
        <v>10180</v>
      </c>
      <c r="T23" s="185">
        <v>6979</v>
      </c>
      <c r="U23" s="209">
        <v>68.599999999999994</v>
      </c>
      <c r="V23" s="184">
        <v>12837</v>
      </c>
      <c r="W23" s="185">
        <v>8429</v>
      </c>
      <c r="X23" s="209">
        <v>65.7</v>
      </c>
      <c r="Y23" s="184">
        <v>10333</v>
      </c>
      <c r="Z23" s="185">
        <v>7009</v>
      </c>
      <c r="AA23" s="209">
        <v>67.8</v>
      </c>
      <c r="AB23" s="184">
        <v>13630</v>
      </c>
      <c r="AC23" s="185">
        <v>9017</v>
      </c>
      <c r="AD23" s="209">
        <v>66.2</v>
      </c>
      <c r="AE23" s="184">
        <v>10947</v>
      </c>
      <c r="AF23" s="185">
        <v>7567</v>
      </c>
      <c r="AG23" s="209">
        <v>69.099999999999994</v>
      </c>
    </row>
    <row r="24" spans="1:33" ht="15" customHeight="1">
      <c r="A24" s="36"/>
      <c r="B24" s="328" t="s">
        <v>39</v>
      </c>
      <c r="C24" s="34"/>
      <c r="D24" s="184">
        <v>46463</v>
      </c>
      <c r="E24" s="185">
        <v>28507</v>
      </c>
      <c r="F24" s="209">
        <v>61.4</v>
      </c>
      <c r="G24" s="184">
        <v>28793</v>
      </c>
      <c r="H24" s="185">
        <v>20678</v>
      </c>
      <c r="I24" s="209">
        <v>71.8</v>
      </c>
      <c r="J24" s="184">
        <v>48955</v>
      </c>
      <c r="K24" s="185">
        <v>30257</v>
      </c>
      <c r="L24" s="209">
        <v>61.8</v>
      </c>
      <c r="M24" s="184">
        <v>30130</v>
      </c>
      <c r="N24" s="185">
        <v>21772</v>
      </c>
      <c r="O24" s="209">
        <v>72.3</v>
      </c>
      <c r="P24" s="184">
        <v>50777</v>
      </c>
      <c r="Q24" s="185">
        <v>31877</v>
      </c>
      <c r="R24" s="209">
        <v>62.8</v>
      </c>
      <c r="S24" s="184">
        <v>31358</v>
      </c>
      <c r="T24" s="185">
        <v>22933</v>
      </c>
      <c r="U24" s="209">
        <v>73.099999999999994</v>
      </c>
      <c r="V24" s="184">
        <v>51451</v>
      </c>
      <c r="W24" s="185">
        <v>32076</v>
      </c>
      <c r="X24" s="209">
        <v>62.3</v>
      </c>
      <c r="Y24" s="184">
        <v>31689</v>
      </c>
      <c r="Z24" s="185">
        <v>22985</v>
      </c>
      <c r="AA24" s="209">
        <v>72.5</v>
      </c>
      <c r="AB24" s="184">
        <v>52784</v>
      </c>
      <c r="AC24" s="185">
        <v>33344</v>
      </c>
      <c r="AD24" s="209">
        <v>63.2</v>
      </c>
      <c r="AE24" s="328">
        <v>32287</v>
      </c>
      <c r="AF24" s="185">
        <v>23666</v>
      </c>
      <c r="AG24" s="209">
        <v>73.3</v>
      </c>
    </row>
    <row r="25" spans="1:33" ht="15" customHeight="1">
      <c r="A25" s="35" t="s">
        <v>11</v>
      </c>
      <c r="B25" s="11" t="s">
        <v>44</v>
      </c>
      <c r="C25" s="181" t="s">
        <v>45</v>
      </c>
      <c r="D25" s="183">
        <v>4177</v>
      </c>
      <c r="E25" s="182">
        <v>1730</v>
      </c>
      <c r="F25" s="208">
        <v>41.4</v>
      </c>
      <c r="G25" s="183">
        <v>1191</v>
      </c>
      <c r="H25" s="182">
        <v>646</v>
      </c>
      <c r="I25" s="208">
        <v>54.2</v>
      </c>
      <c r="J25" s="183">
        <v>4893</v>
      </c>
      <c r="K25" s="182">
        <v>2135</v>
      </c>
      <c r="L25" s="208">
        <v>43.6</v>
      </c>
      <c r="M25" s="183">
        <v>1361</v>
      </c>
      <c r="N25" s="182">
        <v>750</v>
      </c>
      <c r="O25" s="208">
        <v>55.1</v>
      </c>
      <c r="P25" s="183">
        <v>5841</v>
      </c>
      <c r="Q25" s="182">
        <v>2671</v>
      </c>
      <c r="R25" s="208">
        <v>45.7</v>
      </c>
      <c r="S25" s="183">
        <v>1536</v>
      </c>
      <c r="T25" s="182">
        <v>882</v>
      </c>
      <c r="U25" s="208">
        <v>57.4</v>
      </c>
      <c r="V25" s="183">
        <v>5916</v>
      </c>
      <c r="W25" s="182">
        <v>2571</v>
      </c>
      <c r="X25" s="208">
        <v>43.5</v>
      </c>
      <c r="Y25" s="183">
        <v>1583</v>
      </c>
      <c r="Z25" s="182">
        <v>898</v>
      </c>
      <c r="AA25" s="208">
        <v>56.7</v>
      </c>
      <c r="AB25" s="183">
        <v>5978</v>
      </c>
      <c r="AC25" s="182">
        <v>2593</v>
      </c>
      <c r="AD25" s="208">
        <v>43.4</v>
      </c>
      <c r="AE25" s="183">
        <v>1629</v>
      </c>
      <c r="AF25" s="182">
        <v>896</v>
      </c>
      <c r="AG25" s="208">
        <v>55</v>
      </c>
    </row>
    <row r="26" spans="1:33" ht="15" customHeight="1">
      <c r="A26" s="35"/>
      <c r="B26" s="11"/>
      <c r="C26" s="181" t="s">
        <v>46</v>
      </c>
      <c r="D26" s="183">
        <v>368</v>
      </c>
      <c r="E26" s="182">
        <v>147</v>
      </c>
      <c r="F26" s="208">
        <v>39.9</v>
      </c>
      <c r="G26" s="183">
        <v>156</v>
      </c>
      <c r="H26" s="182">
        <v>71</v>
      </c>
      <c r="I26" s="208">
        <v>45.5</v>
      </c>
      <c r="J26" s="183">
        <v>464</v>
      </c>
      <c r="K26" s="182">
        <v>199</v>
      </c>
      <c r="L26" s="208">
        <v>42.9</v>
      </c>
      <c r="M26" s="183">
        <v>188</v>
      </c>
      <c r="N26" s="182">
        <v>106</v>
      </c>
      <c r="O26" s="208">
        <v>56.4</v>
      </c>
      <c r="P26" s="183">
        <v>477</v>
      </c>
      <c r="Q26" s="182">
        <v>211</v>
      </c>
      <c r="R26" s="208">
        <v>44.2</v>
      </c>
      <c r="S26" s="183">
        <v>221</v>
      </c>
      <c r="T26" s="182">
        <v>120</v>
      </c>
      <c r="U26" s="208">
        <v>54.3</v>
      </c>
      <c r="V26" s="183">
        <v>415</v>
      </c>
      <c r="W26" s="182">
        <v>238</v>
      </c>
      <c r="X26" s="208">
        <v>57.3</v>
      </c>
      <c r="Y26" s="183">
        <v>207</v>
      </c>
      <c r="Z26" s="182">
        <v>125</v>
      </c>
      <c r="AA26" s="208">
        <v>60.4</v>
      </c>
      <c r="AB26" s="183">
        <v>510</v>
      </c>
      <c r="AC26" s="182">
        <v>286</v>
      </c>
      <c r="AD26" s="208">
        <v>56.1</v>
      </c>
      <c r="AE26" s="183">
        <v>212</v>
      </c>
      <c r="AF26" s="182">
        <v>129</v>
      </c>
      <c r="AG26" s="208">
        <v>60.8</v>
      </c>
    </row>
    <row r="27" spans="1:33" ht="15" customHeight="1">
      <c r="A27" s="35"/>
      <c r="B27" s="11"/>
      <c r="C27" s="181" t="s">
        <v>39</v>
      </c>
      <c r="D27" s="183">
        <v>4545</v>
      </c>
      <c r="E27" s="182">
        <v>1877</v>
      </c>
      <c r="F27" s="208">
        <v>41.3</v>
      </c>
      <c r="G27" s="183">
        <v>1292</v>
      </c>
      <c r="H27" s="182">
        <v>706</v>
      </c>
      <c r="I27" s="208">
        <v>54.6</v>
      </c>
      <c r="J27" s="183">
        <v>5357</v>
      </c>
      <c r="K27" s="182">
        <v>2334</v>
      </c>
      <c r="L27" s="208">
        <v>43.6</v>
      </c>
      <c r="M27" s="183">
        <v>1491</v>
      </c>
      <c r="N27" s="182">
        <v>836</v>
      </c>
      <c r="O27" s="208">
        <v>56.1</v>
      </c>
      <c r="P27" s="183">
        <v>6318</v>
      </c>
      <c r="Q27" s="182">
        <v>2882</v>
      </c>
      <c r="R27" s="208">
        <v>45.6</v>
      </c>
      <c r="S27" s="183">
        <v>1681</v>
      </c>
      <c r="T27" s="182">
        <v>971</v>
      </c>
      <c r="U27" s="208">
        <v>57.8</v>
      </c>
      <c r="V27" s="183">
        <v>6331</v>
      </c>
      <c r="W27" s="182">
        <v>2809</v>
      </c>
      <c r="X27" s="208">
        <v>44.4</v>
      </c>
      <c r="Y27" s="183">
        <v>1727</v>
      </c>
      <c r="Z27" s="182">
        <v>991</v>
      </c>
      <c r="AA27" s="208">
        <v>57.4</v>
      </c>
      <c r="AB27" s="183">
        <v>6488</v>
      </c>
      <c r="AC27" s="182">
        <v>2879</v>
      </c>
      <c r="AD27" s="208">
        <v>44.4</v>
      </c>
      <c r="AE27" s="183">
        <v>1772</v>
      </c>
      <c r="AF27" s="182">
        <v>989</v>
      </c>
      <c r="AG27" s="208">
        <v>55.8</v>
      </c>
    </row>
    <row r="28" spans="1:33" ht="15" customHeight="1">
      <c r="A28" s="35"/>
      <c r="B28" s="334" t="s">
        <v>47</v>
      </c>
      <c r="C28" s="260" t="s">
        <v>48</v>
      </c>
      <c r="D28" s="188">
        <v>91</v>
      </c>
      <c r="E28" s="189">
        <v>75</v>
      </c>
      <c r="F28" s="207">
        <v>82.4</v>
      </c>
      <c r="G28" s="188">
        <v>46</v>
      </c>
      <c r="H28" s="189">
        <v>43</v>
      </c>
      <c r="I28" s="207">
        <v>93.5</v>
      </c>
      <c r="J28" s="188">
        <v>115</v>
      </c>
      <c r="K28" s="189">
        <v>96</v>
      </c>
      <c r="L28" s="207">
        <v>83.5</v>
      </c>
      <c r="M28" s="188">
        <v>51</v>
      </c>
      <c r="N28" s="189">
        <v>44</v>
      </c>
      <c r="O28" s="207">
        <v>86.3</v>
      </c>
      <c r="P28" s="188">
        <v>207</v>
      </c>
      <c r="Q28" s="189">
        <v>160</v>
      </c>
      <c r="R28" s="207">
        <v>77.3</v>
      </c>
      <c r="S28" s="188">
        <v>86</v>
      </c>
      <c r="T28" s="189">
        <v>75</v>
      </c>
      <c r="U28" s="207">
        <v>87.2</v>
      </c>
      <c r="V28" s="188">
        <v>207</v>
      </c>
      <c r="W28" s="189">
        <v>157</v>
      </c>
      <c r="X28" s="207">
        <v>75.8</v>
      </c>
      <c r="Y28" s="188">
        <v>72</v>
      </c>
      <c r="Z28" s="189">
        <v>63</v>
      </c>
      <c r="AA28" s="207">
        <v>87.5</v>
      </c>
      <c r="AB28" s="188">
        <v>169</v>
      </c>
      <c r="AC28" s="189">
        <v>134</v>
      </c>
      <c r="AD28" s="207">
        <v>79.3</v>
      </c>
      <c r="AE28" s="188">
        <v>87</v>
      </c>
      <c r="AF28" s="189">
        <v>70</v>
      </c>
      <c r="AG28" s="207">
        <v>80.5</v>
      </c>
    </row>
    <row r="29" spans="1:33" ht="15" customHeight="1">
      <c r="A29" s="35"/>
      <c r="B29" s="11"/>
      <c r="C29" s="181" t="s">
        <v>49</v>
      </c>
      <c r="D29" s="183">
        <v>544</v>
      </c>
      <c r="E29" s="182">
        <v>325</v>
      </c>
      <c r="F29" s="208">
        <v>59.7</v>
      </c>
      <c r="G29" s="183">
        <v>194</v>
      </c>
      <c r="H29" s="182">
        <v>162</v>
      </c>
      <c r="I29" s="208">
        <v>83.5</v>
      </c>
      <c r="J29" s="183">
        <v>423</v>
      </c>
      <c r="K29" s="182">
        <v>287</v>
      </c>
      <c r="L29" s="208">
        <v>67.8</v>
      </c>
      <c r="M29" s="183">
        <v>194</v>
      </c>
      <c r="N29" s="182">
        <v>152</v>
      </c>
      <c r="O29" s="208">
        <v>78.400000000000006</v>
      </c>
      <c r="P29" s="183">
        <v>599</v>
      </c>
      <c r="Q29" s="182">
        <v>406</v>
      </c>
      <c r="R29" s="208">
        <v>67.8</v>
      </c>
      <c r="S29" s="183">
        <v>236</v>
      </c>
      <c r="T29" s="182">
        <v>196</v>
      </c>
      <c r="U29" s="208">
        <v>83.1</v>
      </c>
      <c r="V29" s="183">
        <v>473</v>
      </c>
      <c r="W29" s="182">
        <v>376</v>
      </c>
      <c r="X29" s="208">
        <v>79.5</v>
      </c>
      <c r="Y29" s="183">
        <v>225</v>
      </c>
      <c r="Z29" s="182">
        <v>193</v>
      </c>
      <c r="AA29" s="208">
        <v>85.8</v>
      </c>
      <c r="AB29" s="183">
        <v>566</v>
      </c>
      <c r="AC29" s="182">
        <v>393</v>
      </c>
      <c r="AD29" s="208">
        <v>69.400000000000006</v>
      </c>
      <c r="AE29" s="183">
        <v>271</v>
      </c>
      <c r="AF29" s="182">
        <v>211</v>
      </c>
      <c r="AG29" s="208">
        <v>77.900000000000006</v>
      </c>
    </row>
    <row r="30" spans="1:33" ht="15" customHeight="1">
      <c r="A30" s="35"/>
      <c r="B30" s="11"/>
      <c r="C30" s="181" t="s">
        <v>50</v>
      </c>
      <c r="D30" s="183">
        <v>1</v>
      </c>
      <c r="E30" s="182">
        <v>0</v>
      </c>
      <c r="F30" s="208">
        <v>0</v>
      </c>
      <c r="G30" s="183">
        <v>1</v>
      </c>
      <c r="H30" s="182">
        <v>0</v>
      </c>
      <c r="I30" s="208">
        <v>0</v>
      </c>
      <c r="J30" s="183">
        <v>0</v>
      </c>
      <c r="K30" s="182">
        <v>0</v>
      </c>
      <c r="L30" s="208">
        <v>0</v>
      </c>
      <c r="M30" s="183">
        <v>0</v>
      </c>
      <c r="N30" s="182">
        <v>0</v>
      </c>
      <c r="O30" s="208">
        <v>0</v>
      </c>
      <c r="P30" s="183">
        <v>0</v>
      </c>
      <c r="Q30" s="182">
        <v>0</v>
      </c>
      <c r="R30" s="208">
        <v>0</v>
      </c>
      <c r="S30" s="183">
        <v>0</v>
      </c>
      <c r="T30" s="182">
        <v>0</v>
      </c>
      <c r="U30" s="208">
        <v>0</v>
      </c>
      <c r="V30" s="183">
        <v>0</v>
      </c>
      <c r="W30" s="182">
        <v>0</v>
      </c>
      <c r="X30" s="208">
        <v>0</v>
      </c>
      <c r="Y30" s="183">
        <v>0</v>
      </c>
      <c r="Z30" s="182">
        <v>0</v>
      </c>
      <c r="AA30" s="208">
        <v>0</v>
      </c>
      <c r="AB30" s="183">
        <v>0</v>
      </c>
      <c r="AC30" s="182">
        <v>0</v>
      </c>
      <c r="AD30" s="208">
        <v>0</v>
      </c>
      <c r="AE30" s="183">
        <v>0</v>
      </c>
      <c r="AF30" s="182">
        <v>0</v>
      </c>
      <c r="AG30" s="208">
        <v>0</v>
      </c>
    </row>
    <row r="31" spans="1:33" ht="15" customHeight="1">
      <c r="A31" s="35"/>
      <c r="B31" s="11"/>
      <c r="C31" s="181" t="s">
        <v>309</v>
      </c>
      <c r="D31" s="183">
        <v>165</v>
      </c>
      <c r="E31" s="182">
        <v>121</v>
      </c>
      <c r="F31" s="208">
        <v>73.3</v>
      </c>
      <c r="G31" s="183">
        <v>90</v>
      </c>
      <c r="H31" s="182">
        <v>72</v>
      </c>
      <c r="I31" s="208">
        <v>80</v>
      </c>
      <c r="J31" s="183">
        <v>163</v>
      </c>
      <c r="K31" s="182">
        <v>117</v>
      </c>
      <c r="L31" s="208">
        <v>71.8</v>
      </c>
      <c r="M31" s="183">
        <v>93</v>
      </c>
      <c r="N31" s="182">
        <v>65</v>
      </c>
      <c r="O31" s="208">
        <v>69.900000000000006</v>
      </c>
      <c r="P31" s="183">
        <v>265</v>
      </c>
      <c r="Q31" s="182">
        <v>183</v>
      </c>
      <c r="R31" s="208">
        <v>69.099999999999994</v>
      </c>
      <c r="S31" s="183">
        <v>118</v>
      </c>
      <c r="T31" s="182">
        <v>93</v>
      </c>
      <c r="U31" s="208">
        <v>78.8</v>
      </c>
      <c r="V31" s="183">
        <v>428</v>
      </c>
      <c r="W31" s="182">
        <v>238</v>
      </c>
      <c r="X31" s="208">
        <v>55.6</v>
      </c>
      <c r="Y31" s="183">
        <v>167</v>
      </c>
      <c r="Z31" s="182">
        <v>126</v>
      </c>
      <c r="AA31" s="208">
        <v>75.400000000000006</v>
      </c>
      <c r="AB31" s="183">
        <v>608</v>
      </c>
      <c r="AC31" s="182">
        <v>364</v>
      </c>
      <c r="AD31" s="208">
        <v>59.9</v>
      </c>
      <c r="AE31" s="183">
        <v>283</v>
      </c>
      <c r="AF31" s="182">
        <v>210</v>
      </c>
      <c r="AG31" s="208">
        <v>74.2</v>
      </c>
    </row>
    <row r="32" spans="1:33" ht="15" customHeight="1">
      <c r="A32" s="35"/>
      <c r="B32" s="304"/>
      <c r="C32" s="34" t="s">
        <v>39</v>
      </c>
      <c r="D32" s="184">
        <v>801</v>
      </c>
      <c r="E32" s="185">
        <v>521</v>
      </c>
      <c r="F32" s="209">
        <v>65</v>
      </c>
      <c r="G32" s="184">
        <v>301</v>
      </c>
      <c r="H32" s="185">
        <v>252</v>
      </c>
      <c r="I32" s="209">
        <v>83.7</v>
      </c>
      <c r="J32" s="184">
        <v>701</v>
      </c>
      <c r="K32" s="185">
        <v>500</v>
      </c>
      <c r="L32" s="209">
        <v>71.3</v>
      </c>
      <c r="M32" s="184">
        <v>311</v>
      </c>
      <c r="N32" s="185">
        <v>243</v>
      </c>
      <c r="O32" s="209">
        <v>78.099999999999994</v>
      </c>
      <c r="P32" s="184">
        <v>1071</v>
      </c>
      <c r="Q32" s="185">
        <v>749</v>
      </c>
      <c r="R32" s="209">
        <v>69.900000000000006</v>
      </c>
      <c r="S32" s="184">
        <v>394</v>
      </c>
      <c r="T32" s="185">
        <v>334</v>
      </c>
      <c r="U32" s="209">
        <v>84.8</v>
      </c>
      <c r="V32" s="184">
        <v>1108</v>
      </c>
      <c r="W32" s="185">
        <v>771</v>
      </c>
      <c r="X32" s="209">
        <v>69.599999999999994</v>
      </c>
      <c r="Y32" s="184">
        <v>422</v>
      </c>
      <c r="Z32" s="185">
        <v>349</v>
      </c>
      <c r="AA32" s="209">
        <v>82.7</v>
      </c>
      <c r="AB32" s="184">
        <v>1343</v>
      </c>
      <c r="AC32" s="185">
        <v>891</v>
      </c>
      <c r="AD32" s="209">
        <v>66.3</v>
      </c>
      <c r="AE32" s="184">
        <v>584</v>
      </c>
      <c r="AF32" s="185">
        <v>454</v>
      </c>
      <c r="AG32" s="209">
        <v>77.7</v>
      </c>
    </row>
    <row r="33" spans="1:33" ht="15" customHeight="1">
      <c r="A33" s="36"/>
      <c r="B33" s="328" t="s">
        <v>39</v>
      </c>
      <c r="C33" s="34"/>
      <c r="D33" s="184">
        <v>5346</v>
      </c>
      <c r="E33" s="185">
        <v>2398</v>
      </c>
      <c r="F33" s="209">
        <v>44.9</v>
      </c>
      <c r="G33" s="184">
        <v>1538</v>
      </c>
      <c r="H33" s="185">
        <v>919</v>
      </c>
      <c r="I33" s="209">
        <v>59.8</v>
      </c>
      <c r="J33" s="184">
        <v>6058</v>
      </c>
      <c r="K33" s="185">
        <v>2834</v>
      </c>
      <c r="L33" s="209">
        <v>46.8</v>
      </c>
      <c r="M33" s="184">
        <v>1736</v>
      </c>
      <c r="N33" s="185">
        <v>1034</v>
      </c>
      <c r="O33" s="209">
        <v>59.6</v>
      </c>
      <c r="P33" s="184">
        <v>7389</v>
      </c>
      <c r="Q33" s="185">
        <v>3631</v>
      </c>
      <c r="R33" s="209">
        <v>49.1</v>
      </c>
      <c r="S33" s="184">
        <v>1999</v>
      </c>
      <c r="T33" s="185">
        <v>1253</v>
      </c>
      <c r="U33" s="209">
        <v>62.7</v>
      </c>
      <c r="V33" s="184">
        <v>7439</v>
      </c>
      <c r="W33" s="185">
        <v>3580</v>
      </c>
      <c r="X33" s="209">
        <v>48.1</v>
      </c>
      <c r="Y33" s="184">
        <v>2075</v>
      </c>
      <c r="Z33" s="185">
        <v>1292</v>
      </c>
      <c r="AA33" s="209">
        <v>62.3</v>
      </c>
      <c r="AB33" s="184">
        <v>7831</v>
      </c>
      <c r="AC33" s="185">
        <v>3770</v>
      </c>
      <c r="AD33" s="209">
        <v>48.1</v>
      </c>
      <c r="AE33" s="328">
        <v>2258</v>
      </c>
      <c r="AF33" s="185">
        <v>1389</v>
      </c>
      <c r="AG33" s="209">
        <v>61.5</v>
      </c>
    </row>
    <row r="34" spans="1:33" ht="15" customHeight="1">
      <c r="A34" s="35" t="s">
        <v>12</v>
      </c>
      <c r="B34" s="11" t="s">
        <v>185</v>
      </c>
      <c r="C34" s="181" t="s">
        <v>51</v>
      </c>
      <c r="D34" s="183">
        <v>1396</v>
      </c>
      <c r="E34" s="182">
        <v>1213</v>
      </c>
      <c r="F34" s="208">
        <v>86.9</v>
      </c>
      <c r="G34" s="183">
        <v>1349</v>
      </c>
      <c r="H34" s="182">
        <v>1185</v>
      </c>
      <c r="I34" s="208">
        <v>87.8</v>
      </c>
      <c r="J34" s="183">
        <v>1281</v>
      </c>
      <c r="K34" s="182">
        <v>1098</v>
      </c>
      <c r="L34" s="208">
        <v>85.7</v>
      </c>
      <c r="M34" s="183">
        <v>1234</v>
      </c>
      <c r="N34" s="182">
        <v>1071</v>
      </c>
      <c r="O34" s="208">
        <v>86.8</v>
      </c>
      <c r="P34" s="183">
        <v>1384</v>
      </c>
      <c r="Q34" s="182">
        <v>1201</v>
      </c>
      <c r="R34" s="208">
        <v>86.8</v>
      </c>
      <c r="S34" s="183">
        <v>1302</v>
      </c>
      <c r="T34" s="182">
        <v>1176</v>
      </c>
      <c r="U34" s="208">
        <v>90.3</v>
      </c>
      <c r="V34" s="183">
        <v>1202</v>
      </c>
      <c r="W34" s="182">
        <v>1016</v>
      </c>
      <c r="X34" s="208">
        <v>84.5</v>
      </c>
      <c r="Y34" s="183">
        <v>1136</v>
      </c>
      <c r="Z34" s="182">
        <v>995</v>
      </c>
      <c r="AA34" s="208">
        <v>87.6</v>
      </c>
      <c r="AB34" s="183">
        <v>1137</v>
      </c>
      <c r="AC34" s="182">
        <v>973</v>
      </c>
      <c r="AD34" s="208">
        <v>85.6</v>
      </c>
      <c r="AE34" s="183">
        <v>1080</v>
      </c>
      <c r="AF34" s="182">
        <v>949</v>
      </c>
      <c r="AG34" s="208">
        <v>87.9</v>
      </c>
    </row>
    <row r="35" spans="1:33" ht="15" customHeight="1">
      <c r="A35" s="35"/>
      <c r="B35" s="11"/>
      <c r="C35" s="181" t="s">
        <v>52</v>
      </c>
      <c r="D35" s="183">
        <v>5008</v>
      </c>
      <c r="E35" s="182">
        <v>3671</v>
      </c>
      <c r="F35" s="208">
        <v>73.3</v>
      </c>
      <c r="G35" s="183">
        <v>4052</v>
      </c>
      <c r="H35" s="182">
        <v>3416</v>
      </c>
      <c r="I35" s="208">
        <v>84.3</v>
      </c>
      <c r="J35" s="183">
        <v>5176</v>
      </c>
      <c r="K35" s="182">
        <v>3764</v>
      </c>
      <c r="L35" s="208">
        <v>72.7</v>
      </c>
      <c r="M35" s="183">
        <v>3965</v>
      </c>
      <c r="N35" s="182">
        <v>3394</v>
      </c>
      <c r="O35" s="208">
        <v>85.6</v>
      </c>
      <c r="P35" s="183">
        <v>5047</v>
      </c>
      <c r="Q35" s="182">
        <v>3682</v>
      </c>
      <c r="R35" s="208">
        <v>73</v>
      </c>
      <c r="S35" s="183">
        <v>3922</v>
      </c>
      <c r="T35" s="182">
        <v>3342</v>
      </c>
      <c r="U35" s="208">
        <v>85.2</v>
      </c>
      <c r="V35" s="183">
        <v>5284</v>
      </c>
      <c r="W35" s="182">
        <v>3890</v>
      </c>
      <c r="X35" s="208">
        <v>73.599999999999994</v>
      </c>
      <c r="Y35" s="183">
        <v>4117</v>
      </c>
      <c r="Z35" s="182">
        <v>3524</v>
      </c>
      <c r="AA35" s="208">
        <v>85.6</v>
      </c>
      <c r="AB35" s="183">
        <v>5298</v>
      </c>
      <c r="AC35" s="182">
        <v>3902</v>
      </c>
      <c r="AD35" s="208">
        <v>73.7</v>
      </c>
      <c r="AE35" s="183">
        <v>3973</v>
      </c>
      <c r="AF35" s="182">
        <v>3423</v>
      </c>
      <c r="AG35" s="208">
        <v>86.2</v>
      </c>
    </row>
    <row r="36" spans="1:33" ht="15" customHeight="1">
      <c r="A36" s="35"/>
      <c r="B36" s="11"/>
      <c r="C36" s="181" t="s">
        <v>39</v>
      </c>
      <c r="D36" s="183">
        <v>6404</v>
      </c>
      <c r="E36" s="182">
        <v>4884</v>
      </c>
      <c r="F36" s="208">
        <v>76.3</v>
      </c>
      <c r="G36" s="183">
        <v>5084</v>
      </c>
      <c r="H36" s="182">
        <v>4361</v>
      </c>
      <c r="I36" s="208">
        <v>85.8</v>
      </c>
      <c r="J36" s="183">
        <v>6457</v>
      </c>
      <c r="K36" s="182">
        <v>4862</v>
      </c>
      <c r="L36" s="208">
        <v>75.3</v>
      </c>
      <c r="M36" s="183">
        <v>4926</v>
      </c>
      <c r="N36" s="182">
        <v>4273</v>
      </c>
      <c r="O36" s="208">
        <v>86.7</v>
      </c>
      <c r="P36" s="183">
        <v>6431</v>
      </c>
      <c r="Q36" s="182">
        <v>4883</v>
      </c>
      <c r="R36" s="208">
        <v>75.900000000000006</v>
      </c>
      <c r="S36" s="183">
        <v>4958</v>
      </c>
      <c r="T36" s="182">
        <v>4317</v>
      </c>
      <c r="U36" s="208">
        <v>87.1</v>
      </c>
      <c r="V36" s="183">
        <v>6486</v>
      </c>
      <c r="W36" s="182">
        <v>4906</v>
      </c>
      <c r="X36" s="208">
        <v>75.599999999999994</v>
      </c>
      <c r="Y36" s="183">
        <v>4992</v>
      </c>
      <c r="Z36" s="182">
        <v>4331</v>
      </c>
      <c r="AA36" s="208">
        <v>86.8</v>
      </c>
      <c r="AB36" s="183">
        <v>6435</v>
      </c>
      <c r="AC36" s="182">
        <v>4875</v>
      </c>
      <c r="AD36" s="208">
        <v>75.8</v>
      </c>
      <c r="AE36" s="183">
        <v>4822</v>
      </c>
      <c r="AF36" s="182">
        <v>4190</v>
      </c>
      <c r="AG36" s="208">
        <v>86.9</v>
      </c>
    </row>
    <row r="37" spans="1:33" ht="15" customHeight="1">
      <c r="A37" s="35"/>
      <c r="B37" s="334" t="s">
        <v>186</v>
      </c>
      <c r="C37" s="260" t="s">
        <v>53</v>
      </c>
      <c r="D37" s="188">
        <v>98</v>
      </c>
      <c r="E37" s="189">
        <v>71</v>
      </c>
      <c r="F37" s="207">
        <v>72.400000000000006</v>
      </c>
      <c r="G37" s="188">
        <v>54</v>
      </c>
      <c r="H37" s="189">
        <v>43</v>
      </c>
      <c r="I37" s="207">
        <v>79.599999999999994</v>
      </c>
      <c r="J37" s="188">
        <v>70</v>
      </c>
      <c r="K37" s="189">
        <v>50</v>
      </c>
      <c r="L37" s="207">
        <v>71.400000000000006</v>
      </c>
      <c r="M37" s="188">
        <v>55</v>
      </c>
      <c r="N37" s="189">
        <v>45</v>
      </c>
      <c r="O37" s="207">
        <v>81.8</v>
      </c>
      <c r="P37" s="188">
        <v>87</v>
      </c>
      <c r="Q37" s="189">
        <v>65</v>
      </c>
      <c r="R37" s="207">
        <v>74.7</v>
      </c>
      <c r="S37" s="188">
        <v>50</v>
      </c>
      <c r="T37" s="189">
        <v>39</v>
      </c>
      <c r="U37" s="207">
        <v>78</v>
      </c>
      <c r="V37" s="188">
        <v>86</v>
      </c>
      <c r="W37" s="189">
        <v>67</v>
      </c>
      <c r="X37" s="207">
        <v>77.900000000000006</v>
      </c>
      <c r="Y37" s="188">
        <v>64</v>
      </c>
      <c r="Z37" s="189">
        <v>51</v>
      </c>
      <c r="AA37" s="207">
        <v>79.7</v>
      </c>
      <c r="AB37" s="188">
        <v>67</v>
      </c>
      <c r="AC37" s="189">
        <v>37</v>
      </c>
      <c r="AD37" s="207">
        <v>55.2</v>
      </c>
      <c r="AE37" s="188">
        <v>41</v>
      </c>
      <c r="AF37" s="189">
        <v>31</v>
      </c>
      <c r="AG37" s="207">
        <v>75.599999999999994</v>
      </c>
    </row>
    <row r="38" spans="1:33" ht="15" customHeight="1">
      <c r="A38" s="35"/>
      <c r="B38" s="11"/>
      <c r="C38" s="181" t="s">
        <v>310</v>
      </c>
      <c r="D38" s="183">
        <v>47</v>
      </c>
      <c r="E38" s="182">
        <v>17</v>
      </c>
      <c r="F38" s="208">
        <v>36.200000000000003</v>
      </c>
      <c r="G38" s="183">
        <v>44</v>
      </c>
      <c r="H38" s="182">
        <v>15</v>
      </c>
      <c r="I38" s="208">
        <v>34.1</v>
      </c>
      <c r="J38" s="183">
        <v>54</v>
      </c>
      <c r="K38" s="182">
        <v>29</v>
      </c>
      <c r="L38" s="208">
        <v>53.7</v>
      </c>
      <c r="M38" s="183">
        <v>52</v>
      </c>
      <c r="N38" s="182">
        <v>27</v>
      </c>
      <c r="O38" s="208">
        <v>51.9</v>
      </c>
      <c r="P38" s="183">
        <v>36</v>
      </c>
      <c r="Q38" s="182">
        <v>14</v>
      </c>
      <c r="R38" s="208">
        <v>38.9</v>
      </c>
      <c r="S38" s="183">
        <v>36</v>
      </c>
      <c r="T38" s="182">
        <v>14</v>
      </c>
      <c r="U38" s="208">
        <v>38.9</v>
      </c>
      <c r="V38" s="183">
        <v>37</v>
      </c>
      <c r="W38" s="182">
        <v>18</v>
      </c>
      <c r="X38" s="208">
        <v>48.6</v>
      </c>
      <c r="Y38" s="183">
        <v>36</v>
      </c>
      <c r="Z38" s="182">
        <v>17</v>
      </c>
      <c r="AA38" s="208">
        <v>47.2</v>
      </c>
      <c r="AB38" s="183">
        <v>52</v>
      </c>
      <c r="AC38" s="182">
        <v>31</v>
      </c>
      <c r="AD38" s="208">
        <v>59.6</v>
      </c>
      <c r="AE38" s="183">
        <v>45</v>
      </c>
      <c r="AF38" s="182">
        <v>26</v>
      </c>
      <c r="AG38" s="208">
        <v>57.8</v>
      </c>
    </row>
    <row r="39" spans="1:33" ht="15" customHeight="1">
      <c r="A39" s="35"/>
      <c r="B39" s="304"/>
      <c r="C39" s="34" t="s">
        <v>39</v>
      </c>
      <c r="D39" s="184">
        <v>145</v>
      </c>
      <c r="E39" s="185">
        <v>88</v>
      </c>
      <c r="F39" s="209">
        <v>60.7</v>
      </c>
      <c r="G39" s="184">
        <v>98</v>
      </c>
      <c r="H39" s="185">
        <v>58</v>
      </c>
      <c r="I39" s="209">
        <v>59.2</v>
      </c>
      <c r="J39" s="184">
        <v>124</v>
      </c>
      <c r="K39" s="185">
        <v>79</v>
      </c>
      <c r="L39" s="209">
        <v>63.7</v>
      </c>
      <c r="M39" s="184">
        <v>107</v>
      </c>
      <c r="N39" s="185">
        <v>72</v>
      </c>
      <c r="O39" s="209">
        <v>67.3</v>
      </c>
      <c r="P39" s="184">
        <v>123</v>
      </c>
      <c r="Q39" s="185">
        <v>79</v>
      </c>
      <c r="R39" s="209">
        <v>64.2</v>
      </c>
      <c r="S39" s="184">
        <v>86</v>
      </c>
      <c r="T39" s="185">
        <v>53</v>
      </c>
      <c r="U39" s="209">
        <v>61.6</v>
      </c>
      <c r="V39" s="184">
        <v>123</v>
      </c>
      <c r="W39" s="185">
        <v>85</v>
      </c>
      <c r="X39" s="209">
        <v>69.099999999999994</v>
      </c>
      <c r="Y39" s="184">
        <v>100</v>
      </c>
      <c r="Z39" s="185">
        <v>68</v>
      </c>
      <c r="AA39" s="209">
        <v>68</v>
      </c>
      <c r="AB39" s="184">
        <v>119</v>
      </c>
      <c r="AC39" s="185">
        <v>68</v>
      </c>
      <c r="AD39" s="209">
        <v>57.1</v>
      </c>
      <c r="AE39" s="184">
        <v>86</v>
      </c>
      <c r="AF39" s="185">
        <v>57</v>
      </c>
      <c r="AG39" s="209">
        <v>66.3</v>
      </c>
    </row>
    <row r="40" spans="1:33" ht="15" customHeight="1">
      <c r="A40" s="36"/>
      <c r="B40" s="328" t="s">
        <v>39</v>
      </c>
      <c r="C40" s="34"/>
      <c r="D40" s="184">
        <v>6549</v>
      </c>
      <c r="E40" s="185">
        <v>4972</v>
      </c>
      <c r="F40" s="209">
        <v>75.900000000000006</v>
      </c>
      <c r="G40" s="184">
        <v>5180</v>
      </c>
      <c r="H40" s="185">
        <v>4418</v>
      </c>
      <c r="I40" s="209">
        <v>85.3</v>
      </c>
      <c r="J40" s="184">
        <v>6581</v>
      </c>
      <c r="K40" s="185">
        <v>4941</v>
      </c>
      <c r="L40" s="209">
        <v>75.099999999999994</v>
      </c>
      <c r="M40" s="184">
        <v>5032</v>
      </c>
      <c r="N40" s="185">
        <v>4344</v>
      </c>
      <c r="O40" s="209">
        <v>86.3</v>
      </c>
      <c r="P40" s="184">
        <v>6554</v>
      </c>
      <c r="Q40" s="185">
        <v>4962</v>
      </c>
      <c r="R40" s="209">
        <v>75.7</v>
      </c>
      <c r="S40" s="184">
        <v>5043</v>
      </c>
      <c r="T40" s="185">
        <v>4369</v>
      </c>
      <c r="U40" s="209">
        <v>86.6</v>
      </c>
      <c r="V40" s="184">
        <v>6609</v>
      </c>
      <c r="W40" s="185">
        <v>4991</v>
      </c>
      <c r="X40" s="209">
        <v>75.5</v>
      </c>
      <c r="Y40" s="184">
        <v>5092</v>
      </c>
      <c r="Z40" s="185">
        <v>4399</v>
      </c>
      <c r="AA40" s="209">
        <v>86.4</v>
      </c>
      <c r="AB40" s="184">
        <v>6554</v>
      </c>
      <c r="AC40" s="185">
        <v>4943</v>
      </c>
      <c r="AD40" s="209">
        <v>75.400000000000006</v>
      </c>
      <c r="AE40" s="328">
        <v>4907</v>
      </c>
      <c r="AF40" s="185">
        <v>4247</v>
      </c>
      <c r="AG40" s="209">
        <v>86.5</v>
      </c>
    </row>
    <row r="41" spans="1:33" ht="15" customHeight="1">
      <c r="A41" s="35" t="s">
        <v>13</v>
      </c>
      <c r="B41" s="181" t="s">
        <v>54</v>
      </c>
      <c r="C41" s="181" t="s">
        <v>54</v>
      </c>
      <c r="D41" s="183">
        <v>147</v>
      </c>
      <c r="E41" s="182">
        <v>79</v>
      </c>
      <c r="F41" s="208">
        <v>53.7</v>
      </c>
      <c r="G41" s="183">
        <v>119</v>
      </c>
      <c r="H41" s="182">
        <v>68</v>
      </c>
      <c r="I41" s="208">
        <v>57.1</v>
      </c>
      <c r="J41" s="183">
        <v>174</v>
      </c>
      <c r="K41" s="182">
        <v>88</v>
      </c>
      <c r="L41" s="208">
        <v>50.6</v>
      </c>
      <c r="M41" s="183">
        <v>134</v>
      </c>
      <c r="N41" s="182">
        <v>73</v>
      </c>
      <c r="O41" s="208">
        <v>54.5</v>
      </c>
      <c r="P41" s="183">
        <v>222</v>
      </c>
      <c r="Q41" s="182">
        <v>121</v>
      </c>
      <c r="R41" s="208">
        <v>54.5</v>
      </c>
      <c r="S41" s="183">
        <v>159</v>
      </c>
      <c r="T41" s="182">
        <v>108</v>
      </c>
      <c r="U41" s="208">
        <v>67.900000000000006</v>
      </c>
      <c r="V41" s="183">
        <v>192</v>
      </c>
      <c r="W41" s="182">
        <v>78</v>
      </c>
      <c r="X41" s="208">
        <v>40.6</v>
      </c>
      <c r="Y41" s="183">
        <v>155</v>
      </c>
      <c r="Z41" s="182">
        <v>63</v>
      </c>
      <c r="AA41" s="208">
        <v>40.6</v>
      </c>
      <c r="AB41" s="183">
        <v>224</v>
      </c>
      <c r="AC41" s="182">
        <v>135</v>
      </c>
      <c r="AD41" s="208">
        <v>60.3</v>
      </c>
      <c r="AE41" s="183">
        <v>177</v>
      </c>
      <c r="AF41" s="182">
        <v>108</v>
      </c>
      <c r="AG41" s="208">
        <v>61</v>
      </c>
    </row>
    <row r="42" spans="1:33" ht="15" customHeight="1">
      <c r="A42" s="35"/>
      <c r="B42" s="39" t="s">
        <v>55</v>
      </c>
      <c r="C42" s="39" t="s">
        <v>55</v>
      </c>
      <c r="D42" s="195">
        <v>11</v>
      </c>
      <c r="E42" s="194">
        <v>8</v>
      </c>
      <c r="F42" s="210">
        <v>72.7</v>
      </c>
      <c r="G42" s="195">
        <v>11</v>
      </c>
      <c r="H42" s="194">
        <v>8</v>
      </c>
      <c r="I42" s="210">
        <v>72.7</v>
      </c>
      <c r="J42" s="195">
        <v>21</v>
      </c>
      <c r="K42" s="194">
        <v>5</v>
      </c>
      <c r="L42" s="210">
        <v>23.8</v>
      </c>
      <c r="M42" s="195">
        <v>12</v>
      </c>
      <c r="N42" s="194">
        <v>5</v>
      </c>
      <c r="O42" s="210">
        <v>41.7</v>
      </c>
      <c r="P42" s="195">
        <v>20</v>
      </c>
      <c r="Q42" s="194">
        <v>4</v>
      </c>
      <c r="R42" s="210">
        <v>20</v>
      </c>
      <c r="S42" s="195">
        <v>8</v>
      </c>
      <c r="T42" s="194">
        <v>3</v>
      </c>
      <c r="U42" s="210">
        <v>37.5</v>
      </c>
      <c r="V42" s="195">
        <v>16</v>
      </c>
      <c r="W42" s="194">
        <v>13</v>
      </c>
      <c r="X42" s="210">
        <v>81.3</v>
      </c>
      <c r="Y42" s="195">
        <v>16</v>
      </c>
      <c r="Z42" s="194">
        <v>13</v>
      </c>
      <c r="AA42" s="210">
        <v>81.3</v>
      </c>
      <c r="AB42" s="195">
        <v>6</v>
      </c>
      <c r="AC42" s="194">
        <v>6</v>
      </c>
      <c r="AD42" s="210">
        <v>100</v>
      </c>
      <c r="AE42" s="195">
        <v>6</v>
      </c>
      <c r="AF42" s="194">
        <v>6</v>
      </c>
      <c r="AG42" s="210">
        <v>100</v>
      </c>
    </row>
    <row r="43" spans="1:33" ht="15" customHeight="1">
      <c r="A43" s="35"/>
      <c r="B43" s="11" t="s">
        <v>187</v>
      </c>
      <c r="C43" s="181" t="s">
        <v>56</v>
      </c>
      <c r="D43" s="183">
        <v>61</v>
      </c>
      <c r="E43" s="182">
        <v>43</v>
      </c>
      <c r="F43" s="208">
        <v>70.5</v>
      </c>
      <c r="G43" s="183">
        <v>46</v>
      </c>
      <c r="H43" s="182">
        <v>34</v>
      </c>
      <c r="I43" s="208">
        <v>73.900000000000006</v>
      </c>
      <c r="J43" s="183">
        <v>63</v>
      </c>
      <c r="K43" s="182">
        <v>44</v>
      </c>
      <c r="L43" s="208">
        <v>69.8</v>
      </c>
      <c r="M43" s="183">
        <v>49</v>
      </c>
      <c r="N43" s="182">
        <v>36</v>
      </c>
      <c r="O43" s="208">
        <v>73.5</v>
      </c>
      <c r="P43" s="183">
        <v>35</v>
      </c>
      <c r="Q43" s="182">
        <v>23</v>
      </c>
      <c r="R43" s="208">
        <v>65.7</v>
      </c>
      <c r="S43" s="183">
        <v>29</v>
      </c>
      <c r="T43" s="182">
        <v>17</v>
      </c>
      <c r="U43" s="208">
        <v>58.6</v>
      </c>
      <c r="V43" s="183">
        <v>46</v>
      </c>
      <c r="W43" s="182">
        <v>31</v>
      </c>
      <c r="X43" s="208">
        <v>67.400000000000006</v>
      </c>
      <c r="Y43" s="183">
        <v>40</v>
      </c>
      <c r="Z43" s="182">
        <v>29</v>
      </c>
      <c r="AA43" s="208">
        <v>72.5</v>
      </c>
      <c r="AB43" s="183">
        <v>47</v>
      </c>
      <c r="AC43" s="182">
        <v>33</v>
      </c>
      <c r="AD43" s="208">
        <v>70.2</v>
      </c>
      <c r="AE43" s="183">
        <v>40</v>
      </c>
      <c r="AF43" s="182">
        <v>27</v>
      </c>
      <c r="AG43" s="208">
        <v>67.5</v>
      </c>
    </row>
    <row r="44" spans="1:33" ht="15" customHeight="1">
      <c r="A44" s="35"/>
      <c r="B44" s="11"/>
      <c r="C44" s="181" t="s">
        <v>57</v>
      </c>
      <c r="D44" s="183">
        <v>2883</v>
      </c>
      <c r="E44" s="182">
        <v>1954</v>
      </c>
      <c r="F44" s="208">
        <v>67.8</v>
      </c>
      <c r="G44" s="183">
        <v>2151</v>
      </c>
      <c r="H44" s="182">
        <v>1576</v>
      </c>
      <c r="I44" s="208">
        <v>73.3</v>
      </c>
      <c r="J44" s="183">
        <v>3090</v>
      </c>
      <c r="K44" s="182">
        <v>2114</v>
      </c>
      <c r="L44" s="208">
        <v>68.400000000000006</v>
      </c>
      <c r="M44" s="183">
        <v>2295</v>
      </c>
      <c r="N44" s="182">
        <v>1688</v>
      </c>
      <c r="O44" s="208">
        <v>73.599999999999994</v>
      </c>
      <c r="P44" s="183">
        <v>3023</v>
      </c>
      <c r="Q44" s="182">
        <v>2144</v>
      </c>
      <c r="R44" s="208">
        <v>70.900000000000006</v>
      </c>
      <c r="S44" s="183">
        <v>2343</v>
      </c>
      <c r="T44" s="182">
        <v>1738</v>
      </c>
      <c r="U44" s="208">
        <v>74.2</v>
      </c>
      <c r="V44" s="183">
        <v>2948</v>
      </c>
      <c r="W44" s="182">
        <v>2140</v>
      </c>
      <c r="X44" s="208">
        <v>72.599999999999994</v>
      </c>
      <c r="Y44" s="183">
        <v>2291</v>
      </c>
      <c r="Z44" s="182">
        <v>1723</v>
      </c>
      <c r="AA44" s="208">
        <v>75.2</v>
      </c>
      <c r="AB44" s="183">
        <v>2865</v>
      </c>
      <c r="AC44" s="182">
        <v>2100</v>
      </c>
      <c r="AD44" s="208">
        <v>73.3</v>
      </c>
      <c r="AE44" s="183">
        <v>2240</v>
      </c>
      <c r="AF44" s="182">
        <v>1698</v>
      </c>
      <c r="AG44" s="208">
        <v>75.8</v>
      </c>
    </row>
    <row r="45" spans="1:33" ht="15" customHeight="1">
      <c r="A45" s="35"/>
      <c r="B45" s="11"/>
      <c r="C45" s="181" t="s">
        <v>39</v>
      </c>
      <c r="D45" s="183">
        <v>2944</v>
      </c>
      <c r="E45" s="182">
        <v>1997</v>
      </c>
      <c r="F45" s="208">
        <v>67.8</v>
      </c>
      <c r="G45" s="183">
        <v>2190</v>
      </c>
      <c r="H45" s="182">
        <v>1608</v>
      </c>
      <c r="I45" s="208">
        <v>73.400000000000006</v>
      </c>
      <c r="J45" s="183">
        <v>3153</v>
      </c>
      <c r="K45" s="182">
        <v>2158</v>
      </c>
      <c r="L45" s="208">
        <v>68.400000000000006</v>
      </c>
      <c r="M45" s="183">
        <v>2334</v>
      </c>
      <c r="N45" s="182">
        <v>1718</v>
      </c>
      <c r="O45" s="208">
        <v>73.599999999999994</v>
      </c>
      <c r="P45" s="183">
        <v>3058</v>
      </c>
      <c r="Q45" s="182">
        <v>2167</v>
      </c>
      <c r="R45" s="208">
        <v>70.900000000000006</v>
      </c>
      <c r="S45" s="183">
        <v>2363</v>
      </c>
      <c r="T45" s="182">
        <v>1752</v>
      </c>
      <c r="U45" s="208">
        <v>74.099999999999994</v>
      </c>
      <c r="V45" s="183">
        <v>2994</v>
      </c>
      <c r="W45" s="182">
        <v>2171</v>
      </c>
      <c r="X45" s="208">
        <v>72.5</v>
      </c>
      <c r="Y45" s="183">
        <v>2325</v>
      </c>
      <c r="Z45" s="182">
        <v>1749</v>
      </c>
      <c r="AA45" s="208">
        <v>75.2</v>
      </c>
      <c r="AB45" s="183">
        <v>2912</v>
      </c>
      <c r="AC45" s="182">
        <v>2133</v>
      </c>
      <c r="AD45" s="208">
        <v>73.2</v>
      </c>
      <c r="AE45" s="183">
        <v>2274</v>
      </c>
      <c r="AF45" s="182">
        <v>1724</v>
      </c>
      <c r="AG45" s="208">
        <v>75.8</v>
      </c>
    </row>
    <row r="46" spans="1:33" ht="15" customHeight="1">
      <c r="A46" s="36"/>
      <c r="B46" s="330" t="s">
        <v>39</v>
      </c>
      <c r="C46" s="39"/>
      <c r="D46" s="195">
        <v>3102</v>
      </c>
      <c r="E46" s="194">
        <v>2084</v>
      </c>
      <c r="F46" s="210">
        <v>67.2</v>
      </c>
      <c r="G46" s="195">
        <v>2316</v>
      </c>
      <c r="H46" s="194">
        <v>1682</v>
      </c>
      <c r="I46" s="210">
        <v>72.599999999999994</v>
      </c>
      <c r="J46" s="195">
        <v>3348</v>
      </c>
      <c r="K46" s="194">
        <v>2251</v>
      </c>
      <c r="L46" s="210">
        <v>67.2</v>
      </c>
      <c r="M46" s="195">
        <v>2474</v>
      </c>
      <c r="N46" s="194">
        <v>1794</v>
      </c>
      <c r="O46" s="210">
        <v>72.5</v>
      </c>
      <c r="P46" s="195">
        <v>3300</v>
      </c>
      <c r="Q46" s="194">
        <v>2292</v>
      </c>
      <c r="R46" s="210">
        <v>69.5</v>
      </c>
      <c r="S46" s="195">
        <v>2524</v>
      </c>
      <c r="T46" s="194">
        <v>1860</v>
      </c>
      <c r="U46" s="210">
        <v>73.7</v>
      </c>
      <c r="V46" s="195">
        <v>3202</v>
      </c>
      <c r="W46" s="194">
        <v>2262</v>
      </c>
      <c r="X46" s="210">
        <v>70.599999999999994</v>
      </c>
      <c r="Y46" s="195">
        <v>2493</v>
      </c>
      <c r="Z46" s="194">
        <v>1825</v>
      </c>
      <c r="AA46" s="210">
        <v>73.2</v>
      </c>
      <c r="AB46" s="195">
        <v>3142</v>
      </c>
      <c r="AC46" s="194">
        <v>2274</v>
      </c>
      <c r="AD46" s="210">
        <v>72.400000000000006</v>
      </c>
      <c r="AE46" s="330">
        <v>2453</v>
      </c>
      <c r="AF46" s="194">
        <v>1836</v>
      </c>
      <c r="AG46" s="210">
        <v>74.8</v>
      </c>
    </row>
    <row r="47" spans="1:33" ht="15" customHeight="1">
      <c r="A47" s="35" t="s">
        <v>14</v>
      </c>
      <c r="B47" s="11" t="s">
        <v>58</v>
      </c>
      <c r="C47" s="181" t="s">
        <v>59</v>
      </c>
      <c r="D47" s="183">
        <v>1460</v>
      </c>
      <c r="E47" s="182">
        <v>930</v>
      </c>
      <c r="F47" s="208">
        <v>63.7</v>
      </c>
      <c r="G47" s="183">
        <v>952</v>
      </c>
      <c r="H47" s="182">
        <v>672</v>
      </c>
      <c r="I47" s="208">
        <v>70.599999999999994</v>
      </c>
      <c r="J47" s="183">
        <v>1553</v>
      </c>
      <c r="K47" s="182">
        <v>1031</v>
      </c>
      <c r="L47" s="208">
        <v>66.400000000000006</v>
      </c>
      <c r="M47" s="183">
        <v>989</v>
      </c>
      <c r="N47" s="182">
        <v>721</v>
      </c>
      <c r="O47" s="208">
        <v>72.900000000000006</v>
      </c>
      <c r="P47" s="183">
        <v>1127</v>
      </c>
      <c r="Q47" s="182">
        <v>750</v>
      </c>
      <c r="R47" s="208">
        <v>66.5</v>
      </c>
      <c r="S47" s="183">
        <v>796</v>
      </c>
      <c r="T47" s="182">
        <v>584</v>
      </c>
      <c r="U47" s="208">
        <v>73.400000000000006</v>
      </c>
      <c r="V47" s="183">
        <v>1253</v>
      </c>
      <c r="W47" s="182">
        <v>803</v>
      </c>
      <c r="X47" s="208">
        <v>64.099999999999994</v>
      </c>
      <c r="Y47" s="183">
        <v>916</v>
      </c>
      <c r="Z47" s="182">
        <v>645</v>
      </c>
      <c r="AA47" s="208">
        <v>70.400000000000006</v>
      </c>
      <c r="AB47" s="183">
        <v>1343</v>
      </c>
      <c r="AC47" s="182">
        <v>860</v>
      </c>
      <c r="AD47" s="208">
        <v>64</v>
      </c>
      <c r="AE47" s="183">
        <v>942</v>
      </c>
      <c r="AF47" s="182">
        <v>653</v>
      </c>
      <c r="AG47" s="208">
        <v>69.3</v>
      </c>
    </row>
    <row r="48" spans="1:33" ht="15" customHeight="1">
      <c r="A48" s="35"/>
      <c r="B48" s="11"/>
      <c r="C48" s="181" t="s">
        <v>60</v>
      </c>
      <c r="D48" s="183">
        <v>223</v>
      </c>
      <c r="E48" s="182">
        <v>126</v>
      </c>
      <c r="F48" s="208">
        <v>56.5</v>
      </c>
      <c r="G48" s="183">
        <v>192</v>
      </c>
      <c r="H48" s="182">
        <v>119</v>
      </c>
      <c r="I48" s="208">
        <v>62</v>
      </c>
      <c r="J48" s="183">
        <v>233</v>
      </c>
      <c r="K48" s="182">
        <v>157</v>
      </c>
      <c r="L48" s="208">
        <v>67.400000000000006</v>
      </c>
      <c r="M48" s="183">
        <v>205</v>
      </c>
      <c r="N48" s="182">
        <v>144</v>
      </c>
      <c r="O48" s="208">
        <v>70.2</v>
      </c>
      <c r="P48" s="183">
        <v>252</v>
      </c>
      <c r="Q48" s="182">
        <v>155</v>
      </c>
      <c r="R48" s="208">
        <v>61.5</v>
      </c>
      <c r="S48" s="183">
        <v>228</v>
      </c>
      <c r="T48" s="182">
        <v>144</v>
      </c>
      <c r="U48" s="208">
        <v>63.2</v>
      </c>
      <c r="V48" s="183">
        <v>233</v>
      </c>
      <c r="W48" s="182">
        <v>137</v>
      </c>
      <c r="X48" s="208">
        <v>58.8</v>
      </c>
      <c r="Y48" s="183">
        <v>200</v>
      </c>
      <c r="Z48" s="182">
        <v>124</v>
      </c>
      <c r="AA48" s="208">
        <v>62</v>
      </c>
      <c r="AB48" s="183">
        <v>304</v>
      </c>
      <c r="AC48" s="182">
        <v>167</v>
      </c>
      <c r="AD48" s="208">
        <v>54.9</v>
      </c>
      <c r="AE48" s="183">
        <v>258</v>
      </c>
      <c r="AF48" s="182">
        <v>143</v>
      </c>
      <c r="AG48" s="208">
        <v>55.4</v>
      </c>
    </row>
    <row r="49" spans="1:33" ht="15" customHeight="1">
      <c r="A49" s="35"/>
      <c r="B49" s="11"/>
      <c r="C49" s="181" t="s">
        <v>39</v>
      </c>
      <c r="D49" s="183">
        <v>1683</v>
      </c>
      <c r="E49" s="182">
        <v>1056</v>
      </c>
      <c r="F49" s="208">
        <v>62.7</v>
      </c>
      <c r="G49" s="183">
        <v>1099</v>
      </c>
      <c r="H49" s="182">
        <v>774</v>
      </c>
      <c r="I49" s="208">
        <v>70.400000000000006</v>
      </c>
      <c r="J49" s="183">
        <v>1786</v>
      </c>
      <c r="K49" s="182">
        <v>1188</v>
      </c>
      <c r="L49" s="208">
        <v>66.5</v>
      </c>
      <c r="M49" s="183">
        <v>1139</v>
      </c>
      <c r="N49" s="182">
        <v>845</v>
      </c>
      <c r="O49" s="208">
        <v>74.2</v>
      </c>
      <c r="P49" s="183">
        <v>1379</v>
      </c>
      <c r="Q49" s="182">
        <v>905</v>
      </c>
      <c r="R49" s="208">
        <v>65.599999999999994</v>
      </c>
      <c r="S49" s="183">
        <v>974</v>
      </c>
      <c r="T49" s="182">
        <v>705</v>
      </c>
      <c r="U49" s="208">
        <v>72.400000000000006</v>
      </c>
      <c r="V49" s="183">
        <v>1486</v>
      </c>
      <c r="W49" s="182">
        <v>940</v>
      </c>
      <c r="X49" s="208">
        <v>63.3</v>
      </c>
      <c r="Y49" s="183">
        <v>1065</v>
      </c>
      <c r="Z49" s="182">
        <v>761</v>
      </c>
      <c r="AA49" s="208">
        <v>71.5</v>
      </c>
      <c r="AB49" s="183">
        <v>1647</v>
      </c>
      <c r="AC49" s="182">
        <v>1027</v>
      </c>
      <c r="AD49" s="208">
        <v>62.4</v>
      </c>
      <c r="AE49" s="183">
        <v>1155</v>
      </c>
      <c r="AF49" s="182">
        <v>782</v>
      </c>
      <c r="AG49" s="208">
        <v>67.7</v>
      </c>
    </row>
    <row r="50" spans="1:33" ht="15" customHeight="1">
      <c r="A50" s="35"/>
      <c r="B50" s="39" t="s">
        <v>61</v>
      </c>
      <c r="C50" s="39" t="s">
        <v>61</v>
      </c>
      <c r="D50" s="195">
        <v>23</v>
      </c>
      <c r="E50" s="194">
        <v>10</v>
      </c>
      <c r="F50" s="210">
        <v>43.5</v>
      </c>
      <c r="G50" s="195">
        <v>16</v>
      </c>
      <c r="H50" s="194">
        <v>7</v>
      </c>
      <c r="I50" s="210">
        <v>43.8</v>
      </c>
      <c r="J50" s="195">
        <v>20</v>
      </c>
      <c r="K50" s="194">
        <v>9</v>
      </c>
      <c r="L50" s="210">
        <v>45</v>
      </c>
      <c r="M50" s="195">
        <v>14</v>
      </c>
      <c r="N50" s="194">
        <v>9</v>
      </c>
      <c r="O50" s="210">
        <v>64.3</v>
      </c>
      <c r="P50" s="195">
        <v>19</v>
      </c>
      <c r="Q50" s="194">
        <v>10</v>
      </c>
      <c r="R50" s="210">
        <v>52.6</v>
      </c>
      <c r="S50" s="195">
        <v>15</v>
      </c>
      <c r="T50" s="194">
        <v>10</v>
      </c>
      <c r="U50" s="210">
        <v>66.7</v>
      </c>
      <c r="V50" s="195">
        <v>48</v>
      </c>
      <c r="W50" s="194">
        <v>21</v>
      </c>
      <c r="X50" s="210">
        <v>43.8</v>
      </c>
      <c r="Y50" s="195">
        <v>35</v>
      </c>
      <c r="Z50" s="194">
        <v>17</v>
      </c>
      <c r="AA50" s="210">
        <v>48.6</v>
      </c>
      <c r="AB50" s="195">
        <v>30</v>
      </c>
      <c r="AC50" s="194">
        <v>12</v>
      </c>
      <c r="AD50" s="210">
        <v>40</v>
      </c>
      <c r="AE50" s="195">
        <v>26</v>
      </c>
      <c r="AF50" s="194">
        <v>11</v>
      </c>
      <c r="AG50" s="210">
        <v>42.3</v>
      </c>
    </row>
    <row r="51" spans="1:33" ht="15" customHeight="1">
      <c r="A51" s="35"/>
      <c r="B51" s="329" t="s">
        <v>39</v>
      </c>
      <c r="C51" s="181"/>
      <c r="D51" s="183">
        <v>1706</v>
      </c>
      <c r="E51" s="182">
        <v>1066</v>
      </c>
      <c r="F51" s="208">
        <v>62.5</v>
      </c>
      <c r="G51" s="183">
        <v>1113</v>
      </c>
      <c r="H51" s="182">
        <v>780</v>
      </c>
      <c r="I51" s="208">
        <v>70.099999999999994</v>
      </c>
      <c r="J51" s="183">
        <v>1806</v>
      </c>
      <c r="K51" s="182">
        <v>1197</v>
      </c>
      <c r="L51" s="208">
        <v>66.3</v>
      </c>
      <c r="M51" s="183">
        <v>1150</v>
      </c>
      <c r="N51" s="182">
        <v>852</v>
      </c>
      <c r="O51" s="208">
        <v>74.099999999999994</v>
      </c>
      <c r="P51" s="183">
        <v>1398</v>
      </c>
      <c r="Q51" s="182">
        <v>915</v>
      </c>
      <c r="R51" s="208">
        <v>65.5</v>
      </c>
      <c r="S51" s="183">
        <v>985</v>
      </c>
      <c r="T51" s="182">
        <v>714</v>
      </c>
      <c r="U51" s="208">
        <v>72.5</v>
      </c>
      <c r="V51" s="183">
        <v>1534</v>
      </c>
      <c r="W51" s="182">
        <v>961</v>
      </c>
      <c r="X51" s="208">
        <v>62.6</v>
      </c>
      <c r="Y51" s="183">
        <v>1090</v>
      </c>
      <c r="Z51" s="182">
        <v>777</v>
      </c>
      <c r="AA51" s="208">
        <v>71.3</v>
      </c>
      <c r="AB51" s="183">
        <v>1677</v>
      </c>
      <c r="AC51" s="182">
        <v>1039</v>
      </c>
      <c r="AD51" s="208">
        <v>62</v>
      </c>
      <c r="AE51" s="329">
        <v>1174</v>
      </c>
      <c r="AF51" s="182">
        <v>793</v>
      </c>
      <c r="AG51" s="208">
        <v>67.5</v>
      </c>
    </row>
    <row r="52" spans="1:33" ht="15" customHeight="1">
      <c r="A52" s="174" t="s">
        <v>15</v>
      </c>
      <c r="B52" s="330"/>
      <c r="C52" s="39"/>
      <c r="D52" s="195">
        <v>5168</v>
      </c>
      <c r="E52" s="194">
        <v>3385</v>
      </c>
      <c r="F52" s="210">
        <v>65.5</v>
      </c>
      <c r="G52" s="195">
        <v>3315</v>
      </c>
      <c r="H52" s="194">
        <v>2397</v>
      </c>
      <c r="I52" s="210">
        <v>72.3</v>
      </c>
      <c r="J52" s="195">
        <v>5553</v>
      </c>
      <c r="K52" s="194">
        <v>3768</v>
      </c>
      <c r="L52" s="210">
        <v>67.900000000000006</v>
      </c>
      <c r="M52" s="195">
        <v>3465</v>
      </c>
      <c r="N52" s="194">
        <v>2585</v>
      </c>
      <c r="O52" s="210">
        <v>74.599999999999994</v>
      </c>
      <c r="P52" s="195">
        <v>5853</v>
      </c>
      <c r="Q52" s="194">
        <v>3799</v>
      </c>
      <c r="R52" s="210">
        <v>64.900000000000006</v>
      </c>
      <c r="S52" s="195">
        <v>3586</v>
      </c>
      <c r="T52" s="194">
        <v>2688</v>
      </c>
      <c r="U52" s="210">
        <v>75</v>
      </c>
      <c r="V52" s="195">
        <v>6050</v>
      </c>
      <c r="W52" s="194">
        <v>3990</v>
      </c>
      <c r="X52" s="210">
        <v>66</v>
      </c>
      <c r="Y52" s="195">
        <v>3558</v>
      </c>
      <c r="Z52" s="194">
        <v>2616</v>
      </c>
      <c r="AA52" s="210">
        <v>73.5</v>
      </c>
      <c r="AB52" s="195">
        <v>5963</v>
      </c>
      <c r="AC52" s="194">
        <v>3853</v>
      </c>
      <c r="AD52" s="210">
        <v>64.599999999999994</v>
      </c>
      <c r="AE52" s="330">
        <v>3568</v>
      </c>
      <c r="AF52" s="194">
        <v>2579</v>
      </c>
      <c r="AG52" s="210">
        <v>72.3</v>
      </c>
    </row>
    <row r="53" spans="1:33" ht="15" customHeight="1">
      <c r="A53" s="35" t="s">
        <v>16</v>
      </c>
      <c r="B53" s="11" t="s">
        <v>188</v>
      </c>
      <c r="C53" s="181" t="s">
        <v>62</v>
      </c>
      <c r="D53" s="183">
        <v>274</v>
      </c>
      <c r="E53" s="182">
        <v>142</v>
      </c>
      <c r="F53" s="208">
        <v>51.8</v>
      </c>
      <c r="G53" s="183">
        <v>226</v>
      </c>
      <c r="H53" s="182">
        <v>124</v>
      </c>
      <c r="I53" s="208">
        <v>54.9</v>
      </c>
      <c r="J53" s="183">
        <v>274</v>
      </c>
      <c r="K53" s="182">
        <v>141</v>
      </c>
      <c r="L53" s="208">
        <v>51.5</v>
      </c>
      <c r="M53" s="183">
        <v>244</v>
      </c>
      <c r="N53" s="182">
        <v>129</v>
      </c>
      <c r="O53" s="208">
        <v>52.9</v>
      </c>
      <c r="P53" s="183">
        <v>346</v>
      </c>
      <c r="Q53" s="182">
        <v>196</v>
      </c>
      <c r="R53" s="208">
        <v>56.6</v>
      </c>
      <c r="S53" s="183">
        <v>276</v>
      </c>
      <c r="T53" s="182">
        <v>156</v>
      </c>
      <c r="U53" s="208">
        <v>56.5</v>
      </c>
      <c r="V53" s="183">
        <v>340</v>
      </c>
      <c r="W53" s="182">
        <v>189</v>
      </c>
      <c r="X53" s="208">
        <v>55.6</v>
      </c>
      <c r="Y53" s="183">
        <v>275</v>
      </c>
      <c r="Z53" s="182">
        <v>161</v>
      </c>
      <c r="AA53" s="208">
        <v>58.5</v>
      </c>
      <c r="AB53" s="183">
        <v>382</v>
      </c>
      <c r="AC53" s="182">
        <v>208</v>
      </c>
      <c r="AD53" s="208">
        <v>54.5</v>
      </c>
      <c r="AE53" s="183">
        <v>312</v>
      </c>
      <c r="AF53" s="182">
        <v>188</v>
      </c>
      <c r="AG53" s="208">
        <v>60.3</v>
      </c>
    </row>
    <row r="54" spans="1:33" ht="15" customHeight="1">
      <c r="A54" s="35"/>
      <c r="B54" s="11"/>
      <c r="C54" s="181" t="s">
        <v>63</v>
      </c>
      <c r="D54" s="183">
        <v>1730</v>
      </c>
      <c r="E54" s="182">
        <v>1130</v>
      </c>
      <c r="F54" s="208">
        <v>65.3</v>
      </c>
      <c r="G54" s="183">
        <v>1384</v>
      </c>
      <c r="H54" s="182">
        <v>956</v>
      </c>
      <c r="I54" s="208">
        <v>69.099999999999994</v>
      </c>
      <c r="J54" s="183">
        <v>1824</v>
      </c>
      <c r="K54" s="182">
        <v>1283</v>
      </c>
      <c r="L54" s="208">
        <v>70.3</v>
      </c>
      <c r="M54" s="183">
        <v>1451</v>
      </c>
      <c r="N54" s="182">
        <v>1049</v>
      </c>
      <c r="O54" s="208">
        <v>72.3</v>
      </c>
      <c r="P54" s="183">
        <v>2095</v>
      </c>
      <c r="Q54" s="182">
        <v>1446</v>
      </c>
      <c r="R54" s="208">
        <v>69</v>
      </c>
      <c r="S54" s="183">
        <v>1663</v>
      </c>
      <c r="T54" s="182">
        <v>1212</v>
      </c>
      <c r="U54" s="208">
        <v>72.900000000000006</v>
      </c>
      <c r="V54" s="183">
        <v>2319</v>
      </c>
      <c r="W54" s="182">
        <v>1558</v>
      </c>
      <c r="X54" s="208">
        <v>67.2</v>
      </c>
      <c r="Y54" s="183">
        <v>1755</v>
      </c>
      <c r="Z54" s="182">
        <v>1234</v>
      </c>
      <c r="AA54" s="208">
        <v>70.3</v>
      </c>
      <c r="AB54" s="183">
        <v>2496</v>
      </c>
      <c r="AC54" s="182">
        <v>1662</v>
      </c>
      <c r="AD54" s="208">
        <v>66.599999999999994</v>
      </c>
      <c r="AE54" s="183">
        <v>1823</v>
      </c>
      <c r="AF54" s="182">
        <v>1302</v>
      </c>
      <c r="AG54" s="208">
        <v>71.400000000000006</v>
      </c>
    </row>
    <row r="55" spans="1:33" ht="15" customHeight="1">
      <c r="A55" s="35"/>
      <c r="B55" s="11"/>
      <c r="C55" s="181" t="s">
        <v>39</v>
      </c>
      <c r="D55" s="183">
        <v>2004</v>
      </c>
      <c r="E55" s="182">
        <v>1272</v>
      </c>
      <c r="F55" s="208">
        <v>63.5</v>
      </c>
      <c r="G55" s="183">
        <v>1514</v>
      </c>
      <c r="H55" s="182">
        <v>1056</v>
      </c>
      <c r="I55" s="208">
        <v>69.7</v>
      </c>
      <c r="J55" s="183">
        <v>2098</v>
      </c>
      <c r="K55" s="182">
        <v>1424</v>
      </c>
      <c r="L55" s="208">
        <v>67.900000000000006</v>
      </c>
      <c r="M55" s="183">
        <v>1599</v>
      </c>
      <c r="N55" s="182">
        <v>1151</v>
      </c>
      <c r="O55" s="208">
        <v>72</v>
      </c>
      <c r="P55" s="183">
        <v>2441</v>
      </c>
      <c r="Q55" s="182">
        <v>1642</v>
      </c>
      <c r="R55" s="208">
        <v>67.3</v>
      </c>
      <c r="S55" s="183">
        <v>1828</v>
      </c>
      <c r="T55" s="182">
        <v>1343</v>
      </c>
      <c r="U55" s="208">
        <v>73.5</v>
      </c>
      <c r="V55" s="183">
        <v>2659</v>
      </c>
      <c r="W55" s="182">
        <v>1747</v>
      </c>
      <c r="X55" s="208">
        <v>65.7</v>
      </c>
      <c r="Y55" s="183">
        <v>1914</v>
      </c>
      <c r="Z55" s="182">
        <v>1363</v>
      </c>
      <c r="AA55" s="208">
        <v>71.2</v>
      </c>
      <c r="AB55" s="183">
        <v>2878</v>
      </c>
      <c r="AC55" s="182">
        <v>1870</v>
      </c>
      <c r="AD55" s="208">
        <v>65</v>
      </c>
      <c r="AE55" s="183">
        <v>2015</v>
      </c>
      <c r="AF55" s="182">
        <v>1454</v>
      </c>
      <c r="AG55" s="208">
        <v>72.2</v>
      </c>
    </row>
    <row r="56" spans="1:33" ht="15" customHeight="1">
      <c r="A56" s="35"/>
      <c r="B56" s="334" t="s">
        <v>64</v>
      </c>
      <c r="C56" s="260" t="s">
        <v>65</v>
      </c>
      <c r="D56" s="188">
        <v>594</v>
      </c>
      <c r="E56" s="189">
        <v>353</v>
      </c>
      <c r="F56" s="207">
        <v>59.4</v>
      </c>
      <c r="G56" s="188">
        <v>513</v>
      </c>
      <c r="H56" s="189">
        <v>317</v>
      </c>
      <c r="I56" s="207">
        <v>61.8</v>
      </c>
      <c r="J56" s="188">
        <v>611</v>
      </c>
      <c r="K56" s="189">
        <v>411</v>
      </c>
      <c r="L56" s="207">
        <v>67.3</v>
      </c>
      <c r="M56" s="188">
        <v>525</v>
      </c>
      <c r="N56" s="189">
        <v>353</v>
      </c>
      <c r="O56" s="207">
        <v>67.2</v>
      </c>
      <c r="P56" s="188">
        <v>532</v>
      </c>
      <c r="Q56" s="189">
        <v>354</v>
      </c>
      <c r="R56" s="207">
        <v>66.5</v>
      </c>
      <c r="S56" s="188">
        <v>482</v>
      </c>
      <c r="T56" s="189">
        <v>319</v>
      </c>
      <c r="U56" s="207">
        <v>66.2</v>
      </c>
      <c r="V56" s="188">
        <v>530</v>
      </c>
      <c r="W56" s="189">
        <v>346</v>
      </c>
      <c r="X56" s="207">
        <v>65.3</v>
      </c>
      <c r="Y56" s="188">
        <v>472</v>
      </c>
      <c r="Z56" s="189">
        <v>319</v>
      </c>
      <c r="AA56" s="207">
        <v>67.599999999999994</v>
      </c>
      <c r="AB56" s="188">
        <v>539</v>
      </c>
      <c r="AC56" s="189">
        <v>339</v>
      </c>
      <c r="AD56" s="207">
        <v>62.9</v>
      </c>
      <c r="AE56" s="188">
        <v>432</v>
      </c>
      <c r="AF56" s="189">
        <v>277</v>
      </c>
      <c r="AG56" s="207">
        <v>64.099999999999994</v>
      </c>
    </row>
    <row r="57" spans="1:33" ht="15" customHeight="1">
      <c r="A57" s="35"/>
      <c r="B57" s="11"/>
      <c r="C57" s="181" t="s">
        <v>66</v>
      </c>
      <c r="D57" s="183">
        <v>169</v>
      </c>
      <c r="E57" s="182">
        <v>60</v>
      </c>
      <c r="F57" s="208">
        <v>35.5</v>
      </c>
      <c r="G57" s="183">
        <v>6</v>
      </c>
      <c r="H57" s="182">
        <v>5</v>
      </c>
      <c r="I57" s="208">
        <v>83.3</v>
      </c>
      <c r="J57" s="183">
        <v>260</v>
      </c>
      <c r="K57" s="182">
        <v>25</v>
      </c>
      <c r="L57" s="208">
        <v>9.6</v>
      </c>
      <c r="M57" s="183">
        <v>10</v>
      </c>
      <c r="N57" s="182">
        <v>10</v>
      </c>
      <c r="O57" s="208">
        <v>100</v>
      </c>
      <c r="P57" s="183">
        <v>2</v>
      </c>
      <c r="Q57" s="182">
        <v>2</v>
      </c>
      <c r="R57" s="208">
        <v>100</v>
      </c>
      <c r="S57" s="183">
        <v>2</v>
      </c>
      <c r="T57" s="182">
        <v>2</v>
      </c>
      <c r="U57" s="208">
        <v>100</v>
      </c>
      <c r="V57" s="183">
        <v>32</v>
      </c>
      <c r="W57" s="182">
        <v>30</v>
      </c>
      <c r="X57" s="208">
        <v>93.8</v>
      </c>
      <c r="Y57" s="183">
        <v>5</v>
      </c>
      <c r="Z57" s="182">
        <v>5</v>
      </c>
      <c r="AA57" s="208">
        <v>100</v>
      </c>
      <c r="AB57" s="183">
        <v>23</v>
      </c>
      <c r="AC57" s="182">
        <v>23</v>
      </c>
      <c r="AD57" s="208">
        <v>100</v>
      </c>
      <c r="AE57" s="183">
        <v>4</v>
      </c>
      <c r="AF57" s="182">
        <v>4</v>
      </c>
      <c r="AG57" s="208">
        <v>100</v>
      </c>
    </row>
    <row r="58" spans="1:33" ht="15" customHeight="1">
      <c r="A58" s="35"/>
      <c r="B58" s="11"/>
      <c r="C58" s="181" t="s">
        <v>67</v>
      </c>
      <c r="D58" s="183">
        <v>4654</v>
      </c>
      <c r="E58" s="182">
        <v>4108</v>
      </c>
      <c r="F58" s="208">
        <v>88.3</v>
      </c>
      <c r="G58" s="183">
        <v>3335</v>
      </c>
      <c r="H58" s="182">
        <v>2998</v>
      </c>
      <c r="I58" s="208">
        <v>89.9</v>
      </c>
      <c r="J58" s="183">
        <v>5601</v>
      </c>
      <c r="K58" s="182">
        <v>5020</v>
      </c>
      <c r="L58" s="208">
        <v>89.6</v>
      </c>
      <c r="M58" s="183">
        <v>3800</v>
      </c>
      <c r="N58" s="182">
        <v>3499</v>
      </c>
      <c r="O58" s="208">
        <v>92.1</v>
      </c>
      <c r="P58" s="183">
        <v>6050</v>
      </c>
      <c r="Q58" s="182">
        <v>5454</v>
      </c>
      <c r="R58" s="208">
        <v>90.1</v>
      </c>
      <c r="S58" s="183">
        <v>4218</v>
      </c>
      <c r="T58" s="182">
        <v>3865</v>
      </c>
      <c r="U58" s="208">
        <v>91.6</v>
      </c>
      <c r="V58" s="183">
        <v>6086</v>
      </c>
      <c r="W58" s="182">
        <v>5438</v>
      </c>
      <c r="X58" s="208">
        <v>89.4</v>
      </c>
      <c r="Y58" s="183">
        <v>4138</v>
      </c>
      <c r="Z58" s="182">
        <v>3788</v>
      </c>
      <c r="AA58" s="208">
        <v>91.5</v>
      </c>
      <c r="AB58" s="183">
        <v>6351</v>
      </c>
      <c r="AC58" s="182">
        <v>5721</v>
      </c>
      <c r="AD58" s="208">
        <v>90.1</v>
      </c>
      <c r="AE58" s="183">
        <v>4321</v>
      </c>
      <c r="AF58" s="182">
        <v>3970</v>
      </c>
      <c r="AG58" s="208">
        <v>91.9</v>
      </c>
    </row>
    <row r="59" spans="1:33" ht="15" customHeight="1">
      <c r="A59" s="35"/>
      <c r="B59" s="11"/>
      <c r="C59" s="181" t="s">
        <v>311</v>
      </c>
      <c r="D59" s="183">
        <v>6737</v>
      </c>
      <c r="E59" s="182">
        <v>4868</v>
      </c>
      <c r="F59" s="208">
        <v>72.3</v>
      </c>
      <c r="G59" s="183">
        <v>4403</v>
      </c>
      <c r="H59" s="182">
        <v>3487</v>
      </c>
      <c r="I59" s="208">
        <v>79.2</v>
      </c>
      <c r="J59" s="183">
        <v>7107</v>
      </c>
      <c r="K59" s="182">
        <v>5309</v>
      </c>
      <c r="L59" s="208">
        <v>74.7</v>
      </c>
      <c r="M59" s="183">
        <v>4791</v>
      </c>
      <c r="N59" s="182">
        <v>3830</v>
      </c>
      <c r="O59" s="208">
        <v>79.900000000000006</v>
      </c>
      <c r="P59" s="183">
        <v>7933</v>
      </c>
      <c r="Q59" s="182">
        <v>5952</v>
      </c>
      <c r="R59" s="208">
        <v>75</v>
      </c>
      <c r="S59" s="183">
        <v>5132</v>
      </c>
      <c r="T59" s="182">
        <v>4124</v>
      </c>
      <c r="U59" s="208">
        <v>80.400000000000006</v>
      </c>
      <c r="V59" s="183">
        <v>7342</v>
      </c>
      <c r="W59" s="182">
        <v>5679</v>
      </c>
      <c r="X59" s="208">
        <v>77.3</v>
      </c>
      <c r="Y59" s="183">
        <v>5070</v>
      </c>
      <c r="Z59" s="182">
        <v>4023</v>
      </c>
      <c r="AA59" s="208">
        <v>79.3</v>
      </c>
      <c r="AB59" s="183">
        <v>7904</v>
      </c>
      <c r="AC59" s="182">
        <v>6049</v>
      </c>
      <c r="AD59" s="208">
        <v>76.5</v>
      </c>
      <c r="AE59" s="183">
        <v>5469</v>
      </c>
      <c r="AF59" s="182">
        <v>4407</v>
      </c>
      <c r="AG59" s="208">
        <v>80.599999999999994</v>
      </c>
    </row>
    <row r="60" spans="1:33" ht="15" customHeight="1">
      <c r="A60" s="35"/>
      <c r="B60" s="304"/>
      <c r="C60" s="34" t="s">
        <v>39</v>
      </c>
      <c r="D60" s="184">
        <v>12154</v>
      </c>
      <c r="E60" s="185">
        <v>9389</v>
      </c>
      <c r="F60" s="209">
        <v>77.3</v>
      </c>
      <c r="G60" s="184">
        <v>7739</v>
      </c>
      <c r="H60" s="185">
        <v>6435</v>
      </c>
      <c r="I60" s="209">
        <v>83.2</v>
      </c>
      <c r="J60" s="184">
        <v>13579</v>
      </c>
      <c r="K60" s="185">
        <v>10765</v>
      </c>
      <c r="L60" s="209">
        <v>79.3</v>
      </c>
      <c r="M60" s="184">
        <v>8514</v>
      </c>
      <c r="N60" s="185">
        <v>7206</v>
      </c>
      <c r="O60" s="209">
        <v>84.6</v>
      </c>
      <c r="P60" s="184">
        <v>14517</v>
      </c>
      <c r="Q60" s="185">
        <v>11762</v>
      </c>
      <c r="R60" s="209">
        <v>81</v>
      </c>
      <c r="S60" s="184">
        <v>9185</v>
      </c>
      <c r="T60" s="185">
        <v>7805</v>
      </c>
      <c r="U60" s="209">
        <v>85</v>
      </c>
      <c r="V60" s="184">
        <v>13990</v>
      </c>
      <c r="W60" s="185">
        <v>11493</v>
      </c>
      <c r="X60" s="209">
        <v>82.2</v>
      </c>
      <c r="Y60" s="184">
        <v>9040</v>
      </c>
      <c r="Z60" s="185">
        <v>7615</v>
      </c>
      <c r="AA60" s="209">
        <v>84.2</v>
      </c>
      <c r="AB60" s="184">
        <v>14817</v>
      </c>
      <c r="AC60" s="185">
        <v>12132</v>
      </c>
      <c r="AD60" s="209">
        <v>81.900000000000006</v>
      </c>
      <c r="AE60" s="184">
        <v>9528</v>
      </c>
      <c r="AF60" s="185">
        <v>8097</v>
      </c>
      <c r="AG60" s="209">
        <v>85</v>
      </c>
    </row>
    <row r="61" spans="1:33" ht="15" customHeight="1">
      <c r="A61" s="35"/>
      <c r="B61" s="197" t="s">
        <v>68</v>
      </c>
      <c r="C61" s="39" t="s">
        <v>68</v>
      </c>
      <c r="D61" s="195">
        <v>10094</v>
      </c>
      <c r="E61" s="194">
        <v>6115</v>
      </c>
      <c r="F61" s="210">
        <v>60.6</v>
      </c>
      <c r="G61" s="195">
        <v>6186</v>
      </c>
      <c r="H61" s="194">
        <v>4467</v>
      </c>
      <c r="I61" s="210">
        <v>72.2</v>
      </c>
      <c r="J61" s="195">
        <v>11253</v>
      </c>
      <c r="K61" s="194">
        <v>7123</v>
      </c>
      <c r="L61" s="210">
        <v>63.3</v>
      </c>
      <c r="M61" s="195">
        <v>6940</v>
      </c>
      <c r="N61" s="194">
        <v>5136</v>
      </c>
      <c r="O61" s="210">
        <v>74</v>
      </c>
      <c r="P61" s="195">
        <v>12332</v>
      </c>
      <c r="Q61" s="194">
        <v>7842</v>
      </c>
      <c r="R61" s="210">
        <v>63.6</v>
      </c>
      <c r="S61" s="195">
        <v>7399</v>
      </c>
      <c r="T61" s="194">
        <v>5540</v>
      </c>
      <c r="U61" s="210">
        <v>74.900000000000006</v>
      </c>
      <c r="V61" s="195">
        <v>10808</v>
      </c>
      <c r="W61" s="194">
        <v>6894</v>
      </c>
      <c r="X61" s="210">
        <v>63.8</v>
      </c>
      <c r="Y61" s="195">
        <v>6870</v>
      </c>
      <c r="Z61" s="194">
        <v>5039</v>
      </c>
      <c r="AA61" s="210">
        <v>73.3</v>
      </c>
      <c r="AB61" s="195">
        <v>12235</v>
      </c>
      <c r="AC61" s="194">
        <v>7868</v>
      </c>
      <c r="AD61" s="210">
        <v>64.3</v>
      </c>
      <c r="AE61" s="195">
        <v>7636</v>
      </c>
      <c r="AF61" s="194">
        <v>5717</v>
      </c>
      <c r="AG61" s="210">
        <v>74.900000000000006</v>
      </c>
    </row>
    <row r="62" spans="1:33" ht="15" customHeight="1">
      <c r="A62" s="35"/>
      <c r="B62" s="39" t="s">
        <v>69</v>
      </c>
      <c r="C62" s="39" t="s">
        <v>69</v>
      </c>
      <c r="D62" s="195">
        <v>0</v>
      </c>
      <c r="E62" s="194">
        <v>0</v>
      </c>
      <c r="F62" s="210">
        <v>0</v>
      </c>
      <c r="G62" s="195">
        <v>0</v>
      </c>
      <c r="H62" s="194">
        <v>0</v>
      </c>
      <c r="I62" s="210">
        <v>0</v>
      </c>
      <c r="J62" s="195">
        <v>0</v>
      </c>
      <c r="K62" s="194">
        <v>0</v>
      </c>
      <c r="L62" s="210">
        <v>0</v>
      </c>
      <c r="M62" s="195">
        <v>0</v>
      </c>
      <c r="N62" s="194">
        <v>0</v>
      </c>
      <c r="O62" s="210">
        <v>0</v>
      </c>
      <c r="P62" s="195">
        <v>3</v>
      </c>
      <c r="Q62" s="194">
        <v>0</v>
      </c>
      <c r="R62" s="210">
        <v>0</v>
      </c>
      <c r="S62" s="195">
        <v>3</v>
      </c>
      <c r="T62" s="194">
        <v>0</v>
      </c>
      <c r="U62" s="210">
        <v>0</v>
      </c>
      <c r="V62" s="195">
        <v>3</v>
      </c>
      <c r="W62" s="194">
        <v>0</v>
      </c>
      <c r="X62" s="210">
        <v>0</v>
      </c>
      <c r="Y62" s="195">
        <v>2</v>
      </c>
      <c r="Z62" s="194">
        <v>0</v>
      </c>
      <c r="AA62" s="210">
        <v>0</v>
      </c>
      <c r="AB62" s="195">
        <v>1</v>
      </c>
      <c r="AC62" s="194">
        <v>1</v>
      </c>
      <c r="AD62" s="210">
        <v>100</v>
      </c>
      <c r="AE62" s="195">
        <v>1</v>
      </c>
      <c r="AF62" s="194">
        <v>1</v>
      </c>
      <c r="AG62" s="210">
        <v>100</v>
      </c>
    </row>
    <row r="63" spans="1:33" ht="15" customHeight="1">
      <c r="A63" s="36"/>
      <c r="B63" s="330" t="s">
        <v>39</v>
      </c>
      <c r="C63" s="39"/>
      <c r="D63" s="195">
        <v>24252</v>
      </c>
      <c r="E63" s="194">
        <v>16776</v>
      </c>
      <c r="F63" s="210">
        <v>69.2</v>
      </c>
      <c r="G63" s="195">
        <v>13358</v>
      </c>
      <c r="H63" s="194">
        <v>10649</v>
      </c>
      <c r="I63" s="210">
        <v>79.7</v>
      </c>
      <c r="J63" s="195">
        <v>26930</v>
      </c>
      <c r="K63" s="194">
        <v>19312</v>
      </c>
      <c r="L63" s="210">
        <v>71.7</v>
      </c>
      <c r="M63" s="195">
        <v>14767</v>
      </c>
      <c r="N63" s="194">
        <v>11950</v>
      </c>
      <c r="O63" s="210">
        <v>80.900000000000006</v>
      </c>
      <c r="P63" s="195">
        <v>29293</v>
      </c>
      <c r="Q63" s="194">
        <v>21246</v>
      </c>
      <c r="R63" s="210">
        <v>72.5</v>
      </c>
      <c r="S63" s="195">
        <v>15830</v>
      </c>
      <c r="T63" s="194">
        <v>12942</v>
      </c>
      <c r="U63" s="210">
        <v>81.8</v>
      </c>
      <c r="V63" s="195">
        <v>27460</v>
      </c>
      <c r="W63" s="194">
        <v>20134</v>
      </c>
      <c r="X63" s="210">
        <v>73.3</v>
      </c>
      <c r="Y63" s="195">
        <v>15325</v>
      </c>
      <c r="Z63" s="194">
        <v>12311</v>
      </c>
      <c r="AA63" s="210">
        <v>80.3</v>
      </c>
      <c r="AB63" s="195">
        <v>29931</v>
      </c>
      <c r="AC63" s="194">
        <v>21871</v>
      </c>
      <c r="AD63" s="210">
        <v>73.099999999999994</v>
      </c>
      <c r="AE63" s="330">
        <v>16507</v>
      </c>
      <c r="AF63" s="194">
        <v>13420</v>
      </c>
      <c r="AG63" s="210">
        <v>81.3</v>
      </c>
    </row>
    <row r="64" spans="1:33" ht="15" customHeight="1">
      <c r="A64" s="35" t="s">
        <v>17</v>
      </c>
      <c r="B64" s="181" t="s">
        <v>70</v>
      </c>
      <c r="C64" s="181" t="s">
        <v>70</v>
      </c>
      <c r="D64" s="183">
        <v>12659</v>
      </c>
      <c r="E64" s="182">
        <v>8193</v>
      </c>
      <c r="F64" s="208">
        <v>64.7</v>
      </c>
      <c r="G64" s="183">
        <v>2935</v>
      </c>
      <c r="H64" s="182">
        <v>2418</v>
      </c>
      <c r="I64" s="208">
        <v>82.4</v>
      </c>
      <c r="J64" s="183">
        <v>14689</v>
      </c>
      <c r="K64" s="182">
        <v>9370</v>
      </c>
      <c r="L64" s="208">
        <v>63.8</v>
      </c>
      <c r="M64" s="183">
        <v>3329</v>
      </c>
      <c r="N64" s="182">
        <v>2780</v>
      </c>
      <c r="O64" s="208">
        <v>83.5</v>
      </c>
      <c r="P64" s="183">
        <v>16359</v>
      </c>
      <c r="Q64" s="182">
        <v>10281</v>
      </c>
      <c r="R64" s="208">
        <v>62.8</v>
      </c>
      <c r="S64" s="183">
        <v>3835</v>
      </c>
      <c r="T64" s="182">
        <v>3167</v>
      </c>
      <c r="U64" s="208">
        <v>82.6</v>
      </c>
      <c r="V64" s="183">
        <v>15626</v>
      </c>
      <c r="W64" s="182">
        <v>10454</v>
      </c>
      <c r="X64" s="208">
        <v>66.900000000000006</v>
      </c>
      <c r="Y64" s="183">
        <v>3952</v>
      </c>
      <c r="Z64" s="182">
        <v>3289</v>
      </c>
      <c r="AA64" s="208">
        <v>83.2</v>
      </c>
      <c r="AB64" s="183">
        <v>16196</v>
      </c>
      <c r="AC64" s="182">
        <v>10838</v>
      </c>
      <c r="AD64" s="208">
        <v>66.900000000000006</v>
      </c>
      <c r="AE64" s="183">
        <v>4141</v>
      </c>
      <c r="AF64" s="182">
        <v>3488</v>
      </c>
      <c r="AG64" s="208">
        <v>84.2</v>
      </c>
    </row>
    <row r="65" spans="1:33" ht="15" customHeight="1">
      <c r="A65" s="35"/>
      <c r="B65" s="260" t="s">
        <v>71</v>
      </c>
      <c r="C65" s="260" t="s">
        <v>72</v>
      </c>
      <c r="D65" s="188">
        <v>118</v>
      </c>
      <c r="E65" s="189">
        <v>94</v>
      </c>
      <c r="F65" s="207">
        <v>79.7</v>
      </c>
      <c r="G65" s="188">
        <v>44</v>
      </c>
      <c r="H65" s="189">
        <v>39</v>
      </c>
      <c r="I65" s="207">
        <v>88.6</v>
      </c>
      <c r="J65" s="188">
        <v>192</v>
      </c>
      <c r="K65" s="189">
        <v>130</v>
      </c>
      <c r="L65" s="207">
        <v>67.7</v>
      </c>
      <c r="M65" s="188">
        <v>65</v>
      </c>
      <c r="N65" s="189">
        <v>54</v>
      </c>
      <c r="O65" s="207">
        <v>83.1</v>
      </c>
      <c r="P65" s="188">
        <v>206</v>
      </c>
      <c r="Q65" s="189">
        <v>153</v>
      </c>
      <c r="R65" s="207">
        <v>74.3</v>
      </c>
      <c r="S65" s="188">
        <v>94</v>
      </c>
      <c r="T65" s="189">
        <v>79</v>
      </c>
      <c r="U65" s="207">
        <v>84</v>
      </c>
      <c r="V65" s="188">
        <v>163</v>
      </c>
      <c r="W65" s="189">
        <v>130</v>
      </c>
      <c r="X65" s="207">
        <v>79.8</v>
      </c>
      <c r="Y65" s="188">
        <v>84</v>
      </c>
      <c r="Z65" s="189">
        <v>65</v>
      </c>
      <c r="AA65" s="207">
        <v>77.400000000000006</v>
      </c>
      <c r="AB65" s="188">
        <v>149</v>
      </c>
      <c r="AC65" s="189">
        <v>120</v>
      </c>
      <c r="AD65" s="207">
        <v>80.5</v>
      </c>
      <c r="AE65" s="188">
        <v>81</v>
      </c>
      <c r="AF65" s="189">
        <v>68</v>
      </c>
      <c r="AG65" s="207">
        <v>84</v>
      </c>
    </row>
    <row r="66" spans="1:33" ht="15" customHeight="1">
      <c r="A66" s="35"/>
      <c r="B66" s="11"/>
      <c r="C66" s="181" t="s">
        <v>73</v>
      </c>
      <c r="D66" s="183">
        <v>482</v>
      </c>
      <c r="E66" s="182">
        <v>206</v>
      </c>
      <c r="F66" s="208">
        <v>42.7</v>
      </c>
      <c r="G66" s="183">
        <v>108</v>
      </c>
      <c r="H66" s="182">
        <v>78</v>
      </c>
      <c r="I66" s="208">
        <v>72.2</v>
      </c>
      <c r="J66" s="183">
        <v>236</v>
      </c>
      <c r="K66" s="182">
        <v>147</v>
      </c>
      <c r="L66" s="208">
        <v>62.3</v>
      </c>
      <c r="M66" s="183">
        <v>77</v>
      </c>
      <c r="N66" s="182">
        <v>51</v>
      </c>
      <c r="O66" s="208">
        <v>66.2</v>
      </c>
      <c r="P66" s="183">
        <v>406</v>
      </c>
      <c r="Q66" s="182">
        <v>242</v>
      </c>
      <c r="R66" s="208">
        <v>59.6</v>
      </c>
      <c r="S66" s="183">
        <v>91</v>
      </c>
      <c r="T66" s="182">
        <v>59</v>
      </c>
      <c r="U66" s="208">
        <v>64.8</v>
      </c>
      <c r="V66" s="183">
        <v>342</v>
      </c>
      <c r="W66" s="182">
        <v>137</v>
      </c>
      <c r="X66" s="208">
        <v>40.1</v>
      </c>
      <c r="Y66" s="183">
        <v>65</v>
      </c>
      <c r="Z66" s="182">
        <v>40</v>
      </c>
      <c r="AA66" s="208">
        <v>61.5</v>
      </c>
      <c r="AB66" s="183">
        <v>224</v>
      </c>
      <c r="AC66" s="182">
        <v>163</v>
      </c>
      <c r="AD66" s="208">
        <v>72.8</v>
      </c>
      <c r="AE66" s="183">
        <v>96</v>
      </c>
      <c r="AF66" s="182">
        <v>78</v>
      </c>
      <c r="AG66" s="208">
        <v>81.3</v>
      </c>
    </row>
    <row r="67" spans="1:33" ht="15" customHeight="1">
      <c r="A67" s="35"/>
      <c r="B67" s="11"/>
      <c r="C67" s="181" t="s">
        <v>74</v>
      </c>
      <c r="D67" s="183">
        <v>22</v>
      </c>
      <c r="E67" s="182">
        <v>17</v>
      </c>
      <c r="F67" s="208">
        <v>77.3</v>
      </c>
      <c r="G67" s="183">
        <v>18</v>
      </c>
      <c r="H67" s="182">
        <v>14</v>
      </c>
      <c r="I67" s="208">
        <v>77.8</v>
      </c>
      <c r="J67" s="183">
        <v>21</v>
      </c>
      <c r="K67" s="182">
        <v>13</v>
      </c>
      <c r="L67" s="208">
        <v>61.9</v>
      </c>
      <c r="M67" s="183">
        <v>17</v>
      </c>
      <c r="N67" s="182">
        <v>11</v>
      </c>
      <c r="O67" s="208">
        <v>64.7</v>
      </c>
      <c r="P67" s="183">
        <v>26</v>
      </c>
      <c r="Q67" s="182">
        <v>16</v>
      </c>
      <c r="R67" s="208">
        <v>61.5</v>
      </c>
      <c r="S67" s="183">
        <v>22</v>
      </c>
      <c r="T67" s="182">
        <v>16</v>
      </c>
      <c r="U67" s="208">
        <v>72.7</v>
      </c>
      <c r="V67" s="183">
        <v>18</v>
      </c>
      <c r="W67" s="182">
        <v>12</v>
      </c>
      <c r="X67" s="208">
        <v>66.7</v>
      </c>
      <c r="Y67" s="183">
        <v>13</v>
      </c>
      <c r="Z67" s="182">
        <v>8</v>
      </c>
      <c r="AA67" s="208">
        <v>61.5</v>
      </c>
      <c r="AB67" s="183">
        <v>26</v>
      </c>
      <c r="AC67" s="182">
        <v>16</v>
      </c>
      <c r="AD67" s="208">
        <v>61.5</v>
      </c>
      <c r="AE67" s="183">
        <v>24</v>
      </c>
      <c r="AF67" s="182">
        <v>14</v>
      </c>
      <c r="AG67" s="208">
        <v>58.3</v>
      </c>
    </row>
    <row r="68" spans="1:33" ht="15" customHeight="1">
      <c r="A68" s="35"/>
      <c r="B68" s="304"/>
      <c r="C68" s="34" t="s">
        <v>39</v>
      </c>
      <c r="D68" s="184">
        <v>622</v>
      </c>
      <c r="E68" s="185">
        <v>317</v>
      </c>
      <c r="F68" s="209">
        <v>51</v>
      </c>
      <c r="G68" s="184">
        <v>164</v>
      </c>
      <c r="H68" s="185">
        <v>126</v>
      </c>
      <c r="I68" s="209">
        <v>76.8</v>
      </c>
      <c r="J68" s="184">
        <v>449</v>
      </c>
      <c r="K68" s="185">
        <v>290</v>
      </c>
      <c r="L68" s="209">
        <v>64.599999999999994</v>
      </c>
      <c r="M68" s="184">
        <v>155</v>
      </c>
      <c r="N68" s="185">
        <v>113</v>
      </c>
      <c r="O68" s="209">
        <v>72.900000000000006</v>
      </c>
      <c r="P68" s="184">
        <v>638</v>
      </c>
      <c r="Q68" s="185">
        <v>411</v>
      </c>
      <c r="R68" s="209">
        <v>64.400000000000006</v>
      </c>
      <c r="S68" s="184">
        <v>203</v>
      </c>
      <c r="T68" s="185">
        <v>151</v>
      </c>
      <c r="U68" s="209">
        <v>74.400000000000006</v>
      </c>
      <c r="V68" s="184">
        <v>523</v>
      </c>
      <c r="W68" s="185">
        <v>279</v>
      </c>
      <c r="X68" s="209">
        <v>53.3</v>
      </c>
      <c r="Y68" s="184">
        <v>159</v>
      </c>
      <c r="Z68" s="185">
        <v>110</v>
      </c>
      <c r="AA68" s="209">
        <v>69.2</v>
      </c>
      <c r="AB68" s="184">
        <v>399</v>
      </c>
      <c r="AC68" s="185">
        <v>299</v>
      </c>
      <c r="AD68" s="209">
        <v>74.900000000000006</v>
      </c>
      <c r="AE68" s="184">
        <v>194</v>
      </c>
      <c r="AF68" s="185">
        <v>155</v>
      </c>
      <c r="AG68" s="209">
        <v>79.900000000000006</v>
      </c>
    </row>
    <row r="69" spans="1:33" ht="15" customHeight="1">
      <c r="A69" s="35"/>
      <c r="B69" s="334" t="s">
        <v>189</v>
      </c>
      <c r="C69" s="260" t="s">
        <v>75</v>
      </c>
      <c r="D69" s="188">
        <v>261</v>
      </c>
      <c r="E69" s="189">
        <v>171</v>
      </c>
      <c r="F69" s="207">
        <v>65.5</v>
      </c>
      <c r="G69" s="188">
        <v>57</v>
      </c>
      <c r="H69" s="189">
        <v>51</v>
      </c>
      <c r="I69" s="207">
        <v>89.5</v>
      </c>
      <c r="J69" s="188">
        <v>297</v>
      </c>
      <c r="K69" s="189">
        <v>184</v>
      </c>
      <c r="L69" s="207">
        <v>62</v>
      </c>
      <c r="M69" s="188">
        <v>72</v>
      </c>
      <c r="N69" s="189">
        <v>63</v>
      </c>
      <c r="O69" s="207">
        <v>87.5</v>
      </c>
      <c r="P69" s="188">
        <v>158</v>
      </c>
      <c r="Q69" s="189">
        <v>71</v>
      </c>
      <c r="R69" s="207">
        <v>44.9</v>
      </c>
      <c r="S69" s="188">
        <v>30</v>
      </c>
      <c r="T69" s="189">
        <v>22</v>
      </c>
      <c r="U69" s="207">
        <v>73.3</v>
      </c>
      <c r="V69" s="188">
        <v>8</v>
      </c>
      <c r="W69" s="189">
        <v>8</v>
      </c>
      <c r="X69" s="207">
        <v>100</v>
      </c>
      <c r="Y69" s="188">
        <v>5</v>
      </c>
      <c r="Z69" s="189">
        <v>5</v>
      </c>
      <c r="AA69" s="207">
        <v>100</v>
      </c>
      <c r="AB69" s="188">
        <v>52</v>
      </c>
      <c r="AC69" s="189">
        <v>18</v>
      </c>
      <c r="AD69" s="207">
        <v>34.6</v>
      </c>
      <c r="AE69" s="188">
        <v>9</v>
      </c>
      <c r="AF69" s="189">
        <v>6</v>
      </c>
      <c r="AG69" s="207">
        <v>66.7</v>
      </c>
    </row>
    <row r="70" spans="1:33" ht="15" customHeight="1">
      <c r="A70" s="35"/>
      <c r="B70" s="11"/>
      <c r="C70" s="181" t="s">
        <v>76</v>
      </c>
      <c r="D70" s="183">
        <v>116</v>
      </c>
      <c r="E70" s="182">
        <v>81</v>
      </c>
      <c r="F70" s="208">
        <v>69.8</v>
      </c>
      <c r="G70" s="183">
        <v>80</v>
      </c>
      <c r="H70" s="182">
        <v>57</v>
      </c>
      <c r="I70" s="208">
        <v>71.3</v>
      </c>
      <c r="J70" s="183">
        <v>156</v>
      </c>
      <c r="K70" s="182">
        <v>91</v>
      </c>
      <c r="L70" s="208">
        <v>58.3</v>
      </c>
      <c r="M70" s="183">
        <v>99</v>
      </c>
      <c r="N70" s="182">
        <v>69</v>
      </c>
      <c r="O70" s="208">
        <v>69.7</v>
      </c>
      <c r="P70" s="183">
        <v>128</v>
      </c>
      <c r="Q70" s="182">
        <v>94</v>
      </c>
      <c r="R70" s="208">
        <v>73.400000000000006</v>
      </c>
      <c r="S70" s="183">
        <v>85</v>
      </c>
      <c r="T70" s="182">
        <v>65</v>
      </c>
      <c r="U70" s="208">
        <v>76.5</v>
      </c>
      <c r="V70" s="183">
        <v>124</v>
      </c>
      <c r="W70" s="182">
        <v>70</v>
      </c>
      <c r="X70" s="208">
        <v>56.5</v>
      </c>
      <c r="Y70" s="183">
        <v>73</v>
      </c>
      <c r="Z70" s="182">
        <v>46</v>
      </c>
      <c r="AA70" s="208">
        <v>63</v>
      </c>
      <c r="AB70" s="183">
        <v>198</v>
      </c>
      <c r="AC70" s="182">
        <v>102</v>
      </c>
      <c r="AD70" s="208">
        <v>51.5</v>
      </c>
      <c r="AE70" s="183">
        <v>91</v>
      </c>
      <c r="AF70" s="182">
        <v>74</v>
      </c>
      <c r="AG70" s="208">
        <v>81.3</v>
      </c>
    </row>
    <row r="71" spans="1:33" ht="15" customHeight="1">
      <c r="A71" s="35"/>
      <c r="B71" s="11"/>
      <c r="C71" s="181" t="s">
        <v>77</v>
      </c>
      <c r="D71" s="183">
        <v>1</v>
      </c>
      <c r="E71" s="182">
        <v>1</v>
      </c>
      <c r="F71" s="208">
        <v>100</v>
      </c>
      <c r="G71" s="183">
        <v>1</v>
      </c>
      <c r="H71" s="182">
        <v>1</v>
      </c>
      <c r="I71" s="208">
        <v>100</v>
      </c>
      <c r="J71" s="183">
        <v>0</v>
      </c>
      <c r="K71" s="182">
        <v>0</v>
      </c>
      <c r="L71" s="208">
        <v>0</v>
      </c>
      <c r="M71" s="183">
        <v>0</v>
      </c>
      <c r="N71" s="182">
        <v>0</v>
      </c>
      <c r="O71" s="208">
        <v>0</v>
      </c>
      <c r="P71" s="183">
        <v>3</v>
      </c>
      <c r="Q71" s="182">
        <v>3</v>
      </c>
      <c r="R71" s="208">
        <v>100</v>
      </c>
      <c r="S71" s="183">
        <v>1</v>
      </c>
      <c r="T71" s="182">
        <v>1</v>
      </c>
      <c r="U71" s="208">
        <v>100</v>
      </c>
      <c r="V71" s="183">
        <v>27</v>
      </c>
      <c r="W71" s="182">
        <v>23</v>
      </c>
      <c r="X71" s="208">
        <v>85.2</v>
      </c>
      <c r="Y71" s="183">
        <v>1</v>
      </c>
      <c r="Z71" s="182">
        <v>1</v>
      </c>
      <c r="AA71" s="208">
        <v>100</v>
      </c>
      <c r="AB71" s="183">
        <v>0</v>
      </c>
      <c r="AC71" s="182">
        <v>0</v>
      </c>
      <c r="AD71" s="208">
        <v>0</v>
      </c>
      <c r="AE71" s="183">
        <v>0</v>
      </c>
      <c r="AF71" s="182">
        <v>0</v>
      </c>
      <c r="AG71" s="208">
        <v>0</v>
      </c>
    </row>
    <row r="72" spans="1:33" ht="15" customHeight="1">
      <c r="A72" s="35"/>
      <c r="B72" s="304"/>
      <c r="C72" s="34" t="s">
        <v>39</v>
      </c>
      <c r="D72" s="184">
        <v>378</v>
      </c>
      <c r="E72" s="185">
        <v>253</v>
      </c>
      <c r="F72" s="209">
        <v>66.900000000000006</v>
      </c>
      <c r="G72" s="184">
        <v>133</v>
      </c>
      <c r="H72" s="185">
        <v>104</v>
      </c>
      <c r="I72" s="209">
        <v>78.2</v>
      </c>
      <c r="J72" s="184">
        <v>453</v>
      </c>
      <c r="K72" s="185">
        <v>275</v>
      </c>
      <c r="L72" s="209">
        <v>60.7</v>
      </c>
      <c r="M72" s="184">
        <v>163</v>
      </c>
      <c r="N72" s="185">
        <v>126</v>
      </c>
      <c r="O72" s="209">
        <v>77.3</v>
      </c>
      <c r="P72" s="184">
        <v>289</v>
      </c>
      <c r="Q72" s="185">
        <v>168</v>
      </c>
      <c r="R72" s="209">
        <v>58.1</v>
      </c>
      <c r="S72" s="184">
        <v>115</v>
      </c>
      <c r="T72" s="185">
        <v>87</v>
      </c>
      <c r="U72" s="209">
        <v>75.7</v>
      </c>
      <c r="V72" s="184">
        <v>159</v>
      </c>
      <c r="W72" s="185">
        <v>101</v>
      </c>
      <c r="X72" s="209">
        <v>63.5</v>
      </c>
      <c r="Y72" s="184">
        <v>78</v>
      </c>
      <c r="Z72" s="185">
        <v>51</v>
      </c>
      <c r="AA72" s="209">
        <v>65.400000000000006</v>
      </c>
      <c r="AB72" s="184">
        <v>250</v>
      </c>
      <c r="AC72" s="185">
        <v>120</v>
      </c>
      <c r="AD72" s="209">
        <v>48</v>
      </c>
      <c r="AE72" s="184">
        <v>99</v>
      </c>
      <c r="AF72" s="185">
        <v>80</v>
      </c>
      <c r="AG72" s="209">
        <v>80.8</v>
      </c>
    </row>
    <row r="73" spans="1:33" ht="15" customHeight="1">
      <c r="A73" s="35"/>
      <c r="B73" s="334" t="s">
        <v>179</v>
      </c>
      <c r="C73" s="260" t="s">
        <v>78</v>
      </c>
      <c r="D73" s="188">
        <v>929</v>
      </c>
      <c r="E73" s="189">
        <v>577</v>
      </c>
      <c r="F73" s="207">
        <v>62.1</v>
      </c>
      <c r="G73" s="188">
        <v>315</v>
      </c>
      <c r="H73" s="189">
        <v>266</v>
      </c>
      <c r="I73" s="207">
        <v>84.4</v>
      </c>
      <c r="J73" s="188">
        <v>1230</v>
      </c>
      <c r="K73" s="189">
        <v>667</v>
      </c>
      <c r="L73" s="207">
        <v>54.2</v>
      </c>
      <c r="M73" s="188">
        <v>314</v>
      </c>
      <c r="N73" s="189">
        <v>254</v>
      </c>
      <c r="O73" s="207">
        <v>80.900000000000006</v>
      </c>
      <c r="P73" s="188">
        <v>1334</v>
      </c>
      <c r="Q73" s="189">
        <v>747</v>
      </c>
      <c r="R73" s="207">
        <v>56</v>
      </c>
      <c r="S73" s="188">
        <v>350</v>
      </c>
      <c r="T73" s="189">
        <v>271</v>
      </c>
      <c r="U73" s="207">
        <v>77.400000000000006</v>
      </c>
      <c r="V73" s="188">
        <v>1016</v>
      </c>
      <c r="W73" s="189">
        <v>569</v>
      </c>
      <c r="X73" s="207">
        <v>56</v>
      </c>
      <c r="Y73" s="188">
        <v>335</v>
      </c>
      <c r="Z73" s="189">
        <v>277</v>
      </c>
      <c r="AA73" s="207">
        <v>82.7</v>
      </c>
      <c r="AB73" s="188">
        <v>919</v>
      </c>
      <c r="AC73" s="189">
        <v>599</v>
      </c>
      <c r="AD73" s="207">
        <v>65.2</v>
      </c>
      <c r="AE73" s="188">
        <v>290</v>
      </c>
      <c r="AF73" s="189">
        <v>232</v>
      </c>
      <c r="AG73" s="207">
        <v>80</v>
      </c>
    </row>
    <row r="74" spans="1:33" ht="15" customHeight="1">
      <c r="A74" s="35"/>
      <c r="B74" s="11"/>
      <c r="C74" s="181" t="s">
        <v>312</v>
      </c>
      <c r="D74" s="183">
        <v>1816</v>
      </c>
      <c r="E74" s="182">
        <v>1473</v>
      </c>
      <c r="F74" s="208">
        <v>81.099999999999994</v>
      </c>
      <c r="G74" s="183">
        <v>1110</v>
      </c>
      <c r="H74" s="182">
        <v>980</v>
      </c>
      <c r="I74" s="208">
        <v>88.3</v>
      </c>
      <c r="J74" s="183">
        <v>1644</v>
      </c>
      <c r="K74" s="182">
        <v>1360</v>
      </c>
      <c r="L74" s="208">
        <v>82.7</v>
      </c>
      <c r="M74" s="183">
        <v>1085</v>
      </c>
      <c r="N74" s="182">
        <v>953</v>
      </c>
      <c r="O74" s="208">
        <v>87.8</v>
      </c>
      <c r="P74" s="183">
        <v>2216</v>
      </c>
      <c r="Q74" s="182">
        <v>1702</v>
      </c>
      <c r="R74" s="208">
        <v>76.8</v>
      </c>
      <c r="S74" s="183">
        <v>1329</v>
      </c>
      <c r="T74" s="182">
        <v>1158</v>
      </c>
      <c r="U74" s="208">
        <v>87.1</v>
      </c>
      <c r="V74" s="183">
        <v>2144</v>
      </c>
      <c r="W74" s="182">
        <v>1780</v>
      </c>
      <c r="X74" s="208">
        <v>83</v>
      </c>
      <c r="Y74" s="183">
        <v>1321</v>
      </c>
      <c r="Z74" s="182">
        <v>1166</v>
      </c>
      <c r="AA74" s="208">
        <v>88.3</v>
      </c>
      <c r="AB74" s="183">
        <v>1638</v>
      </c>
      <c r="AC74" s="182">
        <v>1302</v>
      </c>
      <c r="AD74" s="208">
        <v>79.5</v>
      </c>
      <c r="AE74" s="183">
        <v>987</v>
      </c>
      <c r="AF74" s="182">
        <v>881</v>
      </c>
      <c r="AG74" s="208">
        <v>89.3</v>
      </c>
    </row>
    <row r="75" spans="1:33" ht="15" customHeight="1">
      <c r="A75" s="35"/>
      <c r="B75" s="304"/>
      <c r="C75" s="34" t="s">
        <v>39</v>
      </c>
      <c r="D75" s="184">
        <v>2745</v>
      </c>
      <c r="E75" s="185">
        <v>2050</v>
      </c>
      <c r="F75" s="209">
        <v>74.7</v>
      </c>
      <c r="G75" s="184">
        <v>1419</v>
      </c>
      <c r="H75" s="185">
        <v>1242</v>
      </c>
      <c r="I75" s="209">
        <v>87.5</v>
      </c>
      <c r="J75" s="184">
        <v>2874</v>
      </c>
      <c r="K75" s="185">
        <v>2027</v>
      </c>
      <c r="L75" s="209">
        <v>70.5</v>
      </c>
      <c r="M75" s="184">
        <v>1391</v>
      </c>
      <c r="N75" s="185">
        <v>1199</v>
      </c>
      <c r="O75" s="209">
        <v>86.2</v>
      </c>
      <c r="P75" s="184">
        <v>3550</v>
      </c>
      <c r="Q75" s="185">
        <v>2449</v>
      </c>
      <c r="R75" s="209">
        <v>69</v>
      </c>
      <c r="S75" s="184">
        <v>1671</v>
      </c>
      <c r="T75" s="185">
        <v>1425</v>
      </c>
      <c r="U75" s="209">
        <v>85.3</v>
      </c>
      <c r="V75" s="184">
        <v>3160</v>
      </c>
      <c r="W75" s="185">
        <v>2349</v>
      </c>
      <c r="X75" s="209">
        <v>74.3</v>
      </c>
      <c r="Y75" s="184">
        <v>1645</v>
      </c>
      <c r="Z75" s="185">
        <v>1433</v>
      </c>
      <c r="AA75" s="209">
        <v>87.1</v>
      </c>
      <c r="AB75" s="184">
        <v>2557</v>
      </c>
      <c r="AC75" s="185">
        <v>1901</v>
      </c>
      <c r="AD75" s="209">
        <v>74.3</v>
      </c>
      <c r="AE75" s="184">
        <v>1274</v>
      </c>
      <c r="AF75" s="185">
        <v>1110</v>
      </c>
      <c r="AG75" s="209">
        <v>87.1</v>
      </c>
    </row>
    <row r="76" spans="1:33" ht="15" customHeight="1">
      <c r="A76" s="36"/>
      <c r="B76" s="328" t="s">
        <v>39</v>
      </c>
      <c r="C76" s="34"/>
      <c r="D76" s="184">
        <v>16404</v>
      </c>
      <c r="E76" s="185">
        <v>10813</v>
      </c>
      <c r="F76" s="209">
        <v>65.900000000000006</v>
      </c>
      <c r="G76" s="184">
        <v>4437</v>
      </c>
      <c r="H76" s="185">
        <v>3748</v>
      </c>
      <c r="I76" s="209">
        <v>84.5</v>
      </c>
      <c r="J76" s="184">
        <v>18465</v>
      </c>
      <c r="K76" s="185">
        <v>11962</v>
      </c>
      <c r="L76" s="209">
        <v>64.8</v>
      </c>
      <c r="M76" s="184">
        <v>4792</v>
      </c>
      <c r="N76" s="185">
        <v>4069</v>
      </c>
      <c r="O76" s="209">
        <v>84.9</v>
      </c>
      <c r="P76" s="184">
        <v>20836</v>
      </c>
      <c r="Q76" s="185">
        <v>13309</v>
      </c>
      <c r="R76" s="209">
        <v>63.9</v>
      </c>
      <c r="S76" s="184">
        <v>5541</v>
      </c>
      <c r="T76" s="185">
        <v>4672</v>
      </c>
      <c r="U76" s="209">
        <v>84.3</v>
      </c>
      <c r="V76" s="184">
        <v>19468</v>
      </c>
      <c r="W76" s="185">
        <v>13183</v>
      </c>
      <c r="X76" s="209">
        <v>67.7</v>
      </c>
      <c r="Y76" s="184">
        <v>5588</v>
      </c>
      <c r="Z76" s="185">
        <v>4748</v>
      </c>
      <c r="AA76" s="209">
        <v>85</v>
      </c>
      <c r="AB76" s="184">
        <v>19402</v>
      </c>
      <c r="AC76" s="185">
        <v>13158</v>
      </c>
      <c r="AD76" s="209">
        <v>67.8</v>
      </c>
      <c r="AE76" s="328">
        <v>5448</v>
      </c>
      <c r="AF76" s="185">
        <v>4651</v>
      </c>
      <c r="AG76" s="209">
        <v>85.4</v>
      </c>
    </row>
    <row r="77" spans="1:33" ht="15" customHeight="1">
      <c r="A77" s="35" t="s">
        <v>18</v>
      </c>
      <c r="B77" s="181" t="s">
        <v>79</v>
      </c>
      <c r="C77" s="181" t="s">
        <v>80</v>
      </c>
      <c r="D77" s="183">
        <v>136</v>
      </c>
      <c r="E77" s="182">
        <v>111</v>
      </c>
      <c r="F77" s="208">
        <v>81.599999999999994</v>
      </c>
      <c r="G77" s="183">
        <v>114</v>
      </c>
      <c r="H77" s="182">
        <v>99</v>
      </c>
      <c r="I77" s="208">
        <v>86.8</v>
      </c>
      <c r="J77" s="183">
        <v>120</v>
      </c>
      <c r="K77" s="182">
        <v>99</v>
      </c>
      <c r="L77" s="208">
        <v>82.5</v>
      </c>
      <c r="M77" s="183">
        <v>86</v>
      </c>
      <c r="N77" s="182">
        <v>75</v>
      </c>
      <c r="O77" s="208">
        <v>87.2</v>
      </c>
      <c r="P77" s="183">
        <v>149</v>
      </c>
      <c r="Q77" s="182">
        <v>124</v>
      </c>
      <c r="R77" s="208">
        <v>83.2</v>
      </c>
      <c r="S77" s="183">
        <v>117</v>
      </c>
      <c r="T77" s="182">
        <v>106</v>
      </c>
      <c r="U77" s="208">
        <v>90.6</v>
      </c>
      <c r="V77" s="183">
        <v>149</v>
      </c>
      <c r="W77" s="182">
        <v>125</v>
      </c>
      <c r="X77" s="208">
        <v>83.9</v>
      </c>
      <c r="Y77" s="183">
        <v>120</v>
      </c>
      <c r="Z77" s="182">
        <v>107</v>
      </c>
      <c r="AA77" s="208">
        <v>89.2</v>
      </c>
      <c r="AB77" s="183">
        <v>158</v>
      </c>
      <c r="AC77" s="182">
        <v>117</v>
      </c>
      <c r="AD77" s="208">
        <v>74.099999999999994</v>
      </c>
      <c r="AE77" s="183">
        <v>113</v>
      </c>
      <c r="AF77" s="182">
        <v>97</v>
      </c>
      <c r="AG77" s="208">
        <v>85.8</v>
      </c>
    </row>
    <row r="78" spans="1:33" ht="15" customHeight="1">
      <c r="A78" s="35"/>
      <c r="B78" s="334" t="s">
        <v>81</v>
      </c>
      <c r="C78" s="260" t="s">
        <v>82</v>
      </c>
      <c r="D78" s="188">
        <v>366</v>
      </c>
      <c r="E78" s="189">
        <v>324</v>
      </c>
      <c r="F78" s="207">
        <v>88.5</v>
      </c>
      <c r="G78" s="188">
        <v>262</v>
      </c>
      <c r="H78" s="189">
        <v>243</v>
      </c>
      <c r="I78" s="207">
        <v>92.7</v>
      </c>
      <c r="J78" s="188">
        <v>462</v>
      </c>
      <c r="K78" s="189">
        <v>393</v>
      </c>
      <c r="L78" s="207">
        <v>85.1</v>
      </c>
      <c r="M78" s="188">
        <v>339</v>
      </c>
      <c r="N78" s="189">
        <v>310</v>
      </c>
      <c r="O78" s="207">
        <v>91.4</v>
      </c>
      <c r="P78" s="188">
        <v>497</v>
      </c>
      <c r="Q78" s="189">
        <v>440</v>
      </c>
      <c r="R78" s="207">
        <v>88.5</v>
      </c>
      <c r="S78" s="188">
        <v>378</v>
      </c>
      <c r="T78" s="189">
        <v>344</v>
      </c>
      <c r="U78" s="207">
        <v>91</v>
      </c>
      <c r="V78" s="188">
        <v>628</v>
      </c>
      <c r="W78" s="189">
        <v>544</v>
      </c>
      <c r="X78" s="207">
        <v>86.6</v>
      </c>
      <c r="Y78" s="188">
        <v>434</v>
      </c>
      <c r="Z78" s="189">
        <v>412</v>
      </c>
      <c r="AA78" s="207">
        <v>94.9</v>
      </c>
      <c r="AB78" s="188">
        <v>688</v>
      </c>
      <c r="AC78" s="189">
        <v>607</v>
      </c>
      <c r="AD78" s="207">
        <v>88.2</v>
      </c>
      <c r="AE78" s="188">
        <v>482</v>
      </c>
      <c r="AF78" s="189">
        <v>455</v>
      </c>
      <c r="AG78" s="207">
        <v>94.4</v>
      </c>
    </row>
    <row r="79" spans="1:33" ht="15" customHeight="1">
      <c r="A79" s="35"/>
      <c r="B79" s="11"/>
      <c r="C79" s="181" t="s">
        <v>83</v>
      </c>
      <c r="D79" s="183">
        <v>3467</v>
      </c>
      <c r="E79" s="182">
        <v>2130</v>
      </c>
      <c r="F79" s="208">
        <v>61.4</v>
      </c>
      <c r="G79" s="183">
        <v>2033</v>
      </c>
      <c r="H79" s="182">
        <v>1407</v>
      </c>
      <c r="I79" s="208">
        <v>69.2</v>
      </c>
      <c r="J79" s="183">
        <v>3718</v>
      </c>
      <c r="K79" s="182">
        <v>2289</v>
      </c>
      <c r="L79" s="208">
        <v>61.6</v>
      </c>
      <c r="M79" s="183">
        <v>2331</v>
      </c>
      <c r="N79" s="182">
        <v>1619</v>
      </c>
      <c r="O79" s="208">
        <v>69.5</v>
      </c>
      <c r="P79" s="183">
        <v>3874</v>
      </c>
      <c r="Q79" s="182">
        <v>2425</v>
      </c>
      <c r="R79" s="208">
        <v>62.6</v>
      </c>
      <c r="S79" s="183">
        <v>2458</v>
      </c>
      <c r="T79" s="182">
        <v>1785</v>
      </c>
      <c r="U79" s="208">
        <v>72.599999999999994</v>
      </c>
      <c r="V79" s="183">
        <v>4551</v>
      </c>
      <c r="W79" s="182">
        <v>2648</v>
      </c>
      <c r="X79" s="208">
        <v>58.2</v>
      </c>
      <c r="Y79" s="183">
        <v>2498</v>
      </c>
      <c r="Z79" s="182">
        <v>1827</v>
      </c>
      <c r="AA79" s="208">
        <v>73.099999999999994</v>
      </c>
      <c r="AB79" s="183">
        <v>5222</v>
      </c>
      <c r="AC79" s="182">
        <v>3307</v>
      </c>
      <c r="AD79" s="208">
        <v>63.3</v>
      </c>
      <c r="AE79" s="183">
        <v>3089</v>
      </c>
      <c r="AF79" s="182">
        <v>2396</v>
      </c>
      <c r="AG79" s="208">
        <v>77.599999999999994</v>
      </c>
    </row>
    <row r="80" spans="1:33" ht="15" customHeight="1">
      <c r="A80" s="35"/>
      <c r="B80" s="304"/>
      <c r="C80" s="34" t="s">
        <v>39</v>
      </c>
      <c r="D80" s="184">
        <v>3833</v>
      </c>
      <c r="E80" s="185">
        <v>2454</v>
      </c>
      <c r="F80" s="209">
        <v>64</v>
      </c>
      <c r="G80" s="184">
        <v>2160</v>
      </c>
      <c r="H80" s="185">
        <v>1570</v>
      </c>
      <c r="I80" s="209">
        <v>72.7</v>
      </c>
      <c r="J80" s="184">
        <v>4180</v>
      </c>
      <c r="K80" s="185">
        <v>2682</v>
      </c>
      <c r="L80" s="209">
        <v>64.2</v>
      </c>
      <c r="M80" s="184">
        <v>2494</v>
      </c>
      <c r="N80" s="185">
        <v>1834</v>
      </c>
      <c r="O80" s="209">
        <v>73.5</v>
      </c>
      <c r="P80" s="184">
        <v>4371</v>
      </c>
      <c r="Q80" s="185">
        <v>2865</v>
      </c>
      <c r="R80" s="209">
        <v>65.5</v>
      </c>
      <c r="S80" s="184">
        <v>2640</v>
      </c>
      <c r="T80" s="185">
        <v>2019</v>
      </c>
      <c r="U80" s="209">
        <v>76.5</v>
      </c>
      <c r="V80" s="184">
        <v>5179</v>
      </c>
      <c r="W80" s="185">
        <v>3192</v>
      </c>
      <c r="X80" s="209">
        <v>61.6</v>
      </c>
      <c r="Y80" s="184">
        <v>2698</v>
      </c>
      <c r="Z80" s="185">
        <v>2118</v>
      </c>
      <c r="AA80" s="209">
        <v>78.5</v>
      </c>
      <c r="AB80" s="184">
        <v>5910</v>
      </c>
      <c r="AC80" s="185">
        <v>3914</v>
      </c>
      <c r="AD80" s="209">
        <v>66.2</v>
      </c>
      <c r="AE80" s="184">
        <v>3301</v>
      </c>
      <c r="AF80" s="185">
        <v>2704</v>
      </c>
      <c r="AG80" s="209">
        <v>81.900000000000006</v>
      </c>
    </row>
    <row r="81" spans="1:33" ht="15" customHeight="1">
      <c r="A81" s="35"/>
      <c r="B81" s="334" t="s">
        <v>180</v>
      </c>
      <c r="C81" s="260" t="s">
        <v>84</v>
      </c>
      <c r="D81" s="188">
        <v>80</v>
      </c>
      <c r="E81" s="189">
        <v>63</v>
      </c>
      <c r="F81" s="207">
        <v>78.8</v>
      </c>
      <c r="G81" s="188">
        <v>67</v>
      </c>
      <c r="H81" s="189">
        <v>55</v>
      </c>
      <c r="I81" s="207">
        <v>82.1</v>
      </c>
      <c r="J81" s="188">
        <v>68</v>
      </c>
      <c r="K81" s="189">
        <v>41</v>
      </c>
      <c r="L81" s="207">
        <v>60.3</v>
      </c>
      <c r="M81" s="188">
        <v>54</v>
      </c>
      <c r="N81" s="189">
        <v>37</v>
      </c>
      <c r="O81" s="207">
        <v>68.5</v>
      </c>
      <c r="P81" s="188">
        <v>92</v>
      </c>
      <c r="Q81" s="189">
        <v>59</v>
      </c>
      <c r="R81" s="207">
        <v>64.099999999999994</v>
      </c>
      <c r="S81" s="188">
        <v>69</v>
      </c>
      <c r="T81" s="189">
        <v>58</v>
      </c>
      <c r="U81" s="207">
        <v>84.1</v>
      </c>
      <c r="V81" s="188">
        <v>83</v>
      </c>
      <c r="W81" s="189">
        <v>57</v>
      </c>
      <c r="X81" s="207">
        <v>68.7</v>
      </c>
      <c r="Y81" s="188">
        <v>60</v>
      </c>
      <c r="Z81" s="189">
        <v>48</v>
      </c>
      <c r="AA81" s="207">
        <v>80</v>
      </c>
      <c r="AB81" s="188">
        <v>77</v>
      </c>
      <c r="AC81" s="189">
        <v>61</v>
      </c>
      <c r="AD81" s="207">
        <v>79.2</v>
      </c>
      <c r="AE81" s="188">
        <v>67</v>
      </c>
      <c r="AF81" s="189">
        <v>59</v>
      </c>
      <c r="AG81" s="207">
        <v>88.1</v>
      </c>
    </row>
    <row r="82" spans="1:33" ht="15" customHeight="1">
      <c r="A82" s="35"/>
      <c r="B82" s="11"/>
      <c r="C82" s="181" t="s">
        <v>85</v>
      </c>
      <c r="D82" s="183">
        <v>1026</v>
      </c>
      <c r="E82" s="182">
        <v>963</v>
      </c>
      <c r="F82" s="208">
        <v>93.9</v>
      </c>
      <c r="G82" s="183">
        <v>986</v>
      </c>
      <c r="H82" s="182">
        <v>939</v>
      </c>
      <c r="I82" s="208">
        <v>95.2</v>
      </c>
      <c r="J82" s="183">
        <v>875</v>
      </c>
      <c r="K82" s="182">
        <v>791</v>
      </c>
      <c r="L82" s="208">
        <v>90.4</v>
      </c>
      <c r="M82" s="183">
        <v>826</v>
      </c>
      <c r="N82" s="182">
        <v>777</v>
      </c>
      <c r="O82" s="208">
        <v>94.1</v>
      </c>
      <c r="P82" s="183">
        <v>877</v>
      </c>
      <c r="Q82" s="182">
        <v>803</v>
      </c>
      <c r="R82" s="208">
        <v>91.6</v>
      </c>
      <c r="S82" s="183">
        <v>810</v>
      </c>
      <c r="T82" s="182">
        <v>776</v>
      </c>
      <c r="U82" s="208">
        <v>95.8</v>
      </c>
      <c r="V82" s="183">
        <v>859</v>
      </c>
      <c r="W82" s="182">
        <v>784</v>
      </c>
      <c r="X82" s="208">
        <v>91.3</v>
      </c>
      <c r="Y82" s="183">
        <v>792</v>
      </c>
      <c r="Z82" s="182">
        <v>754</v>
      </c>
      <c r="AA82" s="208">
        <v>95.2</v>
      </c>
      <c r="AB82" s="183">
        <v>990</v>
      </c>
      <c r="AC82" s="182">
        <v>900</v>
      </c>
      <c r="AD82" s="208">
        <v>90.9</v>
      </c>
      <c r="AE82" s="183">
        <v>916</v>
      </c>
      <c r="AF82" s="182">
        <v>867</v>
      </c>
      <c r="AG82" s="208">
        <v>94.7</v>
      </c>
    </row>
    <row r="83" spans="1:33" ht="15" customHeight="1">
      <c r="A83" s="35"/>
      <c r="B83" s="304"/>
      <c r="C83" s="34" t="s">
        <v>39</v>
      </c>
      <c r="D83" s="184">
        <v>1106</v>
      </c>
      <c r="E83" s="185">
        <v>1026</v>
      </c>
      <c r="F83" s="209">
        <v>92.8</v>
      </c>
      <c r="G83" s="184">
        <v>1051</v>
      </c>
      <c r="H83" s="185">
        <v>992</v>
      </c>
      <c r="I83" s="209">
        <v>94.4</v>
      </c>
      <c r="J83" s="184">
        <v>943</v>
      </c>
      <c r="K83" s="185">
        <v>832</v>
      </c>
      <c r="L83" s="209">
        <v>88.2</v>
      </c>
      <c r="M83" s="184">
        <v>875</v>
      </c>
      <c r="N83" s="185">
        <v>813</v>
      </c>
      <c r="O83" s="209">
        <v>92.9</v>
      </c>
      <c r="P83" s="184">
        <v>969</v>
      </c>
      <c r="Q83" s="185">
        <v>862</v>
      </c>
      <c r="R83" s="209">
        <v>89</v>
      </c>
      <c r="S83" s="184">
        <v>878</v>
      </c>
      <c r="T83" s="185">
        <v>833</v>
      </c>
      <c r="U83" s="209">
        <v>94.9</v>
      </c>
      <c r="V83" s="184">
        <v>942</v>
      </c>
      <c r="W83" s="185">
        <v>841</v>
      </c>
      <c r="X83" s="209">
        <v>89.3</v>
      </c>
      <c r="Y83" s="184">
        <v>851</v>
      </c>
      <c r="Z83" s="185">
        <v>801</v>
      </c>
      <c r="AA83" s="209">
        <v>94.1</v>
      </c>
      <c r="AB83" s="184">
        <v>1067</v>
      </c>
      <c r="AC83" s="185">
        <v>961</v>
      </c>
      <c r="AD83" s="209">
        <v>90.1</v>
      </c>
      <c r="AE83" s="184">
        <v>978</v>
      </c>
      <c r="AF83" s="185">
        <v>922</v>
      </c>
      <c r="AG83" s="209">
        <v>94.3</v>
      </c>
    </row>
    <row r="84" spans="1:33" ht="15" customHeight="1">
      <c r="A84" s="35"/>
      <c r="B84" s="11" t="s">
        <v>86</v>
      </c>
      <c r="C84" s="181" t="s">
        <v>87</v>
      </c>
      <c r="D84" s="183">
        <v>18946</v>
      </c>
      <c r="E84" s="182">
        <v>17041</v>
      </c>
      <c r="F84" s="208">
        <v>89.9</v>
      </c>
      <c r="G84" s="183">
        <v>15425</v>
      </c>
      <c r="H84" s="182">
        <v>14259</v>
      </c>
      <c r="I84" s="208">
        <v>92.4</v>
      </c>
      <c r="J84" s="183">
        <v>21867</v>
      </c>
      <c r="K84" s="182">
        <v>19516</v>
      </c>
      <c r="L84" s="208">
        <v>89.2</v>
      </c>
      <c r="M84" s="183">
        <v>17636</v>
      </c>
      <c r="N84" s="182">
        <v>16217</v>
      </c>
      <c r="O84" s="208">
        <v>92</v>
      </c>
      <c r="P84" s="183">
        <v>23189</v>
      </c>
      <c r="Q84" s="182">
        <v>20765</v>
      </c>
      <c r="R84" s="208">
        <v>89.5</v>
      </c>
      <c r="S84" s="183">
        <v>18432</v>
      </c>
      <c r="T84" s="182">
        <v>17014</v>
      </c>
      <c r="U84" s="208">
        <v>92.3</v>
      </c>
      <c r="V84" s="183">
        <v>23118</v>
      </c>
      <c r="W84" s="182">
        <v>20673</v>
      </c>
      <c r="X84" s="208">
        <v>89.4</v>
      </c>
      <c r="Y84" s="183">
        <v>18594</v>
      </c>
      <c r="Z84" s="182">
        <v>17148</v>
      </c>
      <c r="AA84" s="208">
        <v>92.2</v>
      </c>
      <c r="AB84" s="183">
        <v>24308</v>
      </c>
      <c r="AC84" s="182">
        <v>21633</v>
      </c>
      <c r="AD84" s="208">
        <v>89</v>
      </c>
      <c r="AE84" s="183">
        <v>19260</v>
      </c>
      <c r="AF84" s="182">
        <v>17642</v>
      </c>
      <c r="AG84" s="208">
        <v>91.6</v>
      </c>
    </row>
    <row r="85" spans="1:33" ht="15" customHeight="1">
      <c r="A85" s="35"/>
      <c r="B85" s="11"/>
      <c r="C85" s="181" t="s">
        <v>88</v>
      </c>
      <c r="D85" s="183">
        <v>197</v>
      </c>
      <c r="E85" s="182">
        <v>181</v>
      </c>
      <c r="F85" s="208">
        <v>91.9</v>
      </c>
      <c r="G85" s="183">
        <v>191</v>
      </c>
      <c r="H85" s="182">
        <v>176</v>
      </c>
      <c r="I85" s="208">
        <v>92.1</v>
      </c>
      <c r="J85" s="183">
        <v>246</v>
      </c>
      <c r="K85" s="182">
        <v>226</v>
      </c>
      <c r="L85" s="208">
        <v>91.9</v>
      </c>
      <c r="M85" s="183">
        <v>237</v>
      </c>
      <c r="N85" s="182">
        <v>219</v>
      </c>
      <c r="O85" s="208">
        <v>92.4</v>
      </c>
      <c r="P85" s="183">
        <v>154</v>
      </c>
      <c r="Q85" s="182">
        <v>146</v>
      </c>
      <c r="R85" s="208">
        <v>94.8</v>
      </c>
      <c r="S85" s="183">
        <v>152</v>
      </c>
      <c r="T85" s="182">
        <v>145</v>
      </c>
      <c r="U85" s="208">
        <v>95.4</v>
      </c>
      <c r="V85" s="183">
        <v>106</v>
      </c>
      <c r="W85" s="182">
        <v>98</v>
      </c>
      <c r="X85" s="208">
        <v>92.5</v>
      </c>
      <c r="Y85" s="183">
        <v>105</v>
      </c>
      <c r="Z85" s="182">
        <v>97</v>
      </c>
      <c r="AA85" s="208">
        <v>92.4</v>
      </c>
      <c r="AB85" s="183">
        <v>103</v>
      </c>
      <c r="AC85" s="182">
        <v>89</v>
      </c>
      <c r="AD85" s="208">
        <v>86.4</v>
      </c>
      <c r="AE85" s="183">
        <v>101</v>
      </c>
      <c r="AF85" s="182">
        <v>89</v>
      </c>
      <c r="AG85" s="208">
        <v>88.1</v>
      </c>
    </row>
    <row r="86" spans="1:33" ht="15" customHeight="1">
      <c r="A86" s="35"/>
      <c r="B86" s="11"/>
      <c r="C86" s="181" t="s">
        <v>39</v>
      </c>
      <c r="D86" s="183">
        <v>19143</v>
      </c>
      <c r="E86" s="182">
        <v>17222</v>
      </c>
      <c r="F86" s="208">
        <v>90</v>
      </c>
      <c r="G86" s="183">
        <v>15500</v>
      </c>
      <c r="H86" s="182">
        <v>14329</v>
      </c>
      <c r="I86" s="208">
        <v>92.4</v>
      </c>
      <c r="J86" s="183">
        <v>22113</v>
      </c>
      <c r="K86" s="182">
        <v>19742</v>
      </c>
      <c r="L86" s="208">
        <v>89.3</v>
      </c>
      <c r="M86" s="183">
        <v>17741</v>
      </c>
      <c r="N86" s="182">
        <v>16319</v>
      </c>
      <c r="O86" s="208">
        <v>92</v>
      </c>
      <c r="P86" s="183">
        <v>23343</v>
      </c>
      <c r="Q86" s="182">
        <v>20911</v>
      </c>
      <c r="R86" s="208">
        <v>89.6</v>
      </c>
      <c r="S86" s="183">
        <v>18496</v>
      </c>
      <c r="T86" s="182">
        <v>17079</v>
      </c>
      <c r="U86" s="208">
        <v>92.3</v>
      </c>
      <c r="V86" s="183">
        <v>23224</v>
      </c>
      <c r="W86" s="182">
        <v>20771</v>
      </c>
      <c r="X86" s="208">
        <v>89.4</v>
      </c>
      <c r="Y86" s="183">
        <v>18643</v>
      </c>
      <c r="Z86" s="182">
        <v>17194</v>
      </c>
      <c r="AA86" s="208">
        <v>92.2</v>
      </c>
      <c r="AB86" s="183">
        <v>24411</v>
      </c>
      <c r="AC86" s="182">
        <v>21722</v>
      </c>
      <c r="AD86" s="208">
        <v>89</v>
      </c>
      <c r="AE86" s="183">
        <v>19301</v>
      </c>
      <c r="AF86" s="182">
        <v>17681</v>
      </c>
      <c r="AG86" s="208">
        <v>91.6</v>
      </c>
    </row>
    <row r="87" spans="1:33" ht="15" customHeight="1">
      <c r="A87" s="35"/>
      <c r="B87" s="197" t="s">
        <v>89</v>
      </c>
      <c r="C87" s="39" t="s">
        <v>313</v>
      </c>
      <c r="D87" s="195">
        <v>1059</v>
      </c>
      <c r="E87" s="194">
        <v>930</v>
      </c>
      <c r="F87" s="210">
        <v>87.8</v>
      </c>
      <c r="G87" s="195">
        <v>1001</v>
      </c>
      <c r="H87" s="194">
        <v>896</v>
      </c>
      <c r="I87" s="210">
        <v>89.5</v>
      </c>
      <c r="J87" s="195">
        <v>1264</v>
      </c>
      <c r="K87" s="194">
        <v>1109</v>
      </c>
      <c r="L87" s="210">
        <v>87.7</v>
      </c>
      <c r="M87" s="195">
        <v>1182</v>
      </c>
      <c r="N87" s="194">
        <v>1047</v>
      </c>
      <c r="O87" s="210">
        <v>88.6</v>
      </c>
      <c r="P87" s="195">
        <v>1093</v>
      </c>
      <c r="Q87" s="194">
        <v>975</v>
      </c>
      <c r="R87" s="210">
        <v>89.2</v>
      </c>
      <c r="S87" s="195">
        <v>1029</v>
      </c>
      <c r="T87" s="194">
        <v>932</v>
      </c>
      <c r="U87" s="210">
        <v>90.6</v>
      </c>
      <c r="V87" s="195">
        <v>913</v>
      </c>
      <c r="W87" s="194">
        <v>766</v>
      </c>
      <c r="X87" s="210">
        <v>83.9</v>
      </c>
      <c r="Y87" s="195">
        <v>854</v>
      </c>
      <c r="Z87" s="194">
        <v>739</v>
      </c>
      <c r="AA87" s="210">
        <v>86.5</v>
      </c>
      <c r="AB87" s="195">
        <v>859</v>
      </c>
      <c r="AC87" s="194">
        <v>727</v>
      </c>
      <c r="AD87" s="210">
        <v>84.6</v>
      </c>
      <c r="AE87" s="195">
        <v>810</v>
      </c>
      <c r="AF87" s="194">
        <v>699</v>
      </c>
      <c r="AG87" s="210">
        <v>86.3</v>
      </c>
    </row>
    <row r="88" spans="1:33" ht="15" customHeight="1">
      <c r="A88" s="36"/>
      <c r="B88" s="304" t="s">
        <v>39</v>
      </c>
      <c r="C88" s="34"/>
      <c r="D88" s="184">
        <v>25277</v>
      </c>
      <c r="E88" s="185">
        <v>21743</v>
      </c>
      <c r="F88" s="209">
        <v>86</v>
      </c>
      <c r="G88" s="184">
        <v>17260</v>
      </c>
      <c r="H88" s="185">
        <v>16332</v>
      </c>
      <c r="I88" s="209">
        <v>94.6</v>
      </c>
      <c r="J88" s="184">
        <v>28620</v>
      </c>
      <c r="K88" s="185">
        <v>24464</v>
      </c>
      <c r="L88" s="209">
        <v>85.5</v>
      </c>
      <c r="M88" s="184">
        <v>19568</v>
      </c>
      <c r="N88" s="185">
        <v>18456</v>
      </c>
      <c r="O88" s="209">
        <v>94.3</v>
      </c>
      <c r="P88" s="184">
        <v>29925</v>
      </c>
      <c r="Q88" s="185">
        <v>25737</v>
      </c>
      <c r="R88" s="209">
        <v>86</v>
      </c>
      <c r="S88" s="184">
        <v>20402</v>
      </c>
      <c r="T88" s="185">
        <v>19379</v>
      </c>
      <c r="U88" s="209">
        <v>95</v>
      </c>
      <c r="V88" s="184">
        <v>30407</v>
      </c>
      <c r="W88" s="185">
        <v>25695</v>
      </c>
      <c r="X88" s="209">
        <v>84.5</v>
      </c>
      <c r="Y88" s="184">
        <v>20632</v>
      </c>
      <c r="Z88" s="185">
        <v>19606</v>
      </c>
      <c r="AA88" s="209">
        <v>95</v>
      </c>
      <c r="AB88" s="184">
        <v>32405</v>
      </c>
      <c r="AC88" s="185">
        <v>27441</v>
      </c>
      <c r="AD88" s="209">
        <v>84.7</v>
      </c>
      <c r="AE88" s="184">
        <v>21641</v>
      </c>
      <c r="AF88" s="185">
        <v>20564</v>
      </c>
      <c r="AG88" s="209">
        <v>95</v>
      </c>
    </row>
    <row r="89" spans="1:33" ht="15" customHeight="1">
      <c r="A89" s="35" t="s">
        <v>19</v>
      </c>
      <c r="B89" s="11" t="s">
        <v>190</v>
      </c>
      <c r="C89" s="181" t="s">
        <v>90</v>
      </c>
      <c r="D89" s="183">
        <v>1390</v>
      </c>
      <c r="E89" s="182">
        <v>1042</v>
      </c>
      <c r="F89" s="208">
        <v>75</v>
      </c>
      <c r="G89" s="183">
        <v>985</v>
      </c>
      <c r="H89" s="182">
        <v>810</v>
      </c>
      <c r="I89" s="208">
        <v>82.2</v>
      </c>
      <c r="J89" s="183">
        <v>1581</v>
      </c>
      <c r="K89" s="182">
        <v>1181</v>
      </c>
      <c r="L89" s="208">
        <v>74.7</v>
      </c>
      <c r="M89" s="183">
        <v>1166</v>
      </c>
      <c r="N89" s="182">
        <v>967</v>
      </c>
      <c r="O89" s="208">
        <v>82.9</v>
      </c>
      <c r="P89" s="183">
        <v>1722</v>
      </c>
      <c r="Q89" s="182">
        <v>1302</v>
      </c>
      <c r="R89" s="208">
        <v>75.599999999999994</v>
      </c>
      <c r="S89" s="183">
        <v>1268</v>
      </c>
      <c r="T89" s="182">
        <v>1057</v>
      </c>
      <c r="U89" s="208">
        <v>83.4</v>
      </c>
      <c r="V89" s="183">
        <v>1842</v>
      </c>
      <c r="W89" s="182">
        <v>1328</v>
      </c>
      <c r="X89" s="208">
        <v>72.099999999999994</v>
      </c>
      <c r="Y89" s="183">
        <v>1263</v>
      </c>
      <c r="Z89" s="182">
        <v>1054</v>
      </c>
      <c r="AA89" s="208">
        <v>83.5</v>
      </c>
      <c r="AB89" s="183">
        <v>2372</v>
      </c>
      <c r="AC89" s="182">
        <v>1857</v>
      </c>
      <c r="AD89" s="208">
        <v>78.3</v>
      </c>
      <c r="AE89" s="183">
        <v>1700</v>
      </c>
      <c r="AF89" s="182">
        <v>1443</v>
      </c>
      <c r="AG89" s="208">
        <v>84.9</v>
      </c>
    </row>
    <row r="90" spans="1:33" ht="15" customHeight="1">
      <c r="A90" s="35"/>
      <c r="B90" s="329"/>
      <c r="C90" s="181" t="s">
        <v>314</v>
      </c>
      <c r="D90" s="183">
        <v>180</v>
      </c>
      <c r="E90" s="182">
        <v>82</v>
      </c>
      <c r="F90" s="208">
        <v>45.6</v>
      </c>
      <c r="G90" s="183">
        <v>120</v>
      </c>
      <c r="H90" s="182">
        <v>76</v>
      </c>
      <c r="I90" s="208">
        <v>63.3</v>
      </c>
      <c r="J90" s="183">
        <v>122</v>
      </c>
      <c r="K90" s="182">
        <v>60</v>
      </c>
      <c r="L90" s="208">
        <v>49.2</v>
      </c>
      <c r="M90" s="183">
        <v>102</v>
      </c>
      <c r="N90" s="182">
        <v>55</v>
      </c>
      <c r="O90" s="208">
        <v>53.9</v>
      </c>
      <c r="P90" s="183">
        <v>132</v>
      </c>
      <c r="Q90" s="182">
        <v>86</v>
      </c>
      <c r="R90" s="208">
        <v>65.2</v>
      </c>
      <c r="S90" s="183">
        <v>109</v>
      </c>
      <c r="T90" s="182">
        <v>74</v>
      </c>
      <c r="U90" s="208">
        <v>67.900000000000006</v>
      </c>
      <c r="V90" s="183">
        <v>200</v>
      </c>
      <c r="W90" s="182">
        <v>83</v>
      </c>
      <c r="X90" s="208">
        <v>41.5</v>
      </c>
      <c r="Y90" s="183">
        <v>133</v>
      </c>
      <c r="Z90" s="182">
        <v>73</v>
      </c>
      <c r="AA90" s="208">
        <v>54.9</v>
      </c>
      <c r="AB90" s="183">
        <v>167</v>
      </c>
      <c r="AC90" s="182">
        <v>90</v>
      </c>
      <c r="AD90" s="208">
        <v>53.9</v>
      </c>
      <c r="AE90" s="329">
        <v>130</v>
      </c>
      <c r="AF90" s="182">
        <v>76</v>
      </c>
      <c r="AG90" s="208">
        <v>58.5</v>
      </c>
    </row>
    <row r="91" spans="1:33" ht="15" customHeight="1">
      <c r="A91" s="35"/>
      <c r="B91" s="181"/>
      <c r="C91" s="181" t="s">
        <v>39</v>
      </c>
      <c r="D91" s="183">
        <v>1570</v>
      </c>
      <c r="E91" s="182">
        <v>1124</v>
      </c>
      <c r="F91" s="208">
        <v>71.599999999999994</v>
      </c>
      <c r="G91" s="183">
        <v>1013</v>
      </c>
      <c r="H91" s="182">
        <v>831</v>
      </c>
      <c r="I91" s="208">
        <v>82</v>
      </c>
      <c r="J91" s="183">
        <v>1703</v>
      </c>
      <c r="K91" s="182">
        <v>1241</v>
      </c>
      <c r="L91" s="208">
        <v>72.900000000000006</v>
      </c>
      <c r="M91" s="183">
        <v>1187</v>
      </c>
      <c r="N91" s="182">
        <v>977</v>
      </c>
      <c r="O91" s="208">
        <v>82.3</v>
      </c>
      <c r="P91" s="183">
        <v>1854</v>
      </c>
      <c r="Q91" s="182">
        <v>1388</v>
      </c>
      <c r="R91" s="208">
        <v>74.900000000000006</v>
      </c>
      <c r="S91" s="183">
        <v>1289</v>
      </c>
      <c r="T91" s="182">
        <v>1077</v>
      </c>
      <c r="U91" s="208">
        <v>83.6</v>
      </c>
      <c r="V91" s="183">
        <v>2042</v>
      </c>
      <c r="W91" s="182">
        <v>1411</v>
      </c>
      <c r="X91" s="208">
        <v>69.099999999999994</v>
      </c>
      <c r="Y91" s="183">
        <v>1279</v>
      </c>
      <c r="Z91" s="182">
        <v>1066</v>
      </c>
      <c r="AA91" s="208">
        <v>83.3</v>
      </c>
      <c r="AB91" s="183">
        <v>2539</v>
      </c>
      <c r="AC91" s="182">
        <v>1947</v>
      </c>
      <c r="AD91" s="208">
        <v>76.7</v>
      </c>
      <c r="AE91" s="183">
        <v>1727</v>
      </c>
      <c r="AF91" s="182">
        <v>1461</v>
      </c>
      <c r="AG91" s="208">
        <v>84.6</v>
      </c>
    </row>
    <row r="92" spans="1:33" ht="15" customHeight="1">
      <c r="A92" s="35"/>
      <c r="B92" s="334" t="s">
        <v>191</v>
      </c>
      <c r="C92" s="260" t="s">
        <v>195</v>
      </c>
      <c r="D92" s="188">
        <v>4750</v>
      </c>
      <c r="E92" s="189">
        <v>3770</v>
      </c>
      <c r="F92" s="207">
        <v>79.400000000000006</v>
      </c>
      <c r="G92" s="188">
        <v>3422</v>
      </c>
      <c r="H92" s="189">
        <v>2897</v>
      </c>
      <c r="I92" s="207">
        <v>84.7</v>
      </c>
      <c r="J92" s="188">
        <v>5522</v>
      </c>
      <c r="K92" s="189">
        <v>4427</v>
      </c>
      <c r="L92" s="207">
        <v>80.2</v>
      </c>
      <c r="M92" s="188">
        <v>4006</v>
      </c>
      <c r="N92" s="189">
        <v>3420</v>
      </c>
      <c r="O92" s="207">
        <v>85.4</v>
      </c>
      <c r="P92" s="188">
        <v>5801</v>
      </c>
      <c r="Q92" s="189">
        <v>4583</v>
      </c>
      <c r="R92" s="207">
        <v>79</v>
      </c>
      <c r="S92" s="188">
        <v>4148</v>
      </c>
      <c r="T92" s="189">
        <v>3521</v>
      </c>
      <c r="U92" s="207">
        <v>84.9</v>
      </c>
      <c r="V92" s="188">
        <v>5674</v>
      </c>
      <c r="W92" s="189">
        <v>4384</v>
      </c>
      <c r="X92" s="207">
        <v>77.3</v>
      </c>
      <c r="Y92" s="188">
        <v>4087</v>
      </c>
      <c r="Z92" s="189">
        <v>3471</v>
      </c>
      <c r="AA92" s="207">
        <v>84.9</v>
      </c>
      <c r="AB92" s="188">
        <v>6187</v>
      </c>
      <c r="AC92" s="189">
        <v>4929</v>
      </c>
      <c r="AD92" s="207">
        <v>79.7</v>
      </c>
      <c r="AE92" s="188">
        <v>4484</v>
      </c>
      <c r="AF92" s="189">
        <v>3854</v>
      </c>
      <c r="AG92" s="207">
        <v>86</v>
      </c>
    </row>
    <row r="93" spans="1:33" ht="15" customHeight="1">
      <c r="A93" s="35"/>
      <c r="B93" s="11"/>
      <c r="C93" s="181" t="s">
        <v>91</v>
      </c>
      <c r="D93" s="183">
        <v>1104</v>
      </c>
      <c r="E93" s="182">
        <v>779</v>
      </c>
      <c r="F93" s="208">
        <v>70.599999999999994</v>
      </c>
      <c r="G93" s="183">
        <v>733</v>
      </c>
      <c r="H93" s="182">
        <v>603</v>
      </c>
      <c r="I93" s="208">
        <v>82.3</v>
      </c>
      <c r="J93" s="183">
        <v>1165</v>
      </c>
      <c r="K93" s="182">
        <v>815</v>
      </c>
      <c r="L93" s="208">
        <v>70</v>
      </c>
      <c r="M93" s="183">
        <v>795</v>
      </c>
      <c r="N93" s="182">
        <v>629</v>
      </c>
      <c r="O93" s="208">
        <v>79.099999999999994</v>
      </c>
      <c r="P93" s="183">
        <v>1190</v>
      </c>
      <c r="Q93" s="182">
        <v>880</v>
      </c>
      <c r="R93" s="208">
        <v>73.900000000000006</v>
      </c>
      <c r="S93" s="183">
        <v>863</v>
      </c>
      <c r="T93" s="182">
        <v>681</v>
      </c>
      <c r="U93" s="208">
        <v>78.900000000000006</v>
      </c>
      <c r="V93" s="183">
        <v>1368</v>
      </c>
      <c r="W93" s="182">
        <v>869</v>
      </c>
      <c r="X93" s="208">
        <v>63.5</v>
      </c>
      <c r="Y93" s="183">
        <v>854</v>
      </c>
      <c r="Z93" s="182">
        <v>662</v>
      </c>
      <c r="AA93" s="208">
        <v>77.5</v>
      </c>
      <c r="AB93" s="183">
        <v>1218</v>
      </c>
      <c r="AC93" s="182">
        <v>892</v>
      </c>
      <c r="AD93" s="208">
        <v>73.2</v>
      </c>
      <c r="AE93" s="183">
        <v>865</v>
      </c>
      <c r="AF93" s="182">
        <v>692</v>
      </c>
      <c r="AG93" s="208">
        <v>80</v>
      </c>
    </row>
    <row r="94" spans="1:33" ht="15" customHeight="1">
      <c r="A94" s="35"/>
      <c r="B94" s="11"/>
      <c r="C94" s="181" t="s">
        <v>92</v>
      </c>
      <c r="D94" s="183">
        <v>50</v>
      </c>
      <c r="E94" s="182">
        <v>28</v>
      </c>
      <c r="F94" s="208">
        <v>56</v>
      </c>
      <c r="G94" s="183">
        <v>32</v>
      </c>
      <c r="H94" s="182">
        <v>22</v>
      </c>
      <c r="I94" s="208">
        <v>68.8</v>
      </c>
      <c r="J94" s="183">
        <v>103</v>
      </c>
      <c r="K94" s="182">
        <v>57</v>
      </c>
      <c r="L94" s="208">
        <v>55.3</v>
      </c>
      <c r="M94" s="183">
        <v>50</v>
      </c>
      <c r="N94" s="182">
        <v>41</v>
      </c>
      <c r="O94" s="208">
        <v>82</v>
      </c>
      <c r="P94" s="183">
        <v>125</v>
      </c>
      <c r="Q94" s="182">
        <v>89</v>
      </c>
      <c r="R94" s="208">
        <v>71.2</v>
      </c>
      <c r="S94" s="183">
        <v>66</v>
      </c>
      <c r="T94" s="182">
        <v>51</v>
      </c>
      <c r="U94" s="208">
        <v>77.3</v>
      </c>
      <c r="V94" s="183">
        <v>103</v>
      </c>
      <c r="W94" s="182">
        <v>65</v>
      </c>
      <c r="X94" s="208">
        <v>63.1</v>
      </c>
      <c r="Y94" s="183">
        <v>48</v>
      </c>
      <c r="Z94" s="182">
        <v>36</v>
      </c>
      <c r="AA94" s="208">
        <v>75</v>
      </c>
      <c r="AB94" s="183">
        <v>99</v>
      </c>
      <c r="AC94" s="182">
        <v>73</v>
      </c>
      <c r="AD94" s="208">
        <v>73.7</v>
      </c>
      <c r="AE94" s="183">
        <v>59</v>
      </c>
      <c r="AF94" s="182">
        <v>48</v>
      </c>
      <c r="AG94" s="208">
        <v>81.400000000000006</v>
      </c>
    </row>
    <row r="95" spans="1:33" ht="15" customHeight="1">
      <c r="A95" s="35"/>
      <c r="B95" s="11"/>
      <c r="C95" s="181" t="s">
        <v>315</v>
      </c>
      <c r="D95" s="183">
        <v>105</v>
      </c>
      <c r="E95" s="182">
        <v>57</v>
      </c>
      <c r="F95" s="208">
        <v>54.3</v>
      </c>
      <c r="G95" s="183">
        <v>40</v>
      </c>
      <c r="H95" s="182">
        <v>37</v>
      </c>
      <c r="I95" s="208">
        <v>92.5</v>
      </c>
      <c r="J95" s="183">
        <v>331</v>
      </c>
      <c r="K95" s="182">
        <v>67</v>
      </c>
      <c r="L95" s="208">
        <v>20.2</v>
      </c>
      <c r="M95" s="183">
        <v>64</v>
      </c>
      <c r="N95" s="182">
        <v>46</v>
      </c>
      <c r="O95" s="208">
        <v>71.900000000000006</v>
      </c>
      <c r="P95" s="183">
        <v>150</v>
      </c>
      <c r="Q95" s="182">
        <v>88</v>
      </c>
      <c r="R95" s="208">
        <v>58.7</v>
      </c>
      <c r="S95" s="183">
        <v>76</v>
      </c>
      <c r="T95" s="182">
        <v>55</v>
      </c>
      <c r="U95" s="208">
        <v>72.400000000000006</v>
      </c>
      <c r="V95" s="183">
        <v>372</v>
      </c>
      <c r="W95" s="182">
        <v>113</v>
      </c>
      <c r="X95" s="208">
        <v>30.4</v>
      </c>
      <c r="Y95" s="183">
        <v>124</v>
      </c>
      <c r="Z95" s="182">
        <v>101</v>
      </c>
      <c r="AA95" s="208">
        <v>81.5</v>
      </c>
      <c r="AB95" s="183">
        <v>128</v>
      </c>
      <c r="AC95" s="182">
        <v>82</v>
      </c>
      <c r="AD95" s="208">
        <v>64.099999999999994</v>
      </c>
      <c r="AE95" s="183">
        <v>112</v>
      </c>
      <c r="AF95" s="182">
        <v>73</v>
      </c>
      <c r="AG95" s="208">
        <v>65.2</v>
      </c>
    </row>
    <row r="96" spans="1:33" ht="15" customHeight="1">
      <c r="A96" s="35"/>
      <c r="B96" s="304"/>
      <c r="C96" s="34" t="s">
        <v>39</v>
      </c>
      <c r="D96" s="184">
        <v>6009</v>
      </c>
      <c r="E96" s="185">
        <v>4634</v>
      </c>
      <c r="F96" s="209">
        <v>77.099999999999994</v>
      </c>
      <c r="G96" s="184">
        <v>3773</v>
      </c>
      <c r="H96" s="185">
        <v>3210</v>
      </c>
      <c r="I96" s="209">
        <v>85.1</v>
      </c>
      <c r="J96" s="184">
        <v>7121</v>
      </c>
      <c r="K96" s="185">
        <v>5366</v>
      </c>
      <c r="L96" s="209">
        <v>75.400000000000006</v>
      </c>
      <c r="M96" s="184">
        <v>4433</v>
      </c>
      <c r="N96" s="185">
        <v>3789</v>
      </c>
      <c r="O96" s="209">
        <v>85.5</v>
      </c>
      <c r="P96" s="184">
        <v>7266</v>
      </c>
      <c r="Q96" s="185">
        <v>5640</v>
      </c>
      <c r="R96" s="209">
        <v>77.599999999999994</v>
      </c>
      <c r="S96" s="184">
        <v>4597</v>
      </c>
      <c r="T96" s="185">
        <v>3924</v>
      </c>
      <c r="U96" s="209">
        <v>85.4</v>
      </c>
      <c r="V96" s="184">
        <v>7517</v>
      </c>
      <c r="W96" s="185">
        <v>5431</v>
      </c>
      <c r="X96" s="209">
        <v>72.2</v>
      </c>
      <c r="Y96" s="184">
        <v>4537</v>
      </c>
      <c r="Z96" s="185">
        <v>3890</v>
      </c>
      <c r="AA96" s="209">
        <v>85.7</v>
      </c>
      <c r="AB96" s="184">
        <v>7632</v>
      </c>
      <c r="AC96" s="185">
        <v>5976</v>
      </c>
      <c r="AD96" s="209">
        <v>78.3</v>
      </c>
      <c r="AE96" s="184">
        <v>4976</v>
      </c>
      <c r="AF96" s="185">
        <v>4300</v>
      </c>
      <c r="AG96" s="209">
        <v>86.4</v>
      </c>
    </row>
    <row r="97" spans="1:33" ht="15" customHeight="1">
      <c r="A97" s="36"/>
      <c r="B97" s="304" t="s">
        <v>39</v>
      </c>
      <c r="C97" s="34"/>
      <c r="D97" s="184">
        <v>7579</v>
      </c>
      <c r="E97" s="185">
        <v>5758</v>
      </c>
      <c r="F97" s="209">
        <v>76</v>
      </c>
      <c r="G97" s="184">
        <v>4372</v>
      </c>
      <c r="H97" s="185">
        <v>3770</v>
      </c>
      <c r="I97" s="209">
        <v>86.2</v>
      </c>
      <c r="J97" s="184">
        <v>8824</v>
      </c>
      <c r="K97" s="185">
        <v>6607</v>
      </c>
      <c r="L97" s="209">
        <v>74.900000000000006</v>
      </c>
      <c r="M97" s="184">
        <v>5102</v>
      </c>
      <c r="N97" s="185">
        <v>4433</v>
      </c>
      <c r="O97" s="209">
        <v>86.9</v>
      </c>
      <c r="P97" s="184">
        <v>9120</v>
      </c>
      <c r="Q97" s="185">
        <v>7028</v>
      </c>
      <c r="R97" s="209">
        <v>77.099999999999994</v>
      </c>
      <c r="S97" s="184">
        <v>5360</v>
      </c>
      <c r="T97" s="185">
        <v>4654</v>
      </c>
      <c r="U97" s="209">
        <v>86.8</v>
      </c>
      <c r="V97" s="184">
        <v>9559</v>
      </c>
      <c r="W97" s="185">
        <v>6842</v>
      </c>
      <c r="X97" s="209">
        <v>71.599999999999994</v>
      </c>
      <c r="Y97" s="184">
        <v>5268</v>
      </c>
      <c r="Z97" s="185">
        <v>4584</v>
      </c>
      <c r="AA97" s="209">
        <v>87</v>
      </c>
      <c r="AB97" s="184">
        <v>10171</v>
      </c>
      <c r="AC97" s="185">
        <v>7923</v>
      </c>
      <c r="AD97" s="209">
        <v>77.900000000000006</v>
      </c>
      <c r="AE97" s="184">
        <v>6092</v>
      </c>
      <c r="AF97" s="185">
        <v>5355</v>
      </c>
      <c r="AG97" s="209">
        <v>87.9</v>
      </c>
    </row>
    <row r="98" spans="1:33" ht="15" customHeight="1">
      <c r="A98" s="35" t="s">
        <v>20</v>
      </c>
      <c r="B98" s="11" t="s">
        <v>93</v>
      </c>
      <c r="C98" s="181" t="s">
        <v>94</v>
      </c>
      <c r="D98" s="183">
        <v>290</v>
      </c>
      <c r="E98" s="182">
        <v>167</v>
      </c>
      <c r="F98" s="208">
        <v>57.6</v>
      </c>
      <c r="G98" s="183">
        <v>207</v>
      </c>
      <c r="H98" s="182">
        <v>130</v>
      </c>
      <c r="I98" s="208">
        <v>62.8</v>
      </c>
      <c r="J98" s="183">
        <v>312</v>
      </c>
      <c r="K98" s="182">
        <v>189</v>
      </c>
      <c r="L98" s="208">
        <v>60.6</v>
      </c>
      <c r="M98" s="183">
        <v>222</v>
      </c>
      <c r="N98" s="182">
        <v>160</v>
      </c>
      <c r="O98" s="208">
        <v>72.099999999999994</v>
      </c>
      <c r="P98" s="183">
        <v>334</v>
      </c>
      <c r="Q98" s="182">
        <v>198</v>
      </c>
      <c r="R98" s="208">
        <v>59.3</v>
      </c>
      <c r="S98" s="183">
        <v>245</v>
      </c>
      <c r="T98" s="182">
        <v>162</v>
      </c>
      <c r="U98" s="208">
        <v>66.099999999999994</v>
      </c>
      <c r="V98" s="183">
        <v>333</v>
      </c>
      <c r="W98" s="182">
        <v>214</v>
      </c>
      <c r="X98" s="208">
        <v>64.3</v>
      </c>
      <c r="Y98" s="183">
        <v>258</v>
      </c>
      <c r="Z98" s="182">
        <v>180</v>
      </c>
      <c r="AA98" s="208">
        <v>69.8</v>
      </c>
      <c r="AB98" s="183">
        <v>366</v>
      </c>
      <c r="AC98" s="182">
        <v>210</v>
      </c>
      <c r="AD98" s="208">
        <v>57.4</v>
      </c>
      <c r="AE98" s="183">
        <v>280</v>
      </c>
      <c r="AF98" s="182">
        <v>172</v>
      </c>
      <c r="AG98" s="208">
        <v>61.4</v>
      </c>
    </row>
    <row r="99" spans="1:33" ht="15" customHeight="1">
      <c r="A99" s="35"/>
      <c r="B99" s="329"/>
      <c r="C99" s="181" t="s">
        <v>95</v>
      </c>
      <c r="D99" s="183">
        <v>1394</v>
      </c>
      <c r="E99" s="182">
        <v>1172</v>
      </c>
      <c r="F99" s="208">
        <v>84.1</v>
      </c>
      <c r="G99" s="183">
        <v>744</v>
      </c>
      <c r="H99" s="182">
        <v>672</v>
      </c>
      <c r="I99" s="208">
        <v>90.3</v>
      </c>
      <c r="J99" s="183">
        <v>1346</v>
      </c>
      <c r="K99" s="182">
        <v>1190</v>
      </c>
      <c r="L99" s="208">
        <v>88.4</v>
      </c>
      <c r="M99" s="183">
        <v>729</v>
      </c>
      <c r="N99" s="182">
        <v>676</v>
      </c>
      <c r="O99" s="208">
        <v>92.7</v>
      </c>
      <c r="P99" s="183">
        <v>1103</v>
      </c>
      <c r="Q99" s="182">
        <v>1019</v>
      </c>
      <c r="R99" s="208">
        <v>92.4</v>
      </c>
      <c r="S99" s="183">
        <v>573</v>
      </c>
      <c r="T99" s="182">
        <v>540</v>
      </c>
      <c r="U99" s="208">
        <v>94.2</v>
      </c>
      <c r="V99" s="183">
        <v>1062</v>
      </c>
      <c r="W99" s="182">
        <v>940</v>
      </c>
      <c r="X99" s="208">
        <v>88.5</v>
      </c>
      <c r="Y99" s="183">
        <v>605</v>
      </c>
      <c r="Z99" s="182">
        <v>538</v>
      </c>
      <c r="AA99" s="208">
        <v>88.9</v>
      </c>
      <c r="AB99" s="183">
        <v>956</v>
      </c>
      <c r="AC99" s="182">
        <v>851</v>
      </c>
      <c r="AD99" s="208">
        <v>89</v>
      </c>
      <c r="AE99" s="329">
        <v>571</v>
      </c>
      <c r="AF99" s="182">
        <v>525</v>
      </c>
      <c r="AG99" s="208">
        <v>91.9</v>
      </c>
    </row>
    <row r="100" spans="1:33" ht="15" customHeight="1">
      <c r="A100" s="35"/>
      <c r="B100" s="11"/>
      <c r="C100" s="181" t="s">
        <v>316</v>
      </c>
      <c r="D100" s="183">
        <v>13272</v>
      </c>
      <c r="E100" s="182">
        <v>10243</v>
      </c>
      <c r="F100" s="208">
        <v>77.2</v>
      </c>
      <c r="G100" s="183">
        <v>10488</v>
      </c>
      <c r="H100" s="182">
        <v>8356</v>
      </c>
      <c r="I100" s="208">
        <v>79.7</v>
      </c>
      <c r="J100" s="183">
        <v>13757</v>
      </c>
      <c r="K100" s="182">
        <v>10691</v>
      </c>
      <c r="L100" s="208">
        <v>77.7</v>
      </c>
      <c r="M100" s="183">
        <v>10875</v>
      </c>
      <c r="N100" s="182">
        <v>8720</v>
      </c>
      <c r="O100" s="208">
        <v>80.2</v>
      </c>
      <c r="P100" s="183">
        <v>14172</v>
      </c>
      <c r="Q100" s="182">
        <v>11023</v>
      </c>
      <c r="R100" s="208">
        <v>77.8</v>
      </c>
      <c r="S100" s="183">
        <v>11465</v>
      </c>
      <c r="T100" s="182">
        <v>9230</v>
      </c>
      <c r="U100" s="208">
        <v>80.5</v>
      </c>
      <c r="V100" s="183">
        <v>14686</v>
      </c>
      <c r="W100" s="182">
        <v>11049</v>
      </c>
      <c r="X100" s="208">
        <v>75.2</v>
      </c>
      <c r="Y100" s="183">
        <v>11374</v>
      </c>
      <c r="Z100" s="182">
        <v>9106</v>
      </c>
      <c r="AA100" s="208">
        <v>80.099999999999994</v>
      </c>
      <c r="AB100" s="183">
        <v>14370</v>
      </c>
      <c r="AC100" s="182">
        <v>11069</v>
      </c>
      <c r="AD100" s="208">
        <v>77</v>
      </c>
      <c r="AE100" s="183">
        <v>11600</v>
      </c>
      <c r="AF100" s="182">
        <v>9281</v>
      </c>
      <c r="AG100" s="208">
        <v>80</v>
      </c>
    </row>
    <row r="101" spans="1:33" ht="15" customHeight="1">
      <c r="A101" s="35"/>
      <c r="B101" s="181"/>
      <c r="C101" s="181" t="s">
        <v>39</v>
      </c>
      <c r="D101" s="183">
        <v>14956</v>
      </c>
      <c r="E101" s="182">
        <v>11582</v>
      </c>
      <c r="F101" s="208">
        <v>77.400000000000006</v>
      </c>
      <c r="G101" s="183">
        <v>11290</v>
      </c>
      <c r="H101" s="182">
        <v>9054</v>
      </c>
      <c r="I101" s="208">
        <v>80.2</v>
      </c>
      <c r="J101" s="183">
        <v>15415</v>
      </c>
      <c r="K101" s="182">
        <v>12070</v>
      </c>
      <c r="L101" s="208">
        <v>78.3</v>
      </c>
      <c r="M101" s="183">
        <v>11662</v>
      </c>
      <c r="N101" s="182">
        <v>9444</v>
      </c>
      <c r="O101" s="208">
        <v>81</v>
      </c>
      <c r="P101" s="183">
        <v>15609</v>
      </c>
      <c r="Q101" s="182">
        <v>12240</v>
      </c>
      <c r="R101" s="208">
        <v>78.400000000000006</v>
      </c>
      <c r="S101" s="183">
        <v>12149</v>
      </c>
      <c r="T101" s="182">
        <v>9844</v>
      </c>
      <c r="U101" s="208">
        <v>81</v>
      </c>
      <c r="V101" s="183">
        <v>16081</v>
      </c>
      <c r="W101" s="182">
        <v>12203</v>
      </c>
      <c r="X101" s="208">
        <v>75.900000000000006</v>
      </c>
      <c r="Y101" s="183">
        <v>12099</v>
      </c>
      <c r="Z101" s="182">
        <v>9721</v>
      </c>
      <c r="AA101" s="208">
        <v>80.3</v>
      </c>
      <c r="AB101" s="183">
        <v>15692</v>
      </c>
      <c r="AC101" s="182">
        <v>12130</v>
      </c>
      <c r="AD101" s="208">
        <v>77.3</v>
      </c>
      <c r="AE101" s="183">
        <v>12295</v>
      </c>
      <c r="AF101" s="182">
        <v>9878</v>
      </c>
      <c r="AG101" s="208">
        <v>80.3</v>
      </c>
    </row>
    <row r="102" spans="1:33" ht="15" customHeight="1">
      <c r="A102" s="35"/>
      <c r="B102" s="334" t="s">
        <v>96</v>
      </c>
      <c r="C102" s="260" t="s">
        <v>97</v>
      </c>
      <c r="D102" s="188">
        <v>1</v>
      </c>
      <c r="E102" s="189">
        <v>1</v>
      </c>
      <c r="F102" s="207">
        <v>100</v>
      </c>
      <c r="G102" s="188">
        <v>1</v>
      </c>
      <c r="H102" s="189">
        <v>1</v>
      </c>
      <c r="I102" s="207">
        <v>100</v>
      </c>
      <c r="J102" s="188">
        <v>0</v>
      </c>
      <c r="K102" s="189">
        <v>0</v>
      </c>
      <c r="L102" s="207">
        <v>0</v>
      </c>
      <c r="M102" s="188">
        <v>0</v>
      </c>
      <c r="N102" s="189">
        <v>0</v>
      </c>
      <c r="O102" s="207">
        <v>0</v>
      </c>
      <c r="P102" s="188">
        <v>0</v>
      </c>
      <c r="Q102" s="189">
        <v>0</v>
      </c>
      <c r="R102" s="207">
        <v>0</v>
      </c>
      <c r="S102" s="188">
        <v>0</v>
      </c>
      <c r="T102" s="189">
        <v>0</v>
      </c>
      <c r="U102" s="207">
        <v>0</v>
      </c>
      <c r="V102" s="188">
        <v>0</v>
      </c>
      <c r="W102" s="189">
        <v>0</v>
      </c>
      <c r="X102" s="207">
        <v>0</v>
      </c>
      <c r="Y102" s="188">
        <v>0</v>
      </c>
      <c r="Z102" s="189">
        <v>0</v>
      </c>
      <c r="AA102" s="207">
        <v>0</v>
      </c>
      <c r="AB102" s="188">
        <v>3</v>
      </c>
      <c r="AC102" s="189">
        <v>1</v>
      </c>
      <c r="AD102" s="207">
        <v>33.299999999999997</v>
      </c>
      <c r="AE102" s="188">
        <v>3</v>
      </c>
      <c r="AF102" s="189">
        <v>1</v>
      </c>
      <c r="AG102" s="207">
        <v>33.299999999999997</v>
      </c>
    </row>
    <row r="103" spans="1:33" ht="15" customHeight="1">
      <c r="A103" s="35"/>
      <c r="B103" s="11"/>
      <c r="C103" s="181" t="s">
        <v>98</v>
      </c>
      <c r="D103" s="183">
        <v>38</v>
      </c>
      <c r="E103" s="182">
        <v>21</v>
      </c>
      <c r="F103" s="208">
        <v>55.3</v>
      </c>
      <c r="G103" s="183">
        <v>33</v>
      </c>
      <c r="H103" s="182">
        <v>21</v>
      </c>
      <c r="I103" s="208">
        <v>63.6</v>
      </c>
      <c r="J103" s="183">
        <v>45</v>
      </c>
      <c r="K103" s="182">
        <v>34</v>
      </c>
      <c r="L103" s="208">
        <v>75.599999999999994</v>
      </c>
      <c r="M103" s="183">
        <v>38</v>
      </c>
      <c r="N103" s="182">
        <v>29</v>
      </c>
      <c r="O103" s="208">
        <v>76.3</v>
      </c>
      <c r="P103" s="183">
        <v>40</v>
      </c>
      <c r="Q103" s="182">
        <v>26</v>
      </c>
      <c r="R103" s="208">
        <v>65</v>
      </c>
      <c r="S103" s="183">
        <v>37</v>
      </c>
      <c r="T103" s="182">
        <v>26</v>
      </c>
      <c r="U103" s="208">
        <v>70.3</v>
      </c>
      <c r="V103" s="183">
        <v>37</v>
      </c>
      <c r="W103" s="182">
        <v>25</v>
      </c>
      <c r="X103" s="208">
        <v>67.599999999999994</v>
      </c>
      <c r="Y103" s="183">
        <v>34</v>
      </c>
      <c r="Z103" s="182">
        <v>22</v>
      </c>
      <c r="AA103" s="208">
        <v>64.7</v>
      </c>
      <c r="AB103" s="183">
        <v>48</v>
      </c>
      <c r="AC103" s="182">
        <v>30</v>
      </c>
      <c r="AD103" s="208">
        <v>62.5</v>
      </c>
      <c r="AE103" s="183">
        <v>39</v>
      </c>
      <c r="AF103" s="182">
        <v>28</v>
      </c>
      <c r="AG103" s="208">
        <v>71.8</v>
      </c>
    </row>
    <row r="104" spans="1:33" ht="15" customHeight="1">
      <c r="A104" s="35"/>
      <c r="B104" s="11"/>
      <c r="C104" s="181" t="s">
        <v>99</v>
      </c>
      <c r="D104" s="183">
        <v>43</v>
      </c>
      <c r="E104" s="182">
        <v>36</v>
      </c>
      <c r="F104" s="208">
        <v>83.7</v>
      </c>
      <c r="G104" s="183">
        <v>29</v>
      </c>
      <c r="H104" s="182">
        <v>24</v>
      </c>
      <c r="I104" s="208">
        <v>82.8</v>
      </c>
      <c r="J104" s="183">
        <v>45</v>
      </c>
      <c r="K104" s="182">
        <v>39</v>
      </c>
      <c r="L104" s="208">
        <v>86.7</v>
      </c>
      <c r="M104" s="183">
        <v>27</v>
      </c>
      <c r="N104" s="182">
        <v>26</v>
      </c>
      <c r="O104" s="208">
        <v>96.3</v>
      </c>
      <c r="P104" s="183">
        <v>22</v>
      </c>
      <c r="Q104" s="182">
        <v>13</v>
      </c>
      <c r="R104" s="208">
        <v>59.1</v>
      </c>
      <c r="S104" s="183">
        <v>14</v>
      </c>
      <c r="T104" s="182">
        <v>10</v>
      </c>
      <c r="U104" s="208">
        <v>71.400000000000006</v>
      </c>
      <c r="V104" s="183">
        <v>28</v>
      </c>
      <c r="W104" s="182">
        <v>24</v>
      </c>
      <c r="X104" s="208">
        <v>85.7</v>
      </c>
      <c r="Y104" s="183">
        <v>22</v>
      </c>
      <c r="Z104" s="182">
        <v>19</v>
      </c>
      <c r="AA104" s="208">
        <v>86.4</v>
      </c>
      <c r="AB104" s="183">
        <v>14</v>
      </c>
      <c r="AC104" s="182">
        <v>9</v>
      </c>
      <c r="AD104" s="208">
        <v>64.3</v>
      </c>
      <c r="AE104" s="183">
        <v>12</v>
      </c>
      <c r="AF104" s="182">
        <v>9</v>
      </c>
      <c r="AG104" s="208">
        <v>75</v>
      </c>
    </row>
    <row r="105" spans="1:33" ht="15" customHeight="1">
      <c r="A105" s="35"/>
      <c r="B105" s="11"/>
      <c r="C105" s="181" t="s">
        <v>100</v>
      </c>
      <c r="D105" s="183">
        <v>7</v>
      </c>
      <c r="E105" s="182">
        <v>4</v>
      </c>
      <c r="F105" s="208">
        <v>57.1</v>
      </c>
      <c r="G105" s="183">
        <v>6</v>
      </c>
      <c r="H105" s="182">
        <v>3</v>
      </c>
      <c r="I105" s="208">
        <v>50</v>
      </c>
      <c r="J105" s="183">
        <v>14</v>
      </c>
      <c r="K105" s="182">
        <v>4</v>
      </c>
      <c r="L105" s="208">
        <v>28.6</v>
      </c>
      <c r="M105" s="183">
        <v>10</v>
      </c>
      <c r="N105" s="182">
        <v>3</v>
      </c>
      <c r="O105" s="208">
        <v>30</v>
      </c>
      <c r="P105" s="183">
        <v>4</v>
      </c>
      <c r="Q105" s="182">
        <v>3</v>
      </c>
      <c r="R105" s="208">
        <v>75</v>
      </c>
      <c r="S105" s="183">
        <v>4</v>
      </c>
      <c r="T105" s="182">
        <v>3</v>
      </c>
      <c r="U105" s="208">
        <v>75</v>
      </c>
      <c r="V105" s="183">
        <v>2</v>
      </c>
      <c r="W105" s="182">
        <v>1</v>
      </c>
      <c r="X105" s="208">
        <v>50</v>
      </c>
      <c r="Y105" s="183">
        <v>2</v>
      </c>
      <c r="Z105" s="182">
        <v>1</v>
      </c>
      <c r="AA105" s="208">
        <v>50</v>
      </c>
      <c r="AB105" s="183">
        <v>4</v>
      </c>
      <c r="AC105" s="182">
        <v>2</v>
      </c>
      <c r="AD105" s="208">
        <v>50</v>
      </c>
      <c r="AE105" s="183">
        <v>3</v>
      </c>
      <c r="AF105" s="182">
        <v>1</v>
      </c>
      <c r="AG105" s="208">
        <v>33.299999999999997</v>
      </c>
    </row>
    <row r="106" spans="1:33" ht="15" customHeight="1">
      <c r="A106" s="35"/>
      <c r="B106" s="11"/>
      <c r="C106" s="181" t="s">
        <v>317</v>
      </c>
      <c r="D106" s="183">
        <v>171</v>
      </c>
      <c r="E106" s="182">
        <v>103</v>
      </c>
      <c r="F106" s="208">
        <v>60.2</v>
      </c>
      <c r="G106" s="183">
        <v>149</v>
      </c>
      <c r="H106" s="182">
        <v>102</v>
      </c>
      <c r="I106" s="208">
        <v>68.5</v>
      </c>
      <c r="J106" s="183">
        <v>213</v>
      </c>
      <c r="K106" s="182">
        <v>137</v>
      </c>
      <c r="L106" s="208">
        <v>64.3</v>
      </c>
      <c r="M106" s="183">
        <v>192</v>
      </c>
      <c r="N106" s="182">
        <v>125</v>
      </c>
      <c r="O106" s="208">
        <v>65.099999999999994</v>
      </c>
      <c r="P106" s="183">
        <v>255</v>
      </c>
      <c r="Q106" s="182">
        <v>158</v>
      </c>
      <c r="R106" s="208">
        <v>62</v>
      </c>
      <c r="S106" s="183">
        <v>225</v>
      </c>
      <c r="T106" s="182">
        <v>138</v>
      </c>
      <c r="U106" s="208">
        <v>61.3</v>
      </c>
      <c r="V106" s="183">
        <v>195</v>
      </c>
      <c r="W106" s="182">
        <v>129</v>
      </c>
      <c r="X106" s="208">
        <v>66.2</v>
      </c>
      <c r="Y106" s="183">
        <v>185</v>
      </c>
      <c r="Z106" s="182">
        <v>125</v>
      </c>
      <c r="AA106" s="208">
        <v>67.599999999999994</v>
      </c>
      <c r="AB106" s="183">
        <v>194</v>
      </c>
      <c r="AC106" s="182">
        <v>112</v>
      </c>
      <c r="AD106" s="208">
        <v>57.7</v>
      </c>
      <c r="AE106" s="183">
        <v>171</v>
      </c>
      <c r="AF106" s="182">
        <v>104</v>
      </c>
      <c r="AG106" s="208">
        <v>60.8</v>
      </c>
    </row>
    <row r="107" spans="1:33" ht="15" customHeight="1">
      <c r="A107" s="35"/>
      <c r="B107" s="304"/>
      <c r="C107" s="34" t="s">
        <v>39</v>
      </c>
      <c r="D107" s="184">
        <v>260</v>
      </c>
      <c r="E107" s="185">
        <v>165</v>
      </c>
      <c r="F107" s="209">
        <v>63.5</v>
      </c>
      <c r="G107" s="184">
        <v>211</v>
      </c>
      <c r="H107" s="185">
        <v>149</v>
      </c>
      <c r="I107" s="209">
        <v>70.599999999999994</v>
      </c>
      <c r="J107" s="184">
        <v>317</v>
      </c>
      <c r="K107" s="185">
        <v>214</v>
      </c>
      <c r="L107" s="209">
        <v>67.5</v>
      </c>
      <c r="M107" s="184">
        <v>263</v>
      </c>
      <c r="N107" s="185">
        <v>182</v>
      </c>
      <c r="O107" s="209">
        <v>69.2</v>
      </c>
      <c r="P107" s="184">
        <v>321</v>
      </c>
      <c r="Q107" s="185">
        <v>200</v>
      </c>
      <c r="R107" s="209">
        <v>62.3</v>
      </c>
      <c r="S107" s="184">
        <v>279</v>
      </c>
      <c r="T107" s="185">
        <v>177</v>
      </c>
      <c r="U107" s="209">
        <v>63.4</v>
      </c>
      <c r="V107" s="184">
        <v>262</v>
      </c>
      <c r="W107" s="185">
        <v>179</v>
      </c>
      <c r="X107" s="209">
        <v>68.3</v>
      </c>
      <c r="Y107" s="184">
        <v>241</v>
      </c>
      <c r="Z107" s="185">
        <v>166</v>
      </c>
      <c r="AA107" s="209">
        <v>68.900000000000006</v>
      </c>
      <c r="AB107" s="184">
        <v>263</v>
      </c>
      <c r="AC107" s="185">
        <v>154</v>
      </c>
      <c r="AD107" s="209">
        <v>58.6</v>
      </c>
      <c r="AE107" s="184">
        <v>225</v>
      </c>
      <c r="AF107" s="185">
        <v>142</v>
      </c>
      <c r="AG107" s="209">
        <v>63.1</v>
      </c>
    </row>
    <row r="108" spans="1:33" ht="15" customHeight="1">
      <c r="A108" s="36"/>
      <c r="B108" s="304" t="s">
        <v>39</v>
      </c>
      <c r="C108" s="34"/>
      <c r="D108" s="184">
        <v>15216</v>
      </c>
      <c r="E108" s="185">
        <v>11747</v>
      </c>
      <c r="F108" s="209">
        <v>77.2</v>
      </c>
      <c r="G108" s="184">
        <v>11496</v>
      </c>
      <c r="H108" s="185">
        <v>9198</v>
      </c>
      <c r="I108" s="209">
        <v>80</v>
      </c>
      <c r="J108" s="184">
        <v>15732</v>
      </c>
      <c r="K108" s="185">
        <v>12284</v>
      </c>
      <c r="L108" s="209">
        <v>78.099999999999994</v>
      </c>
      <c r="M108" s="184">
        <v>11920</v>
      </c>
      <c r="N108" s="185">
        <v>9623</v>
      </c>
      <c r="O108" s="209">
        <v>80.7</v>
      </c>
      <c r="P108" s="184">
        <v>15930</v>
      </c>
      <c r="Q108" s="185">
        <v>12440</v>
      </c>
      <c r="R108" s="209">
        <v>78.099999999999994</v>
      </c>
      <c r="S108" s="184">
        <v>12418</v>
      </c>
      <c r="T108" s="185">
        <v>10014</v>
      </c>
      <c r="U108" s="209">
        <v>80.599999999999994</v>
      </c>
      <c r="V108" s="184">
        <v>16343</v>
      </c>
      <c r="W108" s="185">
        <v>12382</v>
      </c>
      <c r="X108" s="209">
        <v>75.8</v>
      </c>
      <c r="Y108" s="184">
        <v>12327</v>
      </c>
      <c r="Z108" s="185">
        <v>9881</v>
      </c>
      <c r="AA108" s="209">
        <v>80.2</v>
      </c>
      <c r="AB108" s="184">
        <v>15955</v>
      </c>
      <c r="AC108" s="185">
        <v>12284</v>
      </c>
      <c r="AD108" s="209">
        <v>77</v>
      </c>
      <c r="AE108" s="184">
        <v>12512</v>
      </c>
      <c r="AF108" s="185">
        <v>10014</v>
      </c>
      <c r="AG108" s="209">
        <v>80</v>
      </c>
    </row>
    <row r="109" spans="1:33" ht="15" customHeight="1">
      <c r="A109" s="35" t="s">
        <v>21</v>
      </c>
      <c r="B109" s="11" t="s">
        <v>101</v>
      </c>
      <c r="C109" s="181" t="s">
        <v>102</v>
      </c>
      <c r="D109" s="183">
        <v>3982</v>
      </c>
      <c r="E109" s="182">
        <v>3076</v>
      </c>
      <c r="F109" s="208">
        <v>77.2</v>
      </c>
      <c r="G109" s="183">
        <v>3193</v>
      </c>
      <c r="H109" s="182">
        <v>2550</v>
      </c>
      <c r="I109" s="208">
        <v>79.900000000000006</v>
      </c>
      <c r="J109" s="183">
        <v>4612</v>
      </c>
      <c r="K109" s="182">
        <v>3686</v>
      </c>
      <c r="L109" s="208">
        <v>79.900000000000006</v>
      </c>
      <c r="M109" s="183">
        <v>3530</v>
      </c>
      <c r="N109" s="182">
        <v>2923</v>
      </c>
      <c r="O109" s="208">
        <v>82.8</v>
      </c>
      <c r="P109" s="183">
        <v>4822</v>
      </c>
      <c r="Q109" s="182">
        <v>3866</v>
      </c>
      <c r="R109" s="208">
        <v>80.2</v>
      </c>
      <c r="S109" s="183">
        <v>3767</v>
      </c>
      <c r="T109" s="182">
        <v>3133</v>
      </c>
      <c r="U109" s="208">
        <v>83.2</v>
      </c>
      <c r="V109" s="183">
        <v>4907</v>
      </c>
      <c r="W109" s="182">
        <v>3977</v>
      </c>
      <c r="X109" s="208">
        <v>81</v>
      </c>
      <c r="Y109" s="183">
        <v>3704</v>
      </c>
      <c r="Z109" s="182">
        <v>3098</v>
      </c>
      <c r="AA109" s="208">
        <v>83.6</v>
      </c>
      <c r="AB109" s="183">
        <v>5116</v>
      </c>
      <c r="AC109" s="182">
        <v>4164</v>
      </c>
      <c r="AD109" s="208">
        <v>81.400000000000006</v>
      </c>
      <c r="AE109" s="183">
        <v>3933</v>
      </c>
      <c r="AF109" s="182">
        <v>3273</v>
      </c>
      <c r="AG109" s="208">
        <v>83.2</v>
      </c>
    </row>
    <row r="110" spans="1:33" ht="15" customHeight="1">
      <c r="A110" s="35"/>
      <c r="B110" s="329"/>
      <c r="C110" s="181" t="s">
        <v>103</v>
      </c>
      <c r="D110" s="183">
        <v>2342</v>
      </c>
      <c r="E110" s="182">
        <v>1225</v>
      </c>
      <c r="F110" s="208">
        <v>52.3</v>
      </c>
      <c r="G110" s="183">
        <v>2011</v>
      </c>
      <c r="H110" s="182">
        <v>1106</v>
      </c>
      <c r="I110" s="208">
        <v>55</v>
      </c>
      <c r="J110" s="183">
        <v>2728</v>
      </c>
      <c r="K110" s="182">
        <v>1420</v>
      </c>
      <c r="L110" s="208">
        <v>52.1</v>
      </c>
      <c r="M110" s="183">
        <v>2314</v>
      </c>
      <c r="N110" s="182">
        <v>1253</v>
      </c>
      <c r="O110" s="208">
        <v>54.1</v>
      </c>
      <c r="P110" s="183">
        <v>2819</v>
      </c>
      <c r="Q110" s="182">
        <v>1541</v>
      </c>
      <c r="R110" s="208">
        <v>54.7</v>
      </c>
      <c r="S110" s="183">
        <v>2422</v>
      </c>
      <c r="T110" s="182">
        <v>1375</v>
      </c>
      <c r="U110" s="208">
        <v>56.8</v>
      </c>
      <c r="V110" s="183">
        <v>2984</v>
      </c>
      <c r="W110" s="182">
        <v>1537</v>
      </c>
      <c r="X110" s="208">
        <v>51.5</v>
      </c>
      <c r="Y110" s="183">
        <v>2517</v>
      </c>
      <c r="Z110" s="182">
        <v>1378</v>
      </c>
      <c r="AA110" s="208">
        <v>54.7</v>
      </c>
      <c r="AB110" s="183">
        <v>3138</v>
      </c>
      <c r="AC110" s="182">
        <v>1610</v>
      </c>
      <c r="AD110" s="208">
        <v>51.3</v>
      </c>
      <c r="AE110" s="329">
        <v>2700</v>
      </c>
      <c r="AF110" s="182">
        <v>1453</v>
      </c>
      <c r="AG110" s="208">
        <v>53.8</v>
      </c>
    </row>
    <row r="111" spans="1:33" ht="15" customHeight="1">
      <c r="A111" s="35"/>
      <c r="B111" s="11"/>
      <c r="C111" s="181" t="s">
        <v>104</v>
      </c>
      <c r="D111" s="183">
        <v>2698</v>
      </c>
      <c r="E111" s="182">
        <v>1561</v>
      </c>
      <c r="F111" s="208">
        <v>57.9</v>
      </c>
      <c r="G111" s="183">
        <v>2563</v>
      </c>
      <c r="H111" s="182">
        <v>1517</v>
      </c>
      <c r="I111" s="208">
        <v>59.2</v>
      </c>
      <c r="J111" s="183">
        <v>2647</v>
      </c>
      <c r="K111" s="182">
        <v>1575</v>
      </c>
      <c r="L111" s="208">
        <v>59.5</v>
      </c>
      <c r="M111" s="183">
        <v>2526</v>
      </c>
      <c r="N111" s="182">
        <v>1546</v>
      </c>
      <c r="O111" s="208">
        <v>61.2</v>
      </c>
      <c r="P111" s="183">
        <v>2715</v>
      </c>
      <c r="Q111" s="182">
        <v>1638</v>
      </c>
      <c r="R111" s="208">
        <v>60.3</v>
      </c>
      <c r="S111" s="183">
        <v>2569</v>
      </c>
      <c r="T111" s="182">
        <v>1593</v>
      </c>
      <c r="U111" s="208">
        <v>62</v>
      </c>
      <c r="V111" s="183">
        <v>2799</v>
      </c>
      <c r="W111" s="182">
        <v>1816</v>
      </c>
      <c r="X111" s="208">
        <v>64.900000000000006</v>
      </c>
      <c r="Y111" s="183">
        <v>2632</v>
      </c>
      <c r="Z111" s="182">
        <v>1770</v>
      </c>
      <c r="AA111" s="208">
        <v>67.2</v>
      </c>
      <c r="AB111" s="183">
        <v>2728</v>
      </c>
      <c r="AC111" s="182">
        <v>1677</v>
      </c>
      <c r="AD111" s="208">
        <v>61.5</v>
      </c>
      <c r="AE111" s="183">
        <v>2574</v>
      </c>
      <c r="AF111" s="182">
        <v>1634</v>
      </c>
      <c r="AG111" s="208">
        <v>63.5</v>
      </c>
    </row>
    <row r="112" spans="1:33" ht="15" customHeight="1">
      <c r="A112" s="35"/>
      <c r="B112" s="181"/>
      <c r="C112" s="181" t="s">
        <v>318</v>
      </c>
      <c r="D112" s="183">
        <v>9</v>
      </c>
      <c r="E112" s="182">
        <v>4</v>
      </c>
      <c r="F112" s="208">
        <v>44.4</v>
      </c>
      <c r="G112" s="183">
        <v>8</v>
      </c>
      <c r="H112" s="182">
        <v>4</v>
      </c>
      <c r="I112" s="208">
        <v>50</v>
      </c>
      <c r="J112" s="183">
        <v>4</v>
      </c>
      <c r="K112" s="182">
        <v>2</v>
      </c>
      <c r="L112" s="208">
        <v>50</v>
      </c>
      <c r="M112" s="183">
        <v>3</v>
      </c>
      <c r="N112" s="182">
        <v>2</v>
      </c>
      <c r="O112" s="208">
        <v>66.7</v>
      </c>
      <c r="P112" s="183">
        <v>4</v>
      </c>
      <c r="Q112" s="182">
        <v>4</v>
      </c>
      <c r="R112" s="208">
        <v>100</v>
      </c>
      <c r="S112" s="183">
        <v>4</v>
      </c>
      <c r="T112" s="182">
        <v>4</v>
      </c>
      <c r="U112" s="208">
        <v>100</v>
      </c>
      <c r="V112" s="183">
        <v>8</v>
      </c>
      <c r="W112" s="182">
        <v>6</v>
      </c>
      <c r="X112" s="208">
        <v>75</v>
      </c>
      <c r="Y112" s="183">
        <v>7</v>
      </c>
      <c r="Z112" s="182">
        <v>6</v>
      </c>
      <c r="AA112" s="208">
        <v>85.7</v>
      </c>
      <c r="AB112" s="183">
        <v>9</v>
      </c>
      <c r="AC112" s="182">
        <v>7</v>
      </c>
      <c r="AD112" s="208">
        <v>77.8</v>
      </c>
      <c r="AE112" s="183">
        <v>9</v>
      </c>
      <c r="AF112" s="182">
        <v>7</v>
      </c>
      <c r="AG112" s="208">
        <v>77.8</v>
      </c>
    </row>
    <row r="113" spans="1:33" ht="15" customHeight="1">
      <c r="A113" s="35"/>
      <c r="B113" s="11"/>
      <c r="C113" s="181" t="s">
        <v>39</v>
      </c>
      <c r="D113" s="183">
        <v>9031</v>
      </c>
      <c r="E113" s="182">
        <v>5866</v>
      </c>
      <c r="F113" s="208">
        <v>65</v>
      </c>
      <c r="G113" s="183">
        <v>7348</v>
      </c>
      <c r="H113" s="182">
        <v>4972</v>
      </c>
      <c r="I113" s="208">
        <v>67.7</v>
      </c>
      <c r="J113" s="183">
        <v>9991</v>
      </c>
      <c r="K113" s="182">
        <v>6683</v>
      </c>
      <c r="L113" s="208">
        <v>66.900000000000006</v>
      </c>
      <c r="M113" s="183">
        <v>7898</v>
      </c>
      <c r="N113" s="182">
        <v>5518</v>
      </c>
      <c r="O113" s="208">
        <v>69.900000000000006</v>
      </c>
      <c r="P113" s="183">
        <v>10360</v>
      </c>
      <c r="Q113" s="182">
        <v>7049</v>
      </c>
      <c r="R113" s="208">
        <v>68</v>
      </c>
      <c r="S113" s="183">
        <v>8219</v>
      </c>
      <c r="T113" s="182">
        <v>5834</v>
      </c>
      <c r="U113" s="208">
        <v>71</v>
      </c>
      <c r="V113" s="183">
        <v>10698</v>
      </c>
      <c r="W113" s="182">
        <v>7336</v>
      </c>
      <c r="X113" s="208">
        <v>68.599999999999994</v>
      </c>
      <c r="Y113" s="183">
        <v>8379</v>
      </c>
      <c r="Z113" s="182">
        <v>6005</v>
      </c>
      <c r="AA113" s="208">
        <v>71.7</v>
      </c>
      <c r="AB113" s="183">
        <v>10991</v>
      </c>
      <c r="AC113" s="182">
        <v>7458</v>
      </c>
      <c r="AD113" s="208">
        <v>67.900000000000006</v>
      </c>
      <c r="AE113" s="183">
        <v>8698</v>
      </c>
      <c r="AF113" s="182">
        <v>6125</v>
      </c>
      <c r="AG113" s="208">
        <v>70.400000000000006</v>
      </c>
    </row>
    <row r="114" spans="1:33" ht="15" customHeight="1">
      <c r="A114" s="35"/>
      <c r="B114" s="334" t="s">
        <v>105</v>
      </c>
      <c r="C114" s="260" t="s">
        <v>106</v>
      </c>
      <c r="D114" s="188">
        <v>40</v>
      </c>
      <c r="E114" s="189">
        <v>31</v>
      </c>
      <c r="F114" s="207">
        <v>77.5</v>
      </c>
      <c r="G114" s="188">
        <v>31</v>
      </c>
      <c r="H114" s="189">
        <v>23</v>
      </c>
      <c r="I114" s="207">
        <v>74.2</v>
      </c>
      <c r="J114" s="188">
        <v>61</v>
      </c>
      <c r="K114" s="189">
        <v>27</v>
      </c>
      <c r="L114" s="207">
        <v>44.3</v>
      </c>
      <c r="M114" s="188">
        <v>25</v>
      </c>
      <c r="N114" s="189">
        <v>20</v>
      </c>
      <c r="O114" s="207">
        <v>80</v>
      </c>
      <c r="P114" s="188">
        <v>164</v>
      </c>
      <c r="Q114" s="189">
        <v>91</v>
      </c>
      <c r="R114" s="207">
        <v>55.5</v>
      </c>
      <c r="S114" s="188">
        <v>29</v>
      </c>
      <c r="T114" s="189">
        <v>22</v>
      </c>
      <c r="U114" s="207">
        <v>75.900000000000006</v>
      </c>
      <c r="V114" s="188">
        <v>104</v>
      </c>
      <c r="W114" s="189">
        <v>63</v>
      </c>
      <c r="X114" s="207">
        <v>60.6</v>
      </c>
      <c r="Y114" s="188">
        <v>29</v>
      </c>
      <c r="Z114" s="189">
        <v>20</v>
      </c>
      <c r="AA114" s="207">
        <v>69</v>
      </c>
      <c r="AB114" s="188">
        <v>89</v>
      </c>
      <c r="AC114" s="189">
        <v>60</v>
      </c>
      <c r="AD114" s="207">
        <v>67.400000000000006</v>
      </c>
      <c r="AE114" s="188">
        <v>40</v>
      </c>
      <c r="AF114" s="189">
        <v>33</v>
      </c>
      <c r="AG114" s="207">
        <v>82.5</v>
      </c>
    </row>
    <row r="115" spans="1:33" ht="15" customHeight="1">
      <c r="A115" s="35"/>
      <c r="B115" s="11"/>
      <c r="C115" s="181" t="s">
        <v>107</v>
      </c>
      <c r="D115" s="183">
        <v>1315</v>
      </c>
      <c r="E115" s="182">
        <v>1114</v>
      </c>
      <c r="F115" s="208">
        <v>84.7</v>
      </c>
      <c r="G115" s="183">
        <v>1123</v>
      </c>
      <c r="H115" s="182">
        <v>971</v>
      </c>
      <c r="I115" s="208">
        <v>86.5</v>
      </c>
      <c r="J115" s="183">
        <v>1352</v>
      </c>
      <c r="K115" s="182">
        <v>1119</v>
      </c>
      <c r="L115" s="208">
        <v>82.8</v>
      </c>
      <c r="M115" s="183">
        <v>1125</v>
      </c>
      <c r="N115" s="182">
        <v>972</v>
      </c>
      <c r="O115" s="208">
        <v>86.4</v>
      </c>
      <c r="P115" s="183">
        <v>1283</v>
      </c>
      <c r="Q115" s="182">
        <v>1081</v>
      </c>
      <c r="R115" s="208">
        <v>84.3</v>
      </c>
      <c r="S115" s="183">
        <v>1088</v>
      </c>
      <c r="T115" s="182">
        <v>965</v>
      </c>
      <c r="U115" s="208">
        <v>88.7</v>
      </c>
      <c r="V115" s="183">
        <v>1346</v>
      </c>
      <c r="W115" s="182">
        <v>1136</v>
      </c>
      <c r="X115" s="208">
        <v>84.4</v>
      </c>
      <c r="Y115" s="183">
        <v>1130</v>
      </c>
      <c r="Z115" s="182">
        <v>994</v>
      </c>
      <c r="AA115" s="208">
        <v>88</v>
      </c>
      <c r="AB115" s="183">
        <v>1212</v>
      </c>
      <c r="AC115" s="182">
        <v>1072</v>
      </c>
      <c r="AD115" s="208">
        <v>88.4</v>
      </c>
      <c r="AE115" s="183">
        <v>1061</v>
      </c>
      <c r="AF115" s="182">
        <v>953</v>
      </c>
      <c r="AG115" s="208">
        <v>89.8</v>
      </c>
    </row>
    <row r="116" spans="1:33" ht="15" customHeight="1">
      <c r="A116" s="35"/>
      <c r="B116" s="11"/>
      <c r="C116" s="181" t="s">
        <v>108</v>
      </c>
      <c r="D116" s="183">
        <v>15</v>
      </c>
      <c r="E116" s="182">
        <v>14</v>
      </c>
      <c r="F116" s="208">
        <v>93.3</v>
      </c>
      <c r="G116" s="183">
        <v>8</v>
      </c>
      <c r="H116" s="182">
        <v>7</v>
      </c>
      <c r="I116" s="208">
        <v>87.5</v>
      </c>
      <c r="J116" s="183">
        <v>8</v>
      </c>
      <c r="K116" s="182">
        <v>4</v>
      </c>
      <c r="L116" s="208">
        <v>50</v>
      </c>
      <c r="M116" s="183">
        <v>5</v>
      </c>
      <c r="N116" s="182">
        <v>3</v>
      </c>
      <c r="O116" s="208">
        <v>60</v>
      </c>
      <c r="P116" s="183">
        <v>9</v>
      </c>
      <c r="Q116" s="182">
        <v>4</v>
      </c>
      <c r="R116" s="208">
        <v>44.4</v>
      </c>
      <c r="S116" s="183">
        <v>5</v>
      </c>
      <c r="T116" s="182">
        <v>4</v>
      </c>
      <c r="U116" s="208">
        <v>80</v>
      </c>
      <c r="V116" s="183">
        <v>18</v>
      </c>
      <c r="W116" s="182">
        <v>16</v>
      </c>
      <c r="X116" s="208">
        <v>88.9</v>
      </c>
      <c r="Y116" s="183">
        <v>8</v>
      </c>
      <c r="Z116" s="182">
        <v>6</v>
      </c>
      <c r="AA116" s="208">
        <v>75</v>
      </c>
      <c r="AB116" s="183">
        <v>9</v>
      </c>
      <c r="AC116" s="182">
        <v>7</v>
      </c>
      <c r="AD116" s="208">
        <v>77.8</v>
      </c>
      <c r="AE116" s="183">
        <v>4</v>
      </c>
      <c r="AF116" s="182">
        <v>2</v>
      </c>
      <c r="AG116" s="208">
        <v>50</v>
      </c>
    </row>
    <row r="117" spans="1:33" ht="15" customHeight="1">
      <c r="A117" s="35"/>
      <c r="B117" s="11"/>
      <c r="C117" s="181" t="s">
        <v>109</v>
      </c>
      <c r="D117" s="183">
        <v>17</v>
      </c>
      <c r="E117" s="182">
        <v>12</v>
      </c>
      <c r="F117" s="208">
        <v>70.599999999999994</v>
      </c>
      <c r="G117" s="183">
        <v>14</v>
      </c>
      <c r="H117" s="182">
        <v>12</v>
      </c>
      <c r="I117" s="208">
        <v>85.7</v>
      </c>
      <c r="J117" s="183">
        <v>27</v>
      </c>
      <c r="K117" s="182">
        <v>9</v>
      </c>
      <c r="L117" s="208">
        <v>33.299999999999997</v>
      </c>
      <c r="M117" s="183">
        <v>5</v>
      </c>
      <c r="N117" s="182">
        <v>4</v>
      </c>
      <c r="O117" s="208">
        <v>80</v>
      </c>
      <c r="P117" s="183">
        <v>7</v>
      </c>
      <c r="Q117" s="182">
        <v>5</v>
      </c>
      <c r="R117" s="208">
        <v>71.400000000000006</v>
      </c>
      <c r="S117" s="183">
        <v>4</v>
      </c>
      <c r="T117" s="182">
        <v>3</v>
      </c>
      <c r="U117" s="208">
        <v>75</v>
      </c>
      <c r="V117" s="183">
        <v>0</v>
      </c>
      <c r="W117" s="182">
        <v>0</v>
      </c>
      <c r="X117" s="208">
        <v>0</v>
      </c>
      <c r="Y117" s="183">
        <v>0</v>
      </c>
      <c r="Z117" s="182">
        <v>0</v>
      </c>
      <c r="AA117" s="208">
        <v>0</v>
      </c>
      <c r="AB117" s="183">
        <v>2</v>
      </c>
      <c r="AC117" s="182">
        <v>2</v>
      </c>
      <c r="AD117" s="208">
        <v>100</v>
      </c>
      <c r="AE117" s="183">
        <v>2</v>
      </c>
      <c r="AF117" s="182">
        <v>2</v>
      </c>
      <c r="AG117" s="208">
        <v>100</v>
      </c>
    </row>
    <row r="118" spans="1:33" ht="15" customHeight="1">
      <c r="A118" s="35"/>
      <c r="B118" s="11"/>
      <c r="C118" s="181" t="s">
        <v>110</v>
      </c>
      <c r="D118" s="183">
        <v>311</v>
      </c>
      <c r="E118" s="182">
        <v>202</v>
      </c>
      <c r="F118" s="208">
        <v>65</v>
      </c>
      <c r="G118" s="183">
        <v>258</v>
      </c>
      <c r="H118" s="182">
        <v>183</v>
      </c>
      <c r="I118" s="208">
        <v>70.900000000000006</v>
      </c>
      <c r="J118" s="183">
        <v>303</v>
      </c>
      <c r="K118" s="182">
        <v>211</v>
      </c>
      <c r="L118" s="208">
        <v>69.599999999999994</v>
      </c>
      <c r="M118" s="183">
        <v>241</v>
      </c>
      <c r="N118" s="182">
        <v>179</v>
      </c>
      <c r="O118" s="208">
        <v>74.3</v>
      </c>
      <c r="P118" s="183">
        <v>352</v>
      </c>
      <c r="Q118" s="182">
        <v>239</v>
      </c>
      <c r="R118" s="208">
        <v>67.900000000000006</v>
      </c>
      <c r="S118" s="183">
        <v>286</v>
      </c>
      <c r="T118" s="182">
        <v>202</v>
      </c>
      <c r="U118" s="208">
        <v>70.599999999999994</v>
      </c>
      <c r="V118" s="183">
        <v>302</v>
      </c>
      <c r="W118" s="182">
        <v>209</v>
      </c>
      <c r="X118" s="208">
        <v>69.2</v>
      </c>
      <c r="Y118" s="183">
        <v>261</v>
      </c>
      <c r="Z118" s="182">
        <v>192</v>
      </c>
      <c r="AA118" s="208">
        <v>73.599999999999994</v>
      </c>
      <c r="AB118" s="183">
        <v>367</v>
      </c>
      <c r="AC118" s="182">
        <v>251</v>
      </c>
      <c r="AD118" s="208">
        <v>68.400000000000006</v>
      </c>
      <c r="AE118" s="183">
        <v>287</v>
      </c>
      <c r="AF118" s="182">
        <v>204</v>
      </c>
      <c r="AG118" s="208">
        <v>71.099999999999994</v>
      </c>
    </row>
    <row r="119" spans="1:33" ht="15" customHeight="1">
      <c r="A119" s="35"/>
      <c r="B119" s="11"/>
      <c r="C119" s="181" t="s">
        <v>111</v>
      </c>
      <c r="D119" s="183">
        <v>7</v>
      </c>
      <c r="E119" s="182">
        <v>7</v>
      </c>
      <c r="F119" s="208">
        <v>100</v>
      </c>
      <c r="G119" s="183">
        <v>7</v>
      </c>
      <c r="H119" s="182">
        <v>7</v>
      </c>
      <c r="I119" s="208">
        <v>100</v>
      </c>
      <c r="J119" s="183">
        <v>13</v>
      </c>
      <c r="K119" s="182">
        <v>7</v>
      </c>
      <c r="L119" s="208">
        <v>53.8</v>
      </c>
      <c r="M119" s="183">
        <v>13</v>
      </c>
      <c r="N119" s="182">
        <v>7</v>
      </c>
      <c r="O119" s="208">
        <v>53.8</v>
      </c>
      <c r="P119" s="183">
        <v>14</v>
      </c>
      <c r="Q119" s="182">
        <v>11</v>
      </c>
      <c r="R119" s="208">
        <v>78.599999999999994</v>
      </c>
      <c r="S119" s="183">
        <v>14</v>
      </c>
      <c r="T119" s="182">
        <v>11</v>
      </c>
      <c r="U119" s="208">
        <v>78.599999999999994</v>
      </c>
      <c r="V119" s="183">
        <v>18</v>
      </c>
      <c r="W119" s="182">
        <v>10</v>
      </c>
      <c r="X119" s="208">
        <v>55.6</v>
      </c>
      <c r="Y119" s="183">
        <v>15</v>
      </c>
      <c r="Z119" s="182">
        <v>8</v>
      </c>
      <c r="AA119" s="208">
        <v>53.3</v>
      </c>
      <c r="AB119" s="183">
        <v>23</v>
      </c>
      <c r="AC119" s="182">
        <v>19</v>
      </c>
      <c r="AD119" s="208">
        <v>82.6</v>
      </c>
      <c r="AE119" s="183">
        <v>19</v>
      </c>
      <c r="AF119" s="182">
        <v>15</v>
      </c>
      <c r="AG119" s="208">
        <v>78.900000000000006</v>
      </c>
    </row>
    <row r="120" spans="1:33" ht="15" customHeight="1">
      <c r="A120" s="35"/>
      <c r="B120" s="11"/>
      <c r="C120" s="181" t="s">
        <v>319</v>
      </c>
      <c r="D120" s="183">
        <v>49</v>
      </c>
      <c r="E120" s="182">
        <v>44</v>
      </c>
      <c r="F120" s="208">
        <v>89.8</v>
      </c>
      <c r="G120" s="183">
        <v>44</v>
      </c>
      <c r="H120" s="182">
        <v>39</v>
      </c>
      <c r="I120" s="208">
        <v>88.6</v>
      </c>
      <c r="J120" s="183">
        <v>31</v>
      </c>
      <c r="K120" s="182">
        <v>22</v>
      </c>
      <c r="L120" s="208">
        <v>71</v>
      </c>
      <c r="M120" s="183">
        <v>31</v>
      </c>
      <c r="N120" s="182">
        <v>22</v>
      </c>
      <c r="O120" s="208">
        <v>71</v>
      </c>
      <c r="P120" s="183">
        <v>17</v>
      </c>
      <c r="Q120" s="182">
        <v>13</v>
      </c>
      <c r="R120" s="208">
        <v>76.5</v>
      </c>
      <c r="S120" s="183">
        <v>16</v>
      </c>
      <c r="T120" s="182">
        <v>12</v>
      </c>
      <c r="U120" s="208">
        <v>75</v>
      </c>
      <c r="V120" s="183">
        <v>17</v>
      </c>
      <c r="W120" s="182">
        <v>15</v>
      </c>
      <c r="X120" s="208">
        <v>88.2</v>
      </c>
      <c r="Y120" s="183">
        <v>17</v>
      </c>
      <c r="Z120" s="182">
        <v>15</v>
      </c>
      <c r="AA120" s="208">
        <v>88.2</v>
      </c>
      <c r="AB120" s="183">
        <v>27</v>
      </c>
      <c r="AC120" s="182">
        <v>19</v>
      </c>
      <c r="AD120" s="208">
        <v>70.400000000000006</v>
      </c>
      <c r="AE120" s="183">
        <v>24</v>
      </c>
      <c r="AF120" s="182">
        <v>17</v>
      </c>
      <c r="AG120" s="208">
        <v>70.8</v>
      </c>
    </row>
    <row r="121" spans="1:33" ht="15" customHeight="1">
      <c r="A121" s="35"/>
      <c r="B121" s="304"/>
      <c r="C121" s="34" t="s">
        <v>39</v>
      </c>
      <c r="D121" s="184">
        <v>1754</v>
      </c>
      <c r="E121" s="185">
        <v>1424</v>
      </c>
      <c r="F121" s="209">
        <v>81.2</v>
      </c>
      <c r="G121" s="184">
        <v>1471</v>
      </c>
      <c r="H121" s="185">
        <v>1233</v>
      </c>
      <c r="I121" s="209">
        <v>83.8</v>
      </c>
      <c r="J121" s="184">
        <v>1795</v>
      </c>
      <c r="K121" s="185">
        <v>1399</v>
      </c>
      <c r="L121" s="209">
        <v>77.900000000000006</v>
      </c>
      <c r="M121" s="184">
        <v>1432</v>
      </c>
      <c r="N121" s="185">
        <v>1199</v>
      </c>
      <c r="O121" s="209">
        <v>83.7</v>
      </c>
      <c r="P121" s="184">
        <v>1846</v>
      </c>
      <c r="Q121" s="185">
        <v>1444</v>
      </c>
      <c r="R121" s="209">
        <v>78.2</v>
      </c>
      <c r="S121" s="184">
        <v>1432</v>
      </c>
      <c r="T121" s="185">
        <v>1212</v>
      </c>
      <c r="U121" s="209">
        <v>84.6</v>
      </c>
      <c r="V121" s="184">
        <v>1805</v>
      </c>
      <c r="W121" s="185">
        <v>1449</v>
      </c>
      <c r="X121" s="209">
        <v>80.3</v>
      </c>
      <c r="Y121" s="184">
        <v>1453</v>
      </c>
      <c r="Z121" s="185">
        <v>1229</v>
      </c>
      <c r="AA121" s="209">
        <v>84.6</v>
      </c>
      <c r="AB121" s="184">
        <v>1729</v>
      </c>
      <c r="AC121" s="185">
        <v>1430</v>
      </c>
      <c r="AD121" s="209">
        <v>82.7</v>
      </c>
      <c r="AE121" s="184">
        <v>1427</v>
      </c>
      <c r="AF121" s="185">
        <v>1219</v>
      </c>
      <c r="AG121" s="209">
        <v>85.4</v>
      </c>
    </row>
    <row r="122" spans="1:33" ht="15" customHeight="1">
      <c r="A122" s="35"/>
      <c r="B122" s="11" t="s">
        <v>112</v>
      </c>
      <c r="C122" s="181" t="s">
        <v>113</v>
      </c>
      <c r="D122" s="183">
        <v>1686</v>
      </c>
      <c r="E122" s="182">
        <v>1506</v>
      </c>
      <c r="F122" s="208">
        <v>89.3</v>
      </c>
      <c r="G122" s="183">
        <v>1631</v>
      </c>
      <c r="H122" s="182">
        <v>1463</v>
      </c>
      <c r="I122" s="208">
        <v>89.7</v>
      </c>
      <c r="J122" s="183">
        <v>1608</v>
      </c>
      <c r="K122" s="182">
        <v>1423</v>
      </c>
      <c r="L122" s="208">
        <v>88.5</v>
      </c>
      <c r="M122" s="183">
        <v>1555</v>
      </c>
      <c r="N122" s="182">
        <v>1385</v>
      </c>
      <c r="O122" s="208">
        <v>89.1</v>
      </c>
      <c r="P122" s="183">
        <v>1395</v>
      </c>
      <c r="Q122" s="182">
        <v>1222</v>
      </c>
      <c r="R122" s="208">
        <v>87.6</v>
      </c>
      <c r="S122" s="183">
        <v>1351</v>
      </c>
      <c r="T122" s="182">
        <v>1186</v>
      </c>
      <c r="U122" s="208">
        <v>87.8</v>
      </c>
      <c r="V122" s="183">
        <v>1483</v>
      </c>
      <c r="W122" s="182">
        <v>1280</v>
      </c>
      <c r="X122" s="208">
        <v>86.3</v>
      </c>
      <c r="Y122" s="183">
        <v>1435</v>
      </c>
      <c r="Z122" s="182">
        <v>1246</v>
      </c>
      <c r="AA122" s="208">
        <v>86.8</v>
      </c>
      <c r="AB122" s="183">
        <v>1166</v>
      </c>
      <c r="AC122" s="182">
        <v>1011</v>
      </c>
      <c r="AD122" s="208">
        <v>86.7</v>
      </c>
      <c r="AE122" s="183">
        <v>1132</v>
      </c>
      <c r="AF122" s="182">
        <v>984</v>
      </c>
      <c r="AG122" s="208">
        <v>86.9</v>
      </c>
    </row>
    <row r="123" spans="1:33" ht="15" customHeight="1">
      <c r="A123" s="35"/>
      <c r="B123" s="11"/>
      <c r="C123" s="181" t="s">
        <v>114</v>
      </c>
      <c r="D123" s="183">
        <v>1900</v>
      </c>
      <c r="E123" s="182">
        <v>1472</v>
      </c>
      <c r="F123" s="208">
        <v>77.5</v>
      </c>
      <c r="G123" s="183">
        <v>1824</v>
      </c>
      <c r="H123" s="182">
        <v>1427</v>
      </c>
      <c r="I123" s="208">
        <v>78.2</v>
      </c>
      <c r="J123" s="183">
        <v>1926</v>
      </c>
      <c r="K123" s="182">
        <v>1472</v>
      </c>
      <c r="L123" s="208">
        <v>76.400000000000006</v>
      </c>
      <c r="M123" s="183">
        <v>1849</v>
      </c>
      <c r="N123" s="182">
        <v>1419</v>
      </c>
      <c r="O123" s="208">
        <v>76.7</v>
      </c>
      <c r="P123" s="183">
        <v>1855</v>
      </c>
      <c r="Q123" s="182">
        <v>1411</v>
      </c>
      <c r="R123" s="208">
        <v>76.099999999999994</v>
      </c>
      <c r="S123" s="183">
        <v>1780</v>
      </c>
      <c r="T123" s="182">
        <v>1367</v>
      </c>
      <c r="U123" s="208">
        <v>76.8</v>
      </c>
      <c r="V123" s="183">
        <v>1841</v>
      </c>
      <c r="W123" s="182">
        <v>1374</v>
      </c>
      <c r="X123" s="208">
        <v>74.599999999999994</v>
      </c>
      <c r="Y123" s="183">
        <v>1758</v>
      </c>
      <c r="Z123" s="182">
        <v>1329</v>
      </c>
      <c r="AA123" s="208">
        <v>75.599999999999994</v>
      </c>
      <c r="AB123" s="183">
        <v>1754</v>
      </c>
      <c r="AC123" s="182">
        <v>1337</v>
      </c>
      <c r="AD123" s="208">
        <v>76.2</v>
      </c>
      <c r="AE123" s="183">
        <v>1687</v>
      </c>
      <c r="AF123" s="182">
        <v>1301</v>
      </c>
      <c r="AG123" s="208">
        <v>77.099999999999994</v>
      </c>
    </row>
    <row r="124" spans="1:33" ht="15" customHeight="1">
      <c r="A124" s="35"/>
      <c r="B124" s="11"/>
      <c r="C124" s="181" t="s">
        <v>196</v>
      </c>
      <c r="D124" s="183">
        <v>2</v>
      </c>
      <c r="E124" s="182">
        <v>0</v>
      </c>
      <c r="F124" s="208">
        <v>0</v>
      </c>
      <c r="G124" s="183">
        <v>2</v>
      </c>
      <c r="H124" s="182">
        <v>0</v>
      </c>
      <c r="I124" s="208">
        <v>0</v>
      </c>
      <c r="J124" s="183">
        <v>0</v>
      </c>
      <c r="K124" s="182">
        <v>0</v>
      </c>
      <c r="L124" s="208">
        <v>0</v>
      </c>
      <c r="M124" s="183">
        <v>0</v>
      </c>
      <c r="N124" s="182">
        <v>0</v>
      </c>
      <c r="O124" s="208">
        <v>0</v>
      </c>
      <c r="P124" s="183">
        <v>0</v>
      </c>
      <c r="Q124" s="182">
        <v>0</v>
      </c>
      <c r="R124" s="208">
        <v>0</v>
      </c>
      <c r="S124" s="183">
        <v>0</v>
      </c>
      <c r="T124" s="182">
        <v>0</v>
      </c>
      <c r="U124" s="208">
        <v>0</v>
      </c>
      <c r="V124" s="183">
        <v>0</v>
      </c>
      <c r="W124" s="182">
        <v>0</v>
      </c>
      <c r="X124" s="208">
        <v>0</v>
      </c>
      <c r="Y124" s="183">
        <v>0</v>
      </c>
      <c r="Z124" s="182">
        <v>0</v>
      </c>
      <c r="AA124" s="208">
        <v>0</v>
      </c>
      <c r="AB124" s="183">
        <v>0</v>
      </c>
      <c r="AC124" s="182">
        <v>0</v>
      </c>
      <c r="AD124" s="208">
        <v>0</v>
      </c>
      <c r="AE124" s="183">
        <v>0</v>
      </c>
      <c r="AF124" s="182">
        <v>0</v>
      </c>
      <c r="AG124" s="208">
        <v>0</v>
      </c>
    </row>
    <row r="125" spans="1:33" ht="15" customHeight="1">
      <c r="A125" s="35"/>
      <c r="B125" s="11"/>
      <c r="C125" s="181" t="s">
        <v>115</v>
      </c>
      <c r="D125" s="183">
        <v>553</v>
      </c>
      <c r="E125" s="182">
        <v>391</v>
      </c>
      <c r="F125" s="208">
        <v>70.7</v>
      </c>
      <c r="G125" s="183">
        <v>187</v>
      </c>
      <c r="H125" s="182">
        <v>142</v>
      </c>
      <c r="I125" s="208">
        <v>75.900000000000006</v>
      </c>
      <c r="J125" s="183">
        <v>463</v>
      </c>
      <c r="K125" s="182">
        <v>328</v>
      </c>
      <c r="L125" s="208">
        <v>70.8</v>
      </c>
      <c r="M125" s="183">
        <v>185</v>
      </c>
      <c r="N125" s="182">
        <v>141</v>
      </c>
      <c r="O125" s="208">
        <v>76.2</v>
      </c>
      <c r="P125" s="183">
        <v>568</v>
      </c>
      <c r="Q125" s="182">
        <v>389</v>
      </c>
      <c r="R125" s="208">
        <v>68.5</v>
      </c>
      <c r="S125" s="183">
        <v>217</v>
      </c>
      <c r="T125" s="182">
        <v>163</v>
      </c>
      <c r="U125" s="208">
        <v>75.099999999999994</v>
      </c>
      <c r="V125" s="183">
        <v>500</v>
      </c>
      <c r="W125" s="182">
        <v>321</v>
      </c>
      <c r="X125" s="208">
        <v>64.2</v>
      </c>
      <c r="Y125" s="183">
        <v>180</v>
      </c>
      <c r="Z125" s="182">
        <v>142</v>
      </c>
      <c r="AA125" s="208">
        <v>78.900000000000006</v>
      </c>
      <c r="AB125" s="183">
        <v>569</v>
      </c>
      <c r="AC125" s="182">
        <v>344</v>
      </c>
      <c r="AD125" s="208">
        <v>60.5</v>
      </c>
      <c r="AE125" s="183">
        <v>217</v>
      </c>
      <c r="AF125" s="182">
        <v>161</v>
      </c>
      <c r="AG125" s="208">
        <v>74.2</v>
      </c>
    </row>
    <row r="126" spans="1:33" ht="15" customHeight="1">
      <c r="A126" s="35"/>
      <c r="B126" s="11"/>
      <c r="C126" s="181" t="s">
        <v>39</v>
      </c>
      <c r="D126" s="183">
        <v>4141</v>
      </c>
      <c r="E126" s="182">
        <v>3369</v>
      </c>
      <c r="F126" s="208">
        <v>81.400000000000006</v>
      </c>
      <c r="G126" s="183">
        <v>3415</v>
      </c>
      <c r="H126" s="182">
        <v>2873</v>
      </c>
      <c r="I126" s="208">
        <v>84.1</v>
      </c>
      <c r="J126" s="183">
        <v>3997</v>
      </c>
      <c r="K126" s="182">
        <v>3223</v>
      </c>
      <c r="L126" s="208">
        <v>80.599999999999994</v>
      </c>
      <c r="M126" s="183">
        <v>3338</v>
      </c>
      <c r="N126" s="182">
        <v>2773</v>
      </c>
      <c r="O126" s="208">
        <v>83.1</v>
      </c>
      <c r="P126" s="183">
        <v>3818</v>
      </c>
      <c r="Q126" s="182">
        <v>3022</v>
      </c>
      <c r="R126" s="208">
        <v>79.2</v>
      </c>
      <c r="S126" s="183">
        <v>3157</v>
      </c>
      <c r="T126" s="182">
        <v>2599</v>
      </c>
      <c r="U126" s="208">
        <v>82.3</v>
      </c>
      <c r="V126" s="183">
        <v>3824</v>
      </c>
      <c r="W126" s="182">
        <v>2975</v>
      </c>
      <c r="X126" s="208">
        <v>77.8</v>
      </c>
      <c r="Y126" s="183">
        <v>3158</v>
      </c>
      <c r="Z126" s="182">
        <v>2596</v>
      </c>
      <c r="AA126" s="208">
        <v>82.2</v>
      </c>
      <c r="AB126" s="183">
        <v>3489</v>
      </c>
      <c r="AC126" s="182">
        <v>2692</v>
      </c>
      <c r="AD126" s="208">
        <v>77.2</v>
      </c>
      <c r="AE126" s="183">
        <v>2865</v>
      </c>
      <c r="AF126" s="182">
        <v>2329</v>
      </c>
      <c r="AG126" s="208">
        <v>81.3</v>
      </c>
    </row>
    <row r="127" spans="1:33" ht="15" customHeight="1">
      <c r="A127" s="36"/>
      <c r="B127" s="197" t="s">
        <v>39</v>
      </c>
      <c r="C127" s="39"/>
      <c r="D127" s="195">
        <v>14926</v>
      </c>
      <c r="E127" s="194">
        <v>10659</v>
      </c>
      <c r="F127" s="210">
        <v>71.400000000000006</v>
      </c>
      <c r="G127" s="195">
        <v>11314</v>
      </c>
      <c r="H127" s="194">
        <v>8571</v>
      </c>
      <c r="I127" s="210">
        <v>75.8</v>
      </c>
      <c r="J127" s="195">
        <v>15783</v>
      </c>
      <c r="K127" s="194">
        <v>11305</v>
      </c>
      <c r="L127" s="210">
        <v>71.599999999999994</v>
      </c>
      <c r="M127" s="195">
        <v>11716</v>
      </c>
      <c r="N127" s="194">
        <v>8951</v>
      </c>
      <c r="O127" s="210">
        <v>76.400000000000006</v>
      </c>
      <c r="P127" s="195">
        <v>16024</v>
      </c>
      <c r="Q127" s="194">
        <v>11515</v>
      </c>
      <c r="R127" s="210">
        <v>71.900000000000006</v>
      </c>
      <c r="S127" s="195">
        <v>11907</v>
      </c>
      <c r="T127" s="194">
        <v>9137</v>
      </c>
      <c r="U127" s="210">
        <v>76.7</v>
      </c>
      <c r="V127" s="195">
        <v>16327</v>
      </c>
      <c r="W127" s="194">
        <v>11760</v>
      </c>
      <c r="X127" s="210">
        <v>72</v>
      </c>
      <c r="Y127" s="195">
        <v>12056</v>
      </c>
      <c r="Z127" s="194">
        <v>9262</v>
      </c>
      <c r="AA127" s="210">
        <v>76.8</v>
      </c>
      <c r="AB127" s="195">
        <v>16209</v>
      </c>
      <c r="AC127" s="194">
        <v>11580</v>
      </c>
      <c r="AD127" s="210">
        <v>71.400000000000006</v>
      </c>
      <c r="AE127" s="195">
        <v>12106</v>
      </c>
      <c r="AF127" s="194">
        <v>9156</v>
      </c>
      <c r="AG127" s="210">
        <v>75.599999999999994</v>
      </c>
    </row>
    <row r="128" spans="1:33" ht="15" customHeight="1">
      <c r="A128" s="35" t="s">
        <v>22</v>
      </c>
      <c r="B128" s="11" t="s">
        <v>116</v>
      </c>
      <c r="C128" s="181" t="s">
        <v>117</v>
      </c>
      <c r="D128" s="183">
        <v>16129</v>
      </c>
      <c r="E128" s="182">
        <v>14887</v>
      </c>
      <c r="F128" s="208">
        <v>92.3</v>
      </c>
      <c r="G128" s="183">
        <v>13399</v>
      </c>
      <c r="H128" s="182">
        <v>12679</v>
      </c>
      <c r="I128" s="208">
        <v>94.6</v>
      </c>
      <c r="J128" s="183">
        <v>18584</v>
      </c>
      <c r="K128" s="182">
        <v>17087</v>
      </c>
      <c r="L128" s="208">
        <v>91.9</v>
      </c>
      <c r="M128" s="183">
        <v>15111</v>
      </c>
      <c r="N128" s="182">
        <v>14291</v>
      </c>
      <c r="O128" s="208">
        <v>94.6</v>
      </c>
      <c r="P128" s="183">
        <v>20072</v>
      </c>
      <c r="Q128" s="182">
        <v>18513</v>
      </c>
      <c r="R128" s="208">
        <v>92.2</v>
      </c>
      <c r="S128" s="183">
        <v>16067</v>
      </c>
      <c r="T128" s="182">
        <v>15254</v>
      </c>
      <c r="U128" s="208">
        <v>94.9</v>
      </c>
      <c r="V128" s="183">
        <v>20477</v>
      </c>
      <c r="W128" s="182">
        <v>19093</v>
      </c>
      <c r="X128" s="208">
        <v>93.2</v>
      </c>
      <c r="Y128" s="183">
        <v>16716</v>
      </c>
      <c r="Z128" s="182">
        <v>15965</v>
      </c>
      <c r="AA128" s="208">
        <v>95.5</v>
      </c>
      <c r="AB128" s="183">
        <v>19935</v>
      </c>
      <c r="AC128" s="182">
        <v>18606</v>
      </c>
      <c r="AD128" s="208">
        <v>93.3</v>
      </c>
      <c r="AE128" s="183">
        <v>16134</v>
      </c>
      <c r="AF128" s="182">
        <v>15452</v>
      </c>
      <c r="AG128" s="208">
        <v>95.8</v>
      </c>
    </row>
    <row r="129" spans="1:33" ht="15" customHeight="1">
      <c r="A129" s="35"/>
      <c r="B129" s="329"/>
      <c r="C129" s="181" t="s">
        <v>118</v>
      </c>
      <c r="D129" s="183">
        <v>7499</v>
      </c>
      <c r="E129" s="182">
        <v>6982</v>
      </c>
      <c r="F129" s="208">
        <v>93.1</v>
      </c>
      <c r="G129" s="183">
        <v>6623</v>
      </c>
      <c r="H129" s="182">
        <v>6301</v>
      </c>
      <c r="I129" s="208">
        <v>95.1</v>
      </c>
      <c r="J129" s="183">
        <v>7561</v>
      </c>
      <c r="K129" s="182">
        <v>7060</v>
      </c>
      <c r="L129" s="208">
        <v>93.4</v>
      </c>
      <c r="M129" s="183">
        <v>6539</v>
      </c>
      <c r="N129" s="182">
        <v>6224</v>
      </c>
      <c r="O129" s="208">
        <v>95.2</v>
      </c>
      <c r="P129" s="183">
        <v>7394</v>
      </c>
      <c r="Q129" s="182">
        <v>6882</v>
      </c>
      <c r="R129" s="208">
        <v>93.1</v>
      </c>
      <c r="S129" s="183">
        <v>6396</v>
      </c>
      <c r="T129" s="182">
        <v>6062</v>
      </c>
      <c r="U129" s="208">
        <v>94.8</v>
      </c>
      <c r="V129" s="183">
        <v>7101</v>
      </c>
      <c r="W129" s="182">
        <v>6633</v>
      </c>
      <c r="X129" s="208">
        <v>93.4</v>
      </c>
      <c r="Y129" s="183">
        <v>6193</v>
      </c>
      <c r="Z129" s="182">
        <v>5883</v>
      </c>
      <c r="AA129" s="208">
        <v>95</v>
      </c>
      <c r="AB129" s="183">
        <v>6862</v>
      </c>
      <c r="AC129" s="182">
        <v>6444</v>
      </c>
      <c r="AD129" s="208">
        <v>93.9</v>
      </c>
      <c r="AE129" s="329">
        <v>5957</v>
      </c>
      <c r="AF129" s="182">
        <v>5678</v>
      </c>
      <c r="AG129" s="208">
        <v>95.3</v>
      </c>
    </row>
    <row r="130" spans="1:33" ht="15" customHeight="1">
      <c r="A130" s="35"/>
      <c r="B130" s="11"/>
      <c r="C130" s="181" t="s">
        <v>320</v>
      </c>
      <c r="D130" s="183">
        <v>170</v>
      </c>
      <c r="E130" s="182">
        <v>142</v>
      </c>
      <c r="F130" s="208">
        <v>83.5</v>
      </c>
      <c r="G130" s="183">
        <v>150</v>
      </c>
      <c r="H130" s="182">
        <v>129</v>
      </c>
      <c r="I130" s="208">
        <v>86</v>
      </c>
      <c r="J130" s="183">
        <v>227</v>
      </c>
      <c r="K130" s="182">
        <v>191</v>
      </c>
      <c r="L130" s="208">
        <v>84.1</v>
      </c>
      <c r="M130" s="183">
        <v>189</v>
      </c>
      <c r="N130" s="182">
        <v>168</v>
      </c>
      <c r="O130" s="208">
        <v>88.9</v>
      </c>
      <c r="P130" s="183">
        <v>240</v>
      </c>
      <c r="Q130" s="182">
        <v>214</v>
      </c>
      <c r="R130" s="208">
        <v>89.2</v>
      </c>
      <c r="S130" s="183">
        <v>210</v>
      </c>
      <c r="T130" s="182">
        <v>190</v>
      </c>
      <c r="U130" s="208">
        <v>90.5</v>
      </c>
      <c r="V130" s="183">
        <v>161</v>
      </c>
      <c r="W130" s="182">
        <v>135</v>
      </c>
      <c r="X130" s="208">
        <v>83.9</v>
      </c>
      <c r="Y130" s="183">
        <v>143</v>
      </c>
      <c r="Z130" s="182">
        <v>122</v>
      </c>
      <c r="AA130" s="208">
        <v>85.3</v>
      </c>
      <c r="AB130" s="183">
        <v>175</v>
      </c>
      <c r="AC130" s="182">
        <v>158</v>
      </c>
      <c r="AD130" s="208">
        <v>90.3</v>
      </c>
      <c r="AE130" s="183">
        <v>143</v>
      </c>
      <c r="AF130" s="182">
        <v>132</v>
      </c>
      <c r="AG130" s="208">
        <v>92.3</v>
      </c>
    </row>
    <row r="131" spans="1:33" ht="15" customHeight="1">
      <c r="A131" s="35"/>
      <c r="B131" s="181"/>
      <c r="C131" s="181" t="s">
        <v>39</v>
      </c>
      <c r="D131" s="183">
        <v>23798</v>
      </c>
      <c r="E131" s="182">
        <v>22011</v>
      </c>
      <c r="F131" s="208">
        <v>92.5</v>
      </c>
      <c r="G131" s="183">
        <v>19744</v>
      </c>
      <c r="H131" s="182">
        <v>18943</v>
      </c>
      <c r="I131" s="208">
        <v>95.9</v>
      </c>
      <c r="J131" s="183">
        <v>26372</v>
      </c>
      <c r="K131" s="182">
        <v>24338</v>
      </c>
      <c r="L131" s="208">
        <v>92.3</v>
      </c>
      <c r="M131" s="183">
        <v>21332</v>
      </c>
      <c r="N131" s="182">
        <v>20485</v>
      </c>
      <c r="O131" s="208">
        <v>96</v>
      </c>
      <c r="P131" s="183">
        <v>27706</v>
      </c>
      <c r="Q131" s="182">
        <v>25609</v>
      </c>
      <c r="R131" s="208">
        <v>92.4</v>
      </c>
      <c r="S131" s="183">
        <v>22212</v>
      </c>
      <c r="T131" s="182">
        <v>21332</v>
      </c>
      <c r="U131" s="208">
        <v>96</v>
      </c>
      <c r="V131" s="183">
        <v>27739</v>
      </c>
      <c r="W131" s="182">
        <v>25861</v>
      </c>
      <c r="X131" s="208">
        <v>93.2</v>
      </c>
      <c r="Y131" s="183">
        <v>22639</v>
      </c>
      <c r="Z131" s="182">
        <v>21812</v>
      </c>
      <c r="AA131" s="208">
        <v>96.3</v>
      </c>
      <c r="AB131" s="183">
        <v>26972</v>
      </c>
      <c r="AC131" s="182">
        <v>25208</v>
      </c>
      <c r="AD131" s="208">
        <v>93.5</v>
      </c>
      <c r="AE131" s="183">
        <v>21772</v>
      </c>
      <c r="AF131" s="182">
        <v>21077</v>
      </c>
      <c r="AG131" s="208">
        <v>96.8</v>
      </c>
    </row>
    <row r="132" spans="1:33" ht="15" customHeight="1">
      <c r="A132" s="35"/>
      <c r="B132" s="334" t="s">
        <v>192</v>
      </c>
      <c r="C132" s="260" t="s">
        <v>119</v>
      </c>
      <c r="D132" s="188">
        <v>5964</v>
      </c>
      <c r="E132" s="189">
        <v>5614</v>
      </c>
      <c r="F132" s="207">
        <v>94.1</v>
      </c>
      <c r="G132" s="188">
        <v>4900</v>
      </c>
      <c r="H132" s="189">
        <v>4663</v>
      </c>
      <c r="I132" s="207">
        <v>95.2</v>
      </c>
      <c r="J132" s="188">
        <v>5802</v>
      </c>
      <c r="K132" s="189">
        <v>5415</v>
      </c>
      <c r="L132" s="207">
        <v>93.3</v>
      </c>
      <c r="M132" s="188">
        <v>4813</v>
      </c>
      <c r="N132" s="189">
        <v>4577</v>
      </c>
      <c r="O132" s="207">
        <v>95.1</v>
      </c>
      <c r="P132" s="188">
        <v>6093</v>
      </c>
      <c r="Q132" s="189">
        <v>5775</v>
      </c>
      <c r="R132" s="207">
        <v>94.8</v>
      </c>
      <c r="S132" s="188">
        <v>4999</v>
      </c>
      <c r="T132" s="189">
        <v>4766</v>
      </c>
      <c r="U132" s="207">
        <v>95.3</v>
      </c>
      <c r="V132" s="188">
        <v>5749</v>
      </c>
      <c r="W132" s="189">
        <v>5459</v>
      </c>
      <c r="X132" s="207">
        <v>95</v>
      </c>
      <c r="Y132" s="188">
        <v>4690</v>
      </c>
      <c r="Z132" s="189">
        <v>4468</v>
      </c>
      <c r="AA132" s="207">
        <v>95.3</v>
      </c>
      <c r="AB132" s="188">
        <v>5348</v>
      </c>
      <c r="AC132" s="189">
        <v>5079</v>
      </c>
      <c r="AD132" s="207">
        <v>95</v>
      </c>
      <c r="AE132" s="188">
        <v>4403</v>
      </c>
      <c r="AF132" s="189">
        <v>4199</v>
      </c>
      <c r="AG132" s="207">
        <v>95.4</v>
      </c>
    </row>
    <row r="133" spans="1:33" ht="15" customHeight="1">
      <c r="A133" s="35"/>
      <c r="B133" s="11"/>
      <c r="C133" s="181" t="s">
        <v>120</v>
      </c>
      <c r="D133" s="183">
        <v>82</v>
      </c>
      <c r="E133" s="182">
        <v>78</v>
      </c>
      <c r="F133" s="208">
        <v>95.1</v>
      </c>
      <c r="G133" s="183">
        <v>48</v>
      </c>
      <c r="H133" s="182">
        <v>44</v>
      </c>
      <c r="I133" s="208">
        <v>91.7</v>
      </c>
      <c r="J133" s="183">
        <v>60</v>
      </c>
      <c r="K133" s="182">
        <v>55</v>
      </c>
      <c r="L133" s="208">
        <v>91.7</v>
      </c>
      <c r="M133" s="183">
        <v>45</v>
      </c>
      <c r="N133" s="182">
        <v>41</v>
      </c>
      <c r="O133" s="208">
        <v>91.1</v>
      </c>
      <c r="P133" s="183">
        <v>55</v>
      </c>
      <c r="Q133" s="182">
        <v>48</v>
      </c>
      <c r="R133" s="208">
        <v>87.3</v>
      </c>
      <c r="S133" s="183">
        <v>27</v>
      </c>
      <c r="T133" s="182">
        <v>23</v>
      </c>
      <c r="U133" s="208">
        <v>85.2</v>
      </c>
      <c r="V133" s="183">
        <v>60</v>
      </c>
      <c r="W133" s="182">
        <v>56</v>
      </c>
      <c r="X133" s="208">
        <v>93.3</v>
      </c>
      <c r="Y133" s="183">
        <v>38</v>
      </c>
      <c r="Z133" s="182">
        <v>35</v>
      </c>
      <c r="AA133" s="208">
        <v>92.1</v>
      </c>
      <c r="AB133" s="183">
        <v>31</v>
      </c>
      <c r="AC133" s="182">
        <v>30</v>
      </c>
      <c r="AD133" s="208">
        <v>96.8</v>
      </c>
      <c r="AE133" s="183">
        <v>30</v>
      </c>
      <c r="AF133" s="182">
        <v>29</v>
      </c>
      <c r="AG133" s="208">
        <v>96.7</v>
      </c>
    </row>
    <row r="134" spans="1:33" ht="15" customHeight="1">
      <c r="A134" s="35"/>
      <c r="B134" s="304"/>
      <c r="C134" s="34" t="s">
        <v>39</v>
      </c>
      <c r="D134" s="184">
        <v>6046</v>
      </c>
      <c r="E134" s="185">
        <v>5692</v>
      </c>
      <c r="F134" s="209">
        <v>94.1</v>
      </c>
      <c r="G134" s="184">
        <v>4946</v>
      </c>
      <c r="H134" s="185">
        <v>4705</v>
      </c>
      <c r="I134" s="209">
        <v>95.1</v>
      </c>
      <c r="J134" s="184">
        <v>5862</v>
      </c>
      <c r="K134" s="185">
        <v>5470</v>
      </c>
      <c r="L134" s="209">
        <v>93.3</v>
      </c>
      <c r="M134" s="184">
        <v>4856</v>
      </c>
      <c r="N134" s="185">
        <v>4618</v>
      </c>
      <c r="O134" s="209">
        <v>95.1</v>
      </c>
      <c r="P134" s="184">
        <v>6148</v>
      </c>
      <c r="Q134" s="185">
        <v>5823</v>
      </c>
      <c r="R134" s="209">
        <v>94.7</v>
      </c>
      <c r="S134" s="184">
        <v>5025</v>
      </c>
      <c r="T134" s="185">
        <v>4789</v>
      </c>
      <c r="U134" s="209">
        <v>95.3</v>
      </c>
      <c r="V134" s="184">
        <v>5809</v>
      </c>
      <c r="W134" s="185">
        <v>5515</v>
      </c>
      <c r="X134" s="209">
        <v>94.9</v>
      </c>
      <c r="Y134" s="184">
        <v>4727</v>
      </c>
      <c r="Z134" s="185">
        <v>4503</v>
      </c>
      <c r="AA134" s="209">
        <v>95.3</v>
      </c>
      <c r="AB134" s="184">
        <v>5379</v>
      </c>
      <c r="AC134" s="185">
        <v>5109</v>
      </c>
      <c r="AD134" s="209">
        <v>95</v>
      </c>
      <c r="AE134" s="184">
        <v>4432</v>
      </c>
      <c r="AF134" s="185">
        <v>4227</v>
      </c>
      <c r="AG134" s="209">
        <v>95.4</v>
      </c>
    </row>
    <row r="135" spans="1:33" ht="15" customHeight="1">
      <c r="A135" s="35"/>
      <c r="B135" s="11" t="s">
        <v>121</v>
      </c>
      <c r="C135" s="181" t="s">
        <v>302</v>
      </c>
      <c r="D135" s="183">
        <v>19351</v>
      </c>
      <c r="E135" s="182">
        <v>18992</v>
      </c>
      <c r="F135" s="208">
        <v>98.1</v>
      </c>
      <c r="G135" s="183">
        <v>18947</v>
      </c>
      <c r="H135" s="182">
        <v>18760</v>
      </c>
      <c r="I135" s="208">
        <v>99</v>
      </c>
      <c r="J135" s="183">
        <v>19120</v>
      </c>
      <c r="K135" s="182">
        <v>18766</v>
      </c>
      <c r="L135" s="208">
        <v>98.1</v>
      </c>
      <c r="M135" s="183">
        <v>18724</v>
      </c>
      <c r="N135" s="182">
        <v>18537</v>
      </c>
      <c r="O135" s="208">
        <v>99</v>
      </c>
      <c r="P135" s="183">
        <v>17321</v>
      </c>
      <c r="Q135" s="182">
        <v>17009</v>
      </c>
      <c r="R135" s="208">
        <v>98.2</v>
      </c>
      <c r="S135" s="183">
        <v>16974</v>
      </c>
      <c r="T135" s="182">
        <v>16799</v>
      </c>
      <c r="U135" s="208">
        <v>99</v>
      </c>
      <c r="V135" s="183">
        <v>18072</v>
      </c>
      <c r="W135" s="182">
        <v>17789</v>
      </c>
      <c r="X135" s="208">
        <v>98.4</v>
      </c>
      <c r="Y135" s="183">
        <v>17741</v>
      </c>
      <c r="Z135" s="182">
        <v>17578</v>
      </c>
      <c r="AA135" s="208">
        <v>99.1</v>
      </c>
      <c r="AB135" s="183">
        <v>18140</v>
      </c>
      <c r="AC135" s="182">
        <v>17908</v>
      </c>
      <c r="AD135" s="208">
        <v>98.7</v>
      </c>
      <c r="AE135" s="183">
        <v>17840</v>
      </c>
      <c r="AF135" s="182">
        <v>17694</v>
      </c>
      <c r="AG135" s="208">
        <v>99.2</v>
      </c>
    </row>
    <row r="136" spans="1:33" ht="15" customHeight="1">
      <c r="A136" s="35"/>
      <c r="B136" s="11"/>
      <c r="C136" s="181" t="s">
        <v>329</v>
      </c>
      <c r="D136" s="183">
        <v>2332</v>
      </c>
      <c r="E136" s="182">
        <v>2249</v>
      </c>
      <c r="F136" s="208">
        <v>96.4</v>
      </c>
      <c r="G136" s="183">
        <v>2250</v>
      </c>
      <c r="H136" s="182">
        <v>2177</v>
      </c>
      <c r="I136" s="208">
        <v>96.8</v>
      </c>
      <c r="J136" s="183">
        <v>9782</v>
      </c>
      <c r="K136" s="182">
        <v>9619</v>
      </c>
      <c r="L136" s="208">
        <v>98.3</v>
      </c>
      <c r="M136" s="183">
        <v>8819</v>
      </c>
      <c r="N136" s="182">
        <v>8699</v>
      </c>
      <c r="O136" s="208">
        <v>98.6</v>
      </c>
      <c r="P136" s="183">
        <v>8892</v>
      </c>
      <c r="Q136" s="182">
        <v>8696</v>
      </c>
      <c r="R136" s="208">
        <v>97.8</v>
      </c>
      <c r="S136" s="183">
        <v>8104</v>
      </c>
      <c r="T136" s="182">
        <v>7967</v>
      </c>
      <c r="U136" s="208">
        <v>98.3</v>
      </c>
      <c r="V136" s="183">
        <v>8987</v>
      </c>
      <c r="W136" s="182">
        <v>8794</v>
      </c>
      <c r="X136" s="208">
        <v>97.9</v>
      </c>
      <c r="Y136" s="183">
        <v>8309</v>
      </c>
      <c r="Z136" s="182">
        <v>8165</v>
      </c>
      <c r="AA136" s="208">
        <v>98.3</v>
      </c>
      <c r="AB136" s="183">
        <v>8838</v>
      </c>
      <c r="AC136" s="182">
        <v>8667</v>
      </c>
      <c r="AD136" s="208">
        <v>98.1</v>
      </c>
      <c r="AE136" s="183">
        <v>8177</v>
      </c>
      <c r="AF136" s="182">
        <v>8052</v>
      </c>
      <c r="AG136" s="208">
        <v>98.5</v>
      </c>
    </row>
    <row r="137" spans="1:33" ht="15" customHeight="1">
      <c r="A137" s="35"/>
      <c r="B137" s="11"/>
      <c r="C137" s="181" t="s">
        <v>321</v>
      </c>
      <c r="D137" s="183">
        <v>7799</v>
      </c>
      <c r="E137" s="182">
        <v>7113</v>
      </c>
      <c r="F137" s="208">
        <v>91.2</v>
      </c>
      <c r="G137" s="183">
        <v>6465</v>
      </c>
      <c r="H137" s="182">
        <v>5988</v>
      </c>
      <c r="I137" s="208">
        <v>92.6</v>
      </c>
      <c r="J137" s="183">
        <v>7871</v>
      </c>
      <c r="K137" s="182">
        <v>7288</v>
      </c>
      <c r="L137" s="208">
        <v>92.6</v>
      </c>
      <c r="M137" s="183">
        <v>6321</v>
      </c>
      <c r="N137" s="182">
        <v>5915</v>
      </c>
      <c r="O137" s="208">
        <v>93.6</v>
      </c>
      <c r="P137" s="183">
        <v>8271</v>
      </c>
      <c r="Q137" s="182">
        <v>7527</v>
      </c>
      <c r="R137" s="208">
        <v>91</v>
      </c>
      <c r="S137" s="183">
        <v>6590</v>
      </c>
      <c r="T137" s="182">
        <v>6212</v>
      </c>
      <c r="U137" s="208">
        <v>94.3</v>
      </c>
      <c r="V137" s="183">
        <v>9393</v>
      </c>
      <c r="W137" s="182">
        <v>8638</v>
      </c>
      <c r="X137" s="208">
        <v>92</v>
      </c>
      <c r="Y137" s="183">
        <v>7055</v>
      </c>
      <c r="Z137" s="182">
        <v>6623</v>
      </c>
      <c r="AA137" s="208">
        <v>93.9</v>
      </c>
      <c r="AB137" s="183">
        <v>7828</v>
      </c>
      <c r="AC137" s="182">
        <v>7187</v>
      </c>
      <c r="AD137" s="208">
        <v>91.8</v>
      </c>
      <c r="AE137" s="183">
        <v>5938</v>
      </c>
      <c r="AF137" s="182">
        <v>5579</v>
      </c>
      <c r="AG137" s="208">
        <v>94</v>
      </c>
    </row>
    <row r="138" spans="1:33" ht="15" customHeight="1">
      <c r="A138" s="35"/>
      <c r="B138" s="11"/>
      <c r="C138" s="181" t="s">
        <v>39</v>
      </c>
      <c r="D138" s="183">
        <v>29482</v>
      </c>
      <c r="E138" s="182">
        <v>28354</v>
      </c>
      <c r="F138" s="208">
        <v>96.2</v>
      </c>
      <c r="G138" s="183">
        <v>27169</v>
      </c>
      <c r="H138" s="182">
        <v>26481</v>
      </c>
      <c r="I138" s="208">
        <v>97.5</v>
      </c>
      <c r="J138" s="183">
        <v>36773</v>
      </c>
      <c r="K138" s="182">
        <v>35673</v>
      </c>
      <c r="L138" s="208">
        <v>97</v>
      </c>
      <c r="M138" s="183">
        <v>33253</v>
      </c>
      <c r="N138" s="182">
        <v>32587</v>
      </c>
      <c r="O138" s="208">
        <v>98</v>
      </c>
      <c r="P138" s="183">
        <v>34484</v>
      </c>
      <c r="Q138" s="182">
        <v>33232</v>
      </c>
      <c r="R138" s="208">
        <v>96.4</v>
      </c>
      <c r="S138" s="183">
        <v>31088</v>
      </c>
      <c r="T138" s="182">
        <v>30438</v>
      </c>
      <c r="U138" s="208">
        <v>97.9</v>
      </c>
      <c r="V138" s="183">
        <v>36452</v>
      </c>
      <c r="W138" s="182">
        <v>35221</v>
      </c>
      <c r="X138" s="208">
        <v>96.6</v>
      </c>
      <c r="Y138" s="183">
        <v>32559</v>
      </c>
      <c r="Z138" s="182">
        <v>31868</v>
      </c>
      <c r="AA138" s="208">
        <v>97.9</v>
      </c>
      <c r="AB138" s="183">
        <v>34806</v>
      </c>
      <c r="AC138" s="182">
        <v>33762</v>
      </c>
      <c r="AD138" s="208">
        <v>97</v>
      </c>
      <c r="AE138" s="183">
        <v>31450</v>
      </c>
      <c r="AF138" s="182">
        <v>30858</v>
      </c>
      <c r="AG138" s="208">
        <v>98.1</v>
      </c>
    </row>
    <row r="139" spans="1:33" ht="15" customHeight="1">
      <c r="A139" s="35"/>
      <c r="B139" s="197" t="s">
        <v>428</v>
      </c>
      <c r="C139" s="39" t="s">
        <v>428</v>
      </c>
      <c r="D139" s="195">
        <v>0</v>
      </c>
      <c r="E139" s="194">
        <v>0</v>
      </c>
      <c r="F139" s="210">
        <v>0</v>
      </c>
      <c r="G139" s="195">
        <v>0</v>
      </c>
      <c r="H139" s="194">
        <v>0</v>
      </c>
      <c r="I139" s="210">
        <v>0</v>
      </c>
      <c r="J139" s="195">
        <v>0</v>
      </c>
      <c r="K139" s="194">
        <v>0</v>
      </c>
      <c r="L139" s="210">
        <v>0</v>
      </c>
      <c r="M139" s="195">
        <v>0</v>
      </c>
      <c r="N139" s="194">
        <v>0</v>
      </c>
      <c r="O139" s="210">
        <v>0</v>
      </c>
      <c r="P139" s="195">
        <v>1</v>
      </c>
      <c r="Q139" s="194">
        <v>1</v>
      </c>
      <c r="R139" s="210">
        <v>100</v>
      </c>
      <c r="S139" s="195">
        <v>1</v>
      </c>
      <c r="T139" s="194">
        <v>1</v>
      </c>
      <c r="U139" s="210">
        <v>100</v>
      </c>
      <c r="V139" s="195">
        <v>0</v>
      </c>
      <c r="W139" s="194">
        <v>0</v>
      </c>
      <c r="X139" s="210">
        <v>0</v>
      </c>
      <c r="Y139" s="195">
        <v>0</v>
      </c>
      <c r="Z139" s="194">
        <v>0</v>
      </c>
      <c r="AA139" s="210">
        <v>0</v>
      </c>
      <c r="AB139" s="195">
        <v>0</v>
      </c>
      <c r="AC139" s="194">
        <v>0</v>
      </c>
      <c r="AD139" s="210">
        <v>0</v>
      </c>
      <c r="AE139" s="195">
        <v>0</v>
      </c>
      <c r="AF139" s="194">
        <v>0</v>
      </c>
      <c r="AG139" s="210">
        <v>0</v>
      </c>
    </row>
    <row r="140" spans="1:33" ht="15" customHeight="1">
      <c r="A140" s="36"/>
      <c r="B140" s="304" t="s">
        <v>39</v>
      </c>
      <c r="C140" s="34"/>
      <c r="D140" s="184">
        <v>59326</v>
      </c>
      <c r="E140" s="185">
        <v>56057</v>
      </c>
      <c r="F140" s="209">
        <v>94.5</v>
      </c>
      <c r="G140" s="184">
        <v>43857</v>
      </c>
      <c r="H140" s="185">
        <v>42481</v>
      </c>
      <c r="I140" s="209">
        <v>96.9</v>
      </c>
      <c r="J140" s="184">
        <v>69007</v>
      </c>
      <c r="K140" s="185">
        <v>65481</v>
      </c>
      <c r="L140" s="209">
        <v>94.9</v>
      </c>
      <c r="M140" s="184">
        <v>51208</v>
      </c>
      <c r="N140" s="185">
        <v>49840</v>
      </c>
      <c r="O140" s="209">
        <v>97.3</v>
      </c>
      <c r="P140" s="184">
        <v>68339</v>
      </c>
      <c r="Q140" s="185">
        <v>64665</v>
      </c>
      <c r="R140" s="209">
        <v>94.6</v>
      </c>
      <c r="S140" s="184">
        <v>49945</v>
      </c>
      <c r="T140" s="185">
        <v>48557</v>
      </c>
      <c r="U140" s="209">
        <v>97.2</v>
      </c>
      <c r="V140" s="184">
        <v>70000</v>
      </c>
      <c r="W140" s="185">
        <v>66597</v>
      </c>
      <c r="X140" s="209">
        <v>95.1</v>
      </c>
      <c r="Y140" s="184">
        <v>51950</v>
      </c>
      <c r="Z140" s="185">
        <v>50566</v>
      </c>
      <c r="AA140" s="209">
        <v>97.3</v>
      </c>
      <c r="AB140" s="184">
        <v>67157</v>
      </c>
      <c r="AC140" s="185">
        <v>64079</v>
      </c>
      <c r="AD140" s="209">
        <v>95.4</v>
      </c>
      <c r="AE140" s="184">
        <v>50151</v>
      </c>
      <c r="AF140" s="185">
        <v>48942</v>
      </c>
      <c r="AG140" s="209">
        <v>97.6</v>
      </c>
    </row>
    <row r="141" spans="1:33" ht="15" customHeight="1">
      <c r="A141" s="35" t="s">
        <v>23</v>
      </c>
      <c r="B141" s="11" t="s">
        <v>122</v>
      </c>
      <c r="C141" s="181" t="s">
        <v>123</v>
      </c>
      <c r="D141" s="183">
        <v>175</v>
      </c>
      <c r="E141" s="182">
        <v>132</v>
      </c>
      <c r="F141" s="208">
        <v>75.400000000000006</v>
      </c>
      <c r="G141" s="183">
        <v>170</v>
      </c>
      <c r="H141" s="182">
        <v>131</v>
      </c>
      <c r="I141" s="208">
        <v>77.099999999999994</v>
      </c>
      <c r="J141" s="183">
        <v>243</v>
      </c>
      <c r="K141" s="182">
        <v>191</v>
      </c>
      <c r="L141" s="208">
        <v>78.599999999999994</v>
      </c>
      <c r="M141" s="183">
        <v>237</v>
      </c>
      <c r="N141" s="182">
        <v>187</v>
      </c>
      <c r="O141" s="208">
        <v>78.900000000000006</v>
      </c>
      <c r="P141" s="183">
        <v>231</v>
      </c>
      <c r="Q141" s="182">
        <v>176</v>
      </c>
      <c r="R141" s="208">
        <v>76.2</v>
      </c>
      <c r="S141" s="183">
        <v>224</v>
      </c>
      <c r="T141" s="182">
        <v>173</v>
      </c>
      <c r="U141" s="208">
        <v>77.2</v>
      </c>
      <c r="V141" s="183">
        <v>272</v>
      </c>
      <c r="W141" s="182">
        <v>203</v>
      </c>
      <c r="X141" s="208">
        <v>74.599999999999994</v>
      </c>
      <c r="Y141" s="183">
        <v>251</v>
      </c>
      <c r="Z141" s="182">
        <v>189</v>
      </c>
      <c r="AA141" s="208">
        <v>75.3</v>
      </c>
      <c r="AB141" s="183">
        <v>242</v>
      </c>
      <c r="AC141" s="182">
        <v>173</v>
      </c>
      <c r="AD141" s="208">
        <v>71.5</v>
      </c>
      <c r="AE141" s="183">
        <v>226</v>
      </c>
      <c r="AF141" s="182">
        <v>168</v>
      </c>
      <c r="AG141" s="208">
        <v>74.3</v>
      </c>
    </row>
    <row r="142" spans="1:33" ht="15" customHeight="1">
      <c r="A142" s="35"/>
      <c r="B142" s="329"/>
      <c r="C142" s="181" t="s">
        <v>124</v>
      </c>
      <c r="D142" s="183">
        <v>3564</v>
      </c>
      <c r="E142" s="182">
        <v>3563</v>
      </c>
      <c r="F142" s="208">
        <v>100</v>
      </c>
      <c r="G142" s="183">
        <v>1588</v>
      </c>
      <c r="H142" s="182">
        <v>1587</v>
      </c>
      <c r="I142" s="208">
        <v>99.9</v>
      </c>
      <c r="J142" s="183">
        <v>4052</v>
      </c>
      <c r="K142" s="182">
        <v>4051</v>
      </c>
      <c r="L142" s="208">
        <v>100</v>
      </c>
      <c r="M142" s="183">
        <v>1855</v>
      </c>
      <c r="N142" s="182">
        <v>1854</v>
      </c>
      <c r="O142" s="208">
        <v>99.9</v>
      </c>
      <c r="P142" s="183">
        <v>4790</v>
      </c>
      <c r="Q142" s="182">
        <v>4789</v>
      </c>
      <c r="R142" s="208">
        <v>100</v>
      </c>
      <c r="S142" s="183">
        <v>2111</v>
      </c>
      <c r="T142" s="182">
        <v>2110</v>
      </c>
      <c r="U142" s="208">
        <v>100</v>
      </c>
      <c r="V142" s="183">
        <v>4976</v>
      </c>
      <c r="W142" s="182">
        <v>4976</v>
      </c>
      <c r="X142" s="208">
        <v>100</v>
      </c>
      <c r="Y142" s="183">
        <v>2099</v>
      </c>
      <c r="Z142" s="182">
        <v>2099</v>
      </c>
      <c r="AA142" s="208">
        <v>100</v>
      </c>
      <c r="AB142" s="183">
        <v>3587</v>
      </c>
      <c r="AC142" s="182">
        <v>3587</v>
      </c>
      <c r="AD142" s="208">
        <v>100</v>
      </c>
      <c r="AE142" s="329">
        <v>1700</v>
      </c>
      <c r="AF142" s="182">
        <v>1700</v>
      </c>
      <c r="AG142" s="208">
        <v>100</v>
      </c>
    </row>
    <row r="143" spans="1:33" ht="15" customHeight="1">
      <c r="A143" s="35"/>
      <c r="B143" s="11"/>
      <c r="C143" s="181" t="s">
        <v>39</v>
      </c>
      <c r="D143" s="183">
        <v>3739</v>
      </c>
      <c r="E143" s="182">
        <v>3695</v>
      </c>
      <c r="F143" s="208">
        <v>98.8</v>
      </c>
      <c r="G143" s="183">
        <v>1755</v>
      </c>
      <c r="H143" s="182">
        <v>1717</v>
      </c>
      <c r="I143" s="208">
        <v>97.8</v>
      </c>
      <c r="J143" s="183">
        <v>4295</v>
      </c>
      <c r="K143" s="182">
        <v>4242</v>
      </c>
      <c r="L143" s="208">
        <v>98.8</v>
      </c>
      <c r="M143" s="183">
        <v>2084</v>
      </c>
      <c r="N143" s="182">
        <v>2034</v>
      </c>
      <c r="O143" s="208">
        <v>97.6</v>
      </c>
      <c r="P143" s="183">
        <v>5021</v>
      </c>
      <c r="Q143" s="182">
        <v>4965</v>
      </c>
      <c r="R143" s="208">
        <v>98.9</v>
      </c>
      <c r="S143" s="183">
        <v>2324</v>
      </c>
      <c r="T143" s="182">
        <v>2274</v>
      </c>
      <c r="U143" s="208">
        <v>97.8</v>
      </c>
      <c r="V143" s="183">
        <v>5248</v>
      </c>
      <c r="W143" s="182">
        <v>5179</v>
      </c>
      <c r="X143" s="208">
        <v>98.7</v>
      </c>
      <c r="Y143" s="183">
        <v>2342</v>
      </c>
      <c r="Z143" s="182">
        <v>2283</v>
      </c>
      <c r="AA143" s="208">
        <v>97.5</v>
      </c>
      <c r="AB143" s="183">
        <v>3829</v>
      </c>
      <c r="AC143" s="182">
        <v>3760</v>
      </c>
      <c r="AD143" s="208">
        <v>98.2</v>
      </c>
      <c r="AE143" s="183">
        <v>1920</v>
      </c>
      <c r="AF143" s="182">
        <v>1863</v>
      </c>
      <c r="AG143" s="208">
        <v>97</v>
      </c>
    </row>
    <row r="144" spans="1:33" ht="15" customHeight="1">
      <c r="A144" s="35"/>
      <c r="B144" s="260" t="s">
        <v>125</v>
      </c>
      <c r="C144" s="260" t="s">
        <v>446</v>
      </c>
      <c r="D144" s="188">
        <v>2</v>
      </c>
      <c r="E144" s="189">
        <v>0</v>
      </c>
      <c r="F144" s="207">
        <v>0</v>
      </c>
      <c r="G144" s="188">
        <v>2</v>
      </c>
      <c r="H144" s="189">
        <v>0</v>
      </c>
      <c r="I144" s="207">
        <v>0</v>
      </c>
      <c r="J144" s="188">
        <v>3</v>
      </c>
      <c r="K144" s="189">
        <v>1</v>
      </c>
      <c r="L144" s="207">
        <v>33.299999999999997</v>
      </c>
      <c r="M144" s="188">
        <v>3</v>
      </c>
      <c r="N144" s="189">
        <v>1</v>
      </c>
      <c r="O144" s="207">
        <v>33.299999999999997</v>
      </c>
      <c r="P144" s="188">
        <v>6</v>
      </c>
      <c r="Q144" s="189">
        <v>0</v>
      </c>
      <c r="R144" s="207">
        <v>0</v>
      </c>
      <c r="S144" s="188">
        <v>5</v>
      </c>
      <c r="T144" s="189">
        <v>0</v>
      </c>
      <c r="U144" s="207">
        <v>0</v>
      </c>
      <c r="V144" s="188">
        <v>3</v>
      </c>
      <c r="W144" s="189">
        <v>0</v>
      </c>
      <c r="X144" s="207">
        <v>0</v>
      </c>
      <c r="Y144" s="188">
        <v>3</v>
      </c>
      <c r="Z144" s="189">
        <v>0</v>
      </c>
      <c r="AA144" s="207">
        <v>0</v>
      </c>
      <c r="AB144" s="188">
        <v>1</v>
      </c>
      <c r="AC144" s="189">
        <v>0</v>
      </c>
      <c r="AD144" s="207">
        <v>0</v>
      </c>
      <c r="AE144" s="188">
        <v>1</v>
      </c>
      <c r="AF144" s="189">
        <v>0</v>
      </c>
      <c r="AG144" s="207">
        <v>0</v>
      </c>
    </row>
    <row r="145" spans="1:33" ht="15" customHeight="1">
      <c r="A145" s="35"/>
      <c r="B145" s="181"/>
      <c r="C145" s="181" t="s">
        <v>126</v>
      </c>
      <c r="D145" s="183">
        <v>2313</v>
      </c>
      <c r="E145" s="182">
        <v>2313</v>
      </c>
      <c r="F145" s="208">
        <v>100</v>
      </c>
      <c r="G145" s="183">
        <v>1421</v>
      </c>
      <c r="H145" s="182">
        <v>1421</v>
      </c>
      <c r="I145" s="208">
        <v>100</v>
      </c>
      <c r="J145" s="183">
        <v>2552</v>
      </c>
      <c r="K145" s="182">
        <v>2552</v>
      </c>
      <c r="L145" s="208">
        <v>100</v>
      </c>
      <c r="M145" s="183">
        <v>1476</v>
      </c>
      <c r="N145" s="182">
        <v>1476</v>
      </c>
      <c r="O145" s="208">
        <v>100</v>
      </c>
      <c r="P145" s="183">
        <v>2801</v>
      </c>
      <c r="Q145" s="182">
        <v>2801</v>
      </c>
      <c r="R145" s="208">
        <v>100</v>
      </c>
      <c r="S145" s="183">
        <v>1518</v>
      </c>
      <c r="T145" s="182">
        <v>1518</v>
      </c>
      <c r="U145" s="208">
        <v>100</v>
      </c>
      <c r="V145" s="183">
        <v>2749</v>
      </c>
      <c r="W145" s="182">
        <v>2749</v>
      </c>
      <c r="X145" s="208">
        <v>100</v>
      </c>
      <c r="Y145" s="183">
        <v>1536</v>
      </c>
      <c r="Z145" s="182">
        <v>1536</v>
      </c>
      <c r="AA145" s="208">
        <v>100</v>
      </c>
      <c r="AB145" s="183">
        <v>2561</v>
      </c>
      <c r="AC145" s="182">
        <v>2560</v>
      </c>
      <c r="AD145" s="208">
        <v>100</v>
      </c>
      <c r="AE145" s="183">
        <v>1448</v>
      </c>
      <c r="AF145" s="182">
        <v>1447</v>
      </c>
      <c r="AG145" s="208">
        <v>99.9</v>
      </c>
    </row>
    <row r="146" spans="1:33" ht="15" customHeight="1">
      <c r="A146" s="35"/>
      <c r="B146" s="11"/>
      <c r="C146" s="181" t="s">
        <v>127</v>
      </c>
      <c r="D146" s="183">
        <v>14207</v>
      </c>
      <c r="E146" s="182">
        <v>14204</v>
      </c>
      <c r="F146" s="208">
        <v>100</v>
      </c>
      <c r="G146" s="183">
        <v>6009</v>
      </c>
      <c r="H146" s="182">
        <v>6007</v>
      </c>
      <c r="I146" s="208">
        <v>100</v>
      </c>
      <c r="J146" s="183">
        <v>15610</v>
      </c>
      <c r="K146" s="182">
        <v>15610</v>
      </c>
      <c r="L146" s="208">
        <v>100</v>
      </c>
      <c r="M146" s="183">
        <v>6589</v>
      </c>
      <c r="N146" s="182">
        <v>6589</v>
      </c>
      <c r="O146" s="208">
        <v>100</v>
      </c>
      <c r="P146" s="183">
        <v>17115</v>
      </c>
      <c r="Q146" s="182">
        <v>17111</v>
      </c>
      <c r="R146" s="208">
        <v>100</v>
      </c>
      <c r="S146" s="183">
        <v>7045</v>
      </c>
      <c r="T146" s="182">
        <v>7043</v>
      </c>
      <c r="U146" s="208">
        <v>100</v>
      </c>
      <c r="V146" s="183">
        <v>17485</v>
      </c>
      <c r="W146" s="182">
        <v>17481</v>
      </c>
      <c r="X146" s="208">
        <v>100</v>
      </c>
      <c r="Y146" s="183">
        <v>7229</v>
      </c>
      <c r="Z146" s="182">
        <v>7227</v>
      </c>
      <c r="AA146" s="208">
        <v>100</v>
      </c>
      <c r="AB146" s="183">
        <v>19545</v>
      </c>
      <c r="AC146" s="182">
        <v>19543</v>
      </c>
      <c r="AD146" s="208">
        <v>100</v>
      </c>
      <c r="AE146" s="183">
        <v>7870</v>
      </c>
      <c r="AF146" s="182">
        <v>7869</v>
      </c>
      <c r="AG146" s="208">
        <v>100</v>
      </c>
    </row>
    <row r="147" spans="1:33" ht="15" customHeight="1">
      <c r="A147" s="35"/>
      <c r="B147" s="11"/>
      <c r="C147" s="181" t="s">
        <v>128</v>
      </c>
      <c r="D147" s="183">
        <v>8231</v>
      </c>
      <c r="E147" s="182">
        <v>8229</v>
      </c>
      <c r="F147" s="208">
        <v>100</v>
      </c>
      <c r="G147" s="183">
        <v>5081</v>
      </c>
      <c r="H147" s="182">
        <v>5080</v>
      </c>
      <c r="I147" s="208">
        <v>100</v>
      </c>
      <c r="J147" s="183">
        <v>9245</v>
      </c>
      <c r="K147" s="182">
        <v>9245</v>
      </c>
      <c r="L147" s="208">
        <v>100</v>
      </c>
      <c r="M147" s="183">
        <v>5765</v>
      </c>
      <c r="N147" s="182">
        <v>5765</v>
      </c>
      <c r="O147" s="208">
        <v>100</v>
      </c>
      <c r="P147" s="183">
        <v>10682</v>
      </c>
      <c r="Q147" s="182">
        <v>10682</v>
      </c>
      <c r="R147" s="208">
        <v>100</v>
      </c>
      <c r="S147" s="183">
        <v>6389</v>
      </c>
      <c r="T147" s="182">
        <v>6389</v>
      </c>
      <c r="U147" s="208">
        <v>100</v>
      </c>
      <c r="V147" s="183">
        <v>11219</v>
      </c>
      <c r="W147" s="182">
        <v>11219</v>
      </c>
      <c r="X147" s="208">
        <v>100</v>
      </c>
      <c r="Y147" s="183">
        <v>6832</v>
      </c>
      <c r="Z147" s="182">
        <v>6832</v>
      </c>
      <c r="AA147" s="208">
        <v>100</v>
      </c>
      <c r="AB147" s="183">
        <v>11557</v>
      </c>
      <c r="AC147" s="182">
        <v>11556</v>
      </c>
      <c r="AD147" s="208">
        <v>100</v>
      </c>
      <c r="AE147" s="183">
        <v>6961</v>
      </c>
      <c r="AF147" s="182">
        <v>6960</v>
      </c>
      <c r="AG147" s="208">
        <v>100</v>
      </c>
    </row>
    <row r="148" spans="1:33" ht="15" customHeight="1">
      <c r="A148" s="35"/>
      <c r="B148" s="11"/>
      <c r="C148" s="181" t="s">
        <v>322</v>
      </c>
      <c r="D148" s="183">
        <v>1459</v>
      </c>
      <c r="E148" s="182">
        <v>1325</v>
      </c>
      <c r="F148" s="208">
        <v>90.8</v>
      </c>
      <c r="G148" s="183">
        <v>382</v>
      </c>
      <c r="H148" s="182">
        <v>349</v>
      </c>
      <c r="I148" s="208">
        <v>91.4</v>
      </c>
      <c r="J148" s="183">
        <v>872</v>
      </c>
      <c r="K148" s="182">
        <v>734</v>
      </c>
      <c r="L148" s="208">
        <v>84.2</v>
      </c>
      <c r="M148" s="183">
        <v>462</v>
      </c>
      <c r="N148" s="182">
        <v>421</v>
      </c>
      <c r="O148" s="208">
        <v>91.1</v>
      </c>
      <c r="P148" s="183">
        <v>1379</v>
      </c>
      <c r="Q148" s="182">
        <v>1208</v>
      </c>
      <c r="R148" s="208">
        <v>87.6</v>
      </c>
      <c r="S148" s="183">
        <v>543</v>
      </c>
      <c r="T148" s="182">
        <v>496</v>
      </c>
      <c r="U148" s="208">
        <v>91.3</v>
      </c>
      <c r="V148" s="183">
        <v>1627</v>
      </c>
      <c r="W148" s="182">
        <v>1417</v>
      </c>
      <c r="X148" s="208">
        <v>87.1</v>
      </c>
      <c r="Y148" s="183">
        <v>622</v>
      </c>
      <c r="Z148" s="182">
        <v>575</v>
      </c>
      <c r="AA148" s="208">
        <v>92.4</v>
      </c>
      <c r="AB148" s="183">
        <v>2489</v>
      </c>
      <c r="AC148" s="182">
        <v>2150</v>
      </c>
      <c r="AD148" s="208">
        <v>86.4</v>
      </c>
      <c r="AE148" s="183">
        <v>870</v>
      </c>
      <c r="AF148" s="182">
        <v>807</v>
      </c>
      <c r="AG148" s="208">
        <v>92.8</v>
      </c>
    </row>
    <row r="149" spans="1:33" ht="15" customHeight="1">
      <c r="A149" s="35"/>
      <c r="B149" s="304"/>
      <c r="C149" s="34" t="s">
        <v>39</v>
      </c>
      <c r="D149" s="184">
        <v>26212</v>
      </c>
      <c r="E149" s="185">
        <v>26071</v>
      </c>
      <c r="F149" s="209">
        <v>99.5</v>
      </c>
      <c r="G149" s="184">
        <v>12117</v>
      </c>
      <c r="H149" s="185">
        <v>12082</v>
      </c>
      <c r="I149" s="209">
        <v>99.7</v>
      </c>
      <c r="J149" s="184">
        <v>28282</v>
      </c>
      <c r="K149" s="185">
        <v>28142</v>
      </c>
      <c r="L149" s="209">
        <v>99.5</v>
      </c>
      <c r="M149" s="184">
        <v>13377</v>
      </c>
      <c r="N149" s="185">
        <v>13336</v>
      </c>
      <c r="O149" s="209">
        <v>99.7</v>
      </c>
      <c r="P149" s="184">
        <v>31983</v>
      </c>
      <c r="Q149" s="185">
        <v>31802</v>
      </c>
      <c r="R149" s="209">
        <v>99.4</v>
      </c>
      <c r="S149" s="184">
        <v>14513</v>
      </c>
      <c r="T149" s="185">
        <v>14461</v>
      </c>
      <c r="U149" s="209">
        <v>99.6</v>
      </c>
      <c r="V149" s="184">
        <v>33083</v>
      </c>
      <c r="W149" s="185">
        <v>32866</v>
      </c>
      <c r="X149" s="209">
        <v>99.3</v>
      </c>
      <c r="Y149" s="184">
        <v>15227</v>
      </c>
      <c r="Z149" s="185">
        <v>15176</v>
      </c>
      <c r="AA149" s="209">
        <v>99.7</v>
      </c>
      <c r="AB149" s="184">
        <v>36153</v>
      </c>
      <c r="AC149" s="185">
        <v>35809</v>
      </c>
      <c r="AD149" s="209">
        <v>99</v>
      </c>
      <c r="AE149" s="184">
        <v>16055</v>
      </c>
      <c r="AF149" s="185">
        <v>15992</v>
      </c>
      <c r="AG149" s="209">
        <v>99.6</v>
      </c>
    </row>
    <row r="150" spans="1:33" ht="15" customHeight="1">
      <c r="A150" s="35"/>
      <c r="B150" s="11" t="s">
        <v>193</v>
      </c>
      <c r="C150" s="181" t="s">
        <v>129</v>
      </c>
      <c r="D150" s="183">
        <v>11022</v>
      </c>
      <c r="E150" s="182">
        <v>8568</v>
      </c>
      <c r="F150" s="208">
        <v>77.7</v>
      </c>
      <c r="G150" s="183">
        <v>7963</v>
      </c>
      <c r="H150" s="182">
        <v>6421</v>
      </c>
      <c r="I150" s="208">
        <v>80.599999999999994</v>
      </c>
      <c r="J150" s="183">
        <v>12476</v>
      </c>
      <c r="K150" s="182">
        <v>10015</v>
      </c>
      <c r="L150" s="208">
        <v>80.3</v>
      </c>
      <c r="M150" s="183">
        <v>8739</v>
      </c>
      <c r="N150" s="182">
        <v>7142</v>
      </c>
      <c r="O150" s="208">
        <v>81.7</v>
      </c>
      <c r="P150" s="183">
        <v>12945</v>
      </c>
      <c r="Q150" s="182">
        <v>10350</v>
      </c>
      <c r="R150" s="208">
        <v>80</v>
      </c>
      <c r="S150" s="183">
        <v>9313</v>
      </c>
      <c r="T150" s="182">
        <v>7628</v>
      </c>
      <c r="U150" s="208">
        <v>81.900000000000006</v>
      </c>
      <c r="V150" s="183">
        <v>13334</v>
      </c>
      <c r="W150" s="182">
        <v>10632</v>
      </c>
      <c r="X150" s="208">
        <v>79.7</v>
      </c>
      <c r="Y150" s="183">
        <v>9223</v>
      </c>
      <c r="Z150" s="182">
        <v>7600</v>
      </c>
      <c r="AA150" s="208">
        <v>82.4</v>
      </c>
      <c r="AB150" s="183">
        <v>14292</v>
      </c>
      <c r="AC150" s="182">
        <v>11636</v>
      </c>
      <c r="AD150" s="208">
        <v>81.400000000000006</v>
      </c>
      <c r="AE150" s="183">
        <v>9844</v>
      </c>
      <c r="AF150" s="182">
        <v>8184</v>
      </c>
      <c r="AG150" s="208">
        <v>83.1</v>
      </c>
    </row>
    <row r="151" spans="1:33" ht="15" customHeight="1">
      <c r="A151" s="35"/>
      <c r="B151" s="334" t="s">
        <v>194</v>
      </c>
      <c r="C151" s="260" t="s">
        <v>197</v>
      </c>
      <c r="D151" s="188">
        <v>149</v>
      </c>
      <c r="E151" s="189">
        <v>106</v>
      </c>
      <c r="F151" s="207">
        <v>71.099999999999994</v>
      </c>
      <c r="G151" s="188">
        <v>140</v>
      </c>
      <c r="H151" s="189">
        <v>103</v>
      </c>
      <c r="I151" s="207">
        <v>73.599999999999994</v>
      </c>
      <c r="J151" s="188">
        <v>133</v>
      </c>
      <c r="K151" s="189">
        <v>114</v>
      </c>
      <c r="L151" s="207">
        <v>85.7</v>
      </c>
      <c r="M151" s="188">
        <v>126</v>
      </c>
      <c r="N151" s="189">
        <v>107</v>
      </c>
      <c r="O151" s="207">
        <v>84.9</v>
      </c>
      <c r="P151" s="188">
        <v>152</v>
      </c>
      <c r="Q151" s="189">
        <v>115</v>
      </c>
      <c r="R151" s="207">
        <v>75.7</v>
      </c>
      <c r="S151" s="188">
        <v>139</v>
      </c>
      <c r="T151" s="189">
        <v>109</v>
      </c>
      <c r="U151" s="207">
        <v>78.400000000000006</v>
      </c>
      <c r="V151" s="188">
        <v>145</v>
      </c>
      <c r="W151" s="189">
        <v>109</v>
      </c>
      <c r="X151" s="207">
        <v>75.2</v>
      </c>
      <c r="Y151" s="188">
        <v>132</v>
      </c>
      <c r="Z151" s="189">
        <v>103</v>
      </c>
      <c r="AA151" s="207">
        <v>78</v>
      </c>
      <c r="AB151" s="188">
        <v>122</v>
      </c>
      <c r="AC151" s="189">
        <v>99</v>
      </c>
      <c r="AD151" s="207">
        <v>81.099999999999994</v>
      </c>
      <c r="AE151" s="188">
        <v>111</v>
      </c>
      <c r="AF151" s="189">
        <v>91</v>
      </c>
      <c r="AG151" s="207">
        <v>82</v>
      </c>
    </row>
    <row r="152" spans="1:33" ht="15" customHeight="1">
      <c r="A152" s="35"/>
      <c r="B152" s="11"/>
      <c r="C152" s="181" t="s">
        <v>130</v>
      </c>
      <c r="D152" s="183">
        <v>11</v>
      </c>
      <c r="E152" s="182">
        <v>7</v>
      </c>
      <c r="F152" s="208">
        <v>63.6</v>
      </c>
      <c r="G152" s="183">
        <v>9</v>
      </c>
      <c r="H152" s="182">
        <v>7</v>
      </c>
      <c r="I152" s="208">
        <v>77.8</v>
      </c>
      <c r="J152" s="183">
        <v>11</v>
      </c>
      <c r="K152" s="182">
        <v>4</v>
      </c>
      <c r="L152" s="208">
        <v>36.4</v>
      </c>
      <c r="M152" s="183">
        <v>6</v>
      </c>
      <c r="N152" s="182">
        <v>3</v>
      </c>
      <c r="O152" s="208">
        <v>50</v>
      </c>
      <c r="P152" s="183">
        <v>11</v>
      </c>
      <c r="Q152" s="182">
        <v>5</v>
      </c>
      <c r="R152" s="208">
        <v>45.5</v>
      </c>
      <c r="S152" s="183">
        <v>9</v>
      </c>
      <c r="T152" s="182">
        <v>5</v>
      </c>
      <c r="U152" s="208">
        <v>55.6</v>
      </c>
      <c r="V152" s="183">
        <v>8</v>
      </c>
      <c r="W152" s="182">
        <v>7</v>
      </c>
      <c r="X152" s="208">
        <v>87.5</v>
      </c>
      <c r="Y152" s="183">
        <v>7</v>
      </c>
      <c r="Z152" s="182">
        <v>7</v>
      </c>
      <c r="AA152" s="208">
        <v>100</v>
      </c>
      <c r="AB152" s="183">
        <v>53</v>
      </c>
      <c r="AC152" s="182">
        <v>17</v>
      </c>
      <c r="AD152" s="208">
        <v>32.1</v>
      </c>
      <c r="AE152" s="183">
        <v>8</v>
      </c>
      <c r="AF152" s="182">
        <v>6</v>
      </c>
      <c r="AG152" s="208">
        <v>75</v>
      </c>
    </row>
    <row r="153" spans="1:33" ht="15" customHeight="1">
      <c r="A153" s="35"/>
      <c r="B153" s="11"/>
      <c r="C153" s="181" t="s">
        <v>131</v>
      </c>
      <c r="D153" s="183">
        <v>37</v>
      </c>
      <c r="E153" s="182">
        <v>19</v>
      </c>
      <c r="F153" s="208">
        <v>51.4</v>
      </c>
      <c r="G153" s="183">
        <v>19</v>
      </c>
      <c r="H153" s="182">
        <v>11</v>
      </c>
      <c r="I153" s="208">
        <v>57.9</v>
      </c>
      <c r="J153" s="183">
        <v>28</v>
      </c>
      <c r="K153" s="182">
        <v>15</v>
      </c>
      <c r="L153" s="208">
        <v>53.6</v>
      </c>
      <c r="M153" s="183">
        <v>9</v>
      </c>
      <c r="N153" s="182">
        <v>7</v>
      </c>
      <c r="O153" s="208">
        <v>77.8</v>
      </c>
      <c r="P153" s="183">
        <v>19</v>
      </c>
      <c r="Q153" s="182">
        <v>19</v>
      </c>
      <c r="R153" s="208">
        <v>100</v>
      </c>
      <c r="S153" s="183">
        <v>10</v>
      </c>
      <c r="T153" s="182">
        <v>10</v>
      </c>
      <c r="U153" s="208">
        <v>100</v>
      </c>
      <c r="V153" s="183">
        <v>43</v>
      </c>
      <c r="W153" s="182">
        <v>16</v>
      </c>
      <c r="X153" s="208">
        <v>37.200000000000003</v>
      </c>
      <c r="Y153" s="183">
        <v>5</v>
      </c>
      <c r="Z153" s="182">
        <v>3</v>
      </c>
      <c r="AA153" s="208">
        <v>60</v>
      </c>
      <c r="AB153" s="183">
        <v>19</v>
      </c>
      <c r="AC153" s="182">
        <v>16</v>
      </c>
      <c r="AD153" s="208">
        <v>84.2</v>
      </c>
      <c r="AE153" s="183">
        <v>15</v>
      </c>
      <c r="AF153" s="182">
        <v>13</v>
      </c>
      <c r="AG153" s="208">
        <v>86.7</v>
      </c>
    </row>
    <row r="154" spans="1:33" ht="15" customHeight="1">
      <c r="A154" s="35"/>
      <c r="B154" s="11"/>
      <c r="C154" s="181" t="s">
        <v>323</v>
      </c>
      <c r="D154" s="183">
        <v>4578</v>
      </c>
      <c r="E154" s="182">
        <v>3355</v>
      </c>
      <c r="F154" s="208">
        <v>73.3</v>
      </c>
      <c r="G154" s="183">
        <v>1565</v>
      </c>
      <c r="H154" s="182">
        <v>845</v>
      </c>
      <c r="I154" s="208">
        <v>54</v>
      </c>
      <c r="J154" s="183">
        <v>5280</v>
      </c>
      <c r="K154" s="182">
        <v>4505</v>
      </c>
      <c r="L154" s="208">
        <v>85.3</v>
      </c>
      <c r="M154" s="183">
        <v>736</v>
      </c>
      <c r="N154" s="182">
        <v>641</v>
      </c>
      <c r="O154" s="208">
        <v>87.1</v>
      </c>
      <c r="P154" s="183">
        <v>6260</v>
      </c>
      <c r="Q154" s="182">
        <v>5475</v>
      </c>
      <c r="R154" s="208">
        <v>87.5</v>
      </c>
      <c r="S154" s="183">
        <v>1019</v>
      </c>
      <c r="T154" s="182">
        <v>868</v>
      </c>
      <c r="U154" s="208">
        <v>85.2</v>
      </c>
      <c r="V154" s="183">
        <v>7020</v>
      </c>
      <c r="W154" s="182">
        <v>6404</v>
      </c>
      <c r="X154" s="208">
        <v>91.2</v>
      </c>
      <c r="Y154" s="183">
        <v>849</v>
      </c>
      <c r="Z154" s="182">
        <v>759</v>
      </c>
      <c r="AA154" s="208">
        <v>89.4</v>
      </c>
      <c r="AB154" s="183">
        <v>3719</v>
      </c>
      <c r="AC154" s="182">
        <v>3462</v>
      </c>
      <c r="AD154" s="208">
        <v>93.1</v>
      </c>
      <c r="AE154" s="183">
        <v>521</v>
      </c>
      <c r="AF154" s="182">
        <v>442</v>
      </c>
      <c r="AG154" s="208">
        <v>84.8</v>
      </c>
    </row>
    <row r="155" spans="1:33" ht="15" customHeight="1">
      <c r="A155" s="35"/>
      <c r="B155" s="304"/>
      <c r="C155" s="34" t="s">
        <v>39</v>
      </c>
      <c r="D155" s="184">
        <v>4775</v>
      </c>
      <c r="E155" s="185">
        <v>3487</v>
      </c>
      <c r="F155" s="209">
        <v>73</v>
      </c>
      <c r="G155" s="184">
        <v>1733</v>
      </c>
      <c r="H155" s="185">
        <v>966</v>
      </c>
      <c r="I155" s="209">
        <v>55.7</v>
      </c>
      <c r="J155" s="184">
        <v>5452</v>
      </c>
      <c r="K155" s="185">
        <v>4638</v>
      </c>
      <c r="L155" s="209">
        <v>85.1</v>
      </c>
      <c r="M155" s="184">
        <v>877</v>
      </c>
      <c r="N155" s="185">
        <v>758</v>
      </c>
      <c r="O155" s="209">
        <v>86.4</v>
      </c>
      <c r="P155" s="184">
        <v>6442</v>
      </c>
      <c r="Q155" s="185">
        <v>5614</v>
      </c>
      <c r="R155" s="209">
        <v>87.1</v>
      </c>
      <c r="S155" s="184">
        <v>1176</v>
      </c>
      <c r="T155" s="185">
        <v>992</v>
      </c>
      <c r="U155" s="209">
        <v>84.4</v>
      </c>
      <c r="V155" s="184">
        <v>7216</v>
      </c>
      <c r="W155" s="185">
        <v>6536</v>
      </c>
      <c r="X155" s="209">
        <v>90.6</v>
      </c>
      <c r="Y155" s="184">
        <v>993</v>
      </c>
      <c r="Z155" s="185">
        <v>872</v>
      </c>
      <c r="AA155" s="209">
        <v>87.8</v>
      </c>
      <c r="AB155" s="184">
        <v>3913</v>
      </c>
      <c r="AC155" s="185">
        <v>3594</v>
      </c>
      <c r="AD155" s="209">
        <v>91.8</v>
      </c>
      <c r="AE155" s="184">
        <v>648</v>
      </c>
      <c r="AF155" s="185">
        <v>549</v>
      </c>
      <c r="AG155" s="209">
        <v>84.7</v>
      </c>
    </row>
    <row r="156" spans="1:33" ht="15" customHeight="1">
      <c r="A156" s="35"/>
      <c r="B156" s="334" t="s">
        <v>182</v>
      </c>
      <c r="C156" s="260" t="s">
        <v>198</v>
      </c>
      <c r="D156" s="188">
        <v>0</v>
      </c>
      <c r="E156" s="189">
        <v>0</v>
      </c>
      <c r="F156" s="207">
        <v>0</v>
      </c>
      <c r="G156" s="188">
        <v>0</v>
      </c>
      <c r="H156" s="189">
        <v>0</v>
      </c>
      <c r="I156" s="207">
        <v>0</v>
      </c>
      <c r="J156" s="188">
        <v>0</v>
      </c>
      <c r="K156" s="189">
        <v>0</v>
      </c>
      <c r="L156" s="207">
        <v>0</v>
      </c>
      <c r="M156" s="188">
        <v>0</v>
      </c>
      <c r="N156" s="189">
        <v>0</v>
      </c>
      <c r="O156" s="207">
        <v>0</v>
      </c>
      <c r="P156" s="188">
        <v>0</v>
      </c>
      <c r="Q156" s="189">
        <v>0</v>
      </c>
      <c r="R156" s="207">
        <v>0</v>
      </c>
      <c r="S156" s="188">
        <v>0</v>
      </c>
      <c r="T156" s="189">
        <v>0</v>
      </c>
      <c r="U156" s="207">
        <v>0</v>
      </c>
      <c r="V156" s="188">
        <v>2</v>
      </c>
      <c r="W156" s="189">
        <v>1</v>
      </c>
      <c r="X156" s="207">
        <v>50</v>
      </c>
      <c r="Y156" s="188">
        <v>2</v>
      </c>
      <c r="Z156" s="189">
        <v>1</v>
      </c>
      <c r="AA156" s="207">
        <v>50</v>
      </c>
      <c r="AB156" s="188">
        <v>4</v>
      </c>
      <c r="AC156" s="189">
        <v>3</v>
      </c>
      <c r="AD156" s="207">
        <v>75</v>
      </c>
      <c r="AE156" s="188">
        <v>4</v>
      </c>
      <c r="AF156" s="189">
        <v>3</v>
      </c>
      <c r="AG156" s="207">
        <v>75</v>
      </c>
    </row>
    <row r="157" spans="1:33" ht="15" customHeight="1">
      <c r="A157" s="35"/>
      <c r="B157" s="11"/>
      <c r="C157" s="181" t="s">
        <v>324</v>
      </c>
      <c r="D157" s="183">
        <v>11</v>
      </c>
      <c r="E157" s="182">
        <v>7</v>
      </c>
      <c r="F157" s="208">
        <v>63.6</v>
      </c>
      <c r="G157" s="183">
        <v>10</v>
      </c>
      <c r="H157" s="182">
        <v>6</v>
      </c>
      <c r="I157" s="208">
        <v>60</v>
      </c>
      <c r="J157" s="183">
        <v>113</v>
      </c>
      <c r="K157" s="182">
        <v>33</v>
      </c>
      <c r="L157" s="208">
        <v>29.2</v>
      </c>
      <c r="M157" s="183">
        <v>14</v>
      </c>
      <c r="N157" s="182">
        <v>11</v>
      </c>
      <c r="O157" s="208">
        <v>78.599999999999994</v>
      </c>
      <c r="P157" s="183">
        <v>50</v>
      </c>
      <c r="Q157" s="182">
        <v>42</v>
      </c>
      <c r="R157" s="208">
        <v>84</v>
      </c>
      <c r="S157" s="183">
        <v>32</v>
      </c>
      <c r="T157" s="182">
        <v>26</v>
      </c>
      <c r="U157" s="208">
        <v>81.3</v>
      </c>
      <c r="V157" s="183">
        <v>48</v>
      </c>
      <c r="W157" s="182">
        <v>41</v>
      </c>
      <c r="X157" s="208">
        <v>85.4</v>
      </c>
      <c r="Y157" s="183">
        <v>25</v>
      </c>
      <c r="Z157" s="182">
        <v>24</v>
      </c>
      <c r="AA157" s="208">
        <v>96</v>
      </c>
      <c r="AB157" s="183">
        <v>35</v>
      </c>
      <c r="AC157" s="182">
        <v>21</v>
      </c>
      <c r="AD157" s="208">
        <v>60</v>
      </c>
      <c r="AE157" s="183">
        <v>18</v>
      </c>
      <c r="AF157" s="182">
        <v>15</v>
      </c>
      <c r="AG157" s="208">
        <v>83.3</v>
      </c>
    </row>
    <row r="158" spans="1:33" ht="15" customHeight="1">
      <c r="A158" s="35"/>
      <c r="B158" s="304"/>
      <c r="C158" s="34" t="s">
        <v>39</v>
      </c>
      <c r="D158" s="184">
        <v>11</v>
      </c>
      <c r="E158" s="185">
        <v>7</v>
      </c>
      <c r="F158" s="209">
        <v>63.6</v>
      </c>
      <c r="G158" s="184">
        <v>10</v>
      </c>
      <c r="H158" s="185">
        <v>6</v>
      </c>
      <c r="I158" s="209">
        <v>60</v>
      </c>
      <c r="J158" s="184">
        <v>113</v>
      </c>
      <c r="K158" s="185">
        <v>33</v>
      </c>
      <c r="L158" s="209">
        <v>29.2</v>
      </c>
      <c r="M158" s="184">
        <v>14</v>
      </c>
      <c r="N158" s="185">
        <v>11</v>
      </c>
      <c r="O158" s="209">
        <v>78.599999999999994</v>
      </c>
      <c r="P158" s="184">
        <v>50</v>
      </c>
      <c r="Q158" s="185">
        <v>42</v>
      </c>
      <c r="R158" s="209">
        <v>84</v>
      </c>
      <c r="S158" s="184">
        <v>32</v>
      </c>
      <c r="T158" s="185">
        <v>26</v>
      </c>
      <c r="U158" s="209">
        <v>81.3</v>
      </c>
      <c r="V158" s="184">
        <v>50</v>
      </c>
      <c r="W158" s="185">
        <v>42</v>
      </c>
      <c r="X158" s="209">
        <v>84</v>
      </c>
      <c r="Y158" s="184">
        <v>27</v>
      </c>
      <c r="Z158" s="185">
        <v>25</v>
      </c>
      <c r="AA158" s="209">
        <v>92.6</v>
      </c>
      <c r="AB158" s="184">
        <v>39</v>
      </c>
      <c r="AC158" s="185">
        <v>24</v>
      </c>
      <c r="AD158" s="209">
        <v>61.5</v>
      </c>
      <c r="AE158" s="184">
        <v>22</v>
      </c>
      <c r="AF158" s="185">
        <v>18</v>
      </c>
      <c r="AG158" s="209">
        <v>81.8</v>
      </c>
    </row>
    <row r="159" spans="1:33" ht="15" customHeight="1">
      <c r="A159" s="35"/>
      <c r="B159" s="11" t="s">
        <v>181</v>
      </c>
      <c r="C159" s="181" t="s">
        <v>132</v>
      </c>
      <c r="D159" s="183">
        <v>241</v>
      </c>
      <c r="E159" s="182">
        <v>144</v>
      </c>
      <c r="F159" s="208">
        <v>59.8</v>
      </c>
      <c r="G159" s="183">
        <v>149</v>
      </c>
      <c r="H159" s="182">
        <v>94</v>
      </c>
      <c r="I159" s="208">
        <v>63.1</v>
      </c>
      <c r="J159" s="183">
        <v>212</v>
      </c>
      <c r="K159" s="182">
        <v>120</v>
      </c>
      <c r="L159" s="208">
        <v>56.6</v>
      </c>
      <c r="M159" s="183">
        <v>167</v>
      </c>
      <c r="N159" s="182">
        <v>102</v>
      </c>
      <c r="O159" s="208">
        <v>61.1</v>
      </c>
      <c r="P159" s="183">
        <v>288</v>
      </c>
      <c r="Q159" s="182">
        <v>154</v>
      </c>
      <c r="R159" s="208">
        <v>53.5</v>
      </c>
      <c r="S159" s="183">
        <v>196</v>
      </c>
      <c r="T159" s="182">
        <v>122</v>
      </c>
      <c r="U159" s="208">
        <v>62.2</v>
      </c>
      <c r="V159" s="183">
        <v>333</v>
      </c>
      <c r="W159" s="182">
        <v>156</v>
      </c>
      <c r="X159" s="208">
        <v>46.8</v>
      </c>
      <c r="Y159" s="183">
        <v>210</v>
      </c>
      <c r="Z159" s="182">
        <v>129</v>
      </c>
      <c r="AA159" s="208">
        <v>61.4</v>
      </c>
      <c r="AB159" s="183">
        <v>399</v>
      </c>
      <c r="AC159" s="182">
        <v>192</v>
      </c>
      <c r="AD159" s="208">
        <v>48.1</v>
      </c>
      <c r="AE159" s="183">
        <v>242</v>
      </c>
      <c r="AF159" s="182">
        <v>152</v>
      </c>
      <c r="AG159" s="208">
        <v>62.8</v>
      </c>
    </row>
    <row r="160" spans="1:33" ht="15" customHeight="1">
      <c r="A160" s="35"/>
      <c r="B160" s="11"/>
      <c r="C160" s="181" t="s">
        <v>133</v>
      </c>
      <c r="D160" s="183">
        <v>7424</v>
      </c>
      <c r="E160" s="182">
        <v>5830</v>
      </c>
      <c r="F160" s="208">
        <v>78.5</v>
      </c>
      <c r="G160" s="183">
        <v>6189</v>
      </c>
      <c r="H160" s="182">
        <v>5117</v>
      </c>
      <c r="I160" s="208">
        <v>82.7</v>
      </c>
      <c r="J160" s="183">
        <v>7652</v>
      </c>
      <c r="K160" s="182">
        <v>6148</v>
      </c>
      <c r="L160" s="208">
        <v>80.3</v>
      </c>
      <c r="M160" s="183">
        <v>6433</v>
      </c>
      <c r="N160" s="182">
        <v>5435</v>
      </c>
      <c r="O160" s="208">
        <v>84.5</v>
      </c>
      <c r="P160" s="183">
        <v>7854</v>
      </c>
      <c r="Q160" s="182">
        <v>6358</v>
      </c>
      <c r="R160" s="208">
        <v>81</v>
      </c>
      <c r="S160" s="183">
        <v>6580</v>
      </c>
      <c r="T160" s="182">
        <v>5579</v>
      </c>
      <c r="U160" s="208">
        <v>84.8</v>
      </c>
      <c r="V160" s="183">
        <v>7825</v>
      </c>
      <c r="W160" s="182">
        <v>6317</v>
      </c>
      <c r="X160" s="208">
        <v>80.7</v>
      </c>
      <c r="Y160" s="183">
        <v>6529</v>
      </c>
      <c r="Z160" s="182">
        <v>5553</v>
      </c>
      <c r="AA160" s="208">
        <v>85.1</v>
      </c>
      <c r="AB160" s="183">
        <v>7777</v>
      </c>
      <c r="AC160" s="182">
        <v>6311</v>
      </c>
      <c r="AD160" s="208">
        <v>81.099999999999994</v>
      </c>
      <c r="AE160" s="183">
        <v>6446</v>
      </c>
      <c r="AF160" s="182">
        <v>5479</v>
      </c>
      <c r="AG160" s="208">
        <v>85</v>
      </c>
    </row>
    <row r="161" spans="1:33" ht="15" customHeight="1">
      <c r="A161" s="35"/>
      <c r="B161" s="11"/>
      <c r="C161" s="181" t="s">
        <v>134</v>
      </c>
      <c r="D161" s="183">
        <v>341</v>
      </c>
      <c r="E161" s="182">
        <v>301</v>
      </c>
      <c r="F161" s="208">
        <v>88.3</v>
      </c>
      <c r="G161" s="183">
        <v>290</v>
      </c>
      <c r="H161" s="182">
        <v>258</v>
      </c>
      <c r="I161" s="208">
        <v>89</v>
      </c>
      <c r="J161" s="183">
        <v>483</v>
      </c>
      <c r="K161" s="182">
        <v>403</v>
      </c>
      <c r="L161" s="208">
        <v>83.4</v>
      </c>
      <c r="M161" s="183">
        <v>380</v>
      </c>
      <c r="N161" s="182">
        <v>331</v>
      </c>
      <c r="O161" s="208">
        <v>87.1</v>
      </c>
      <c r="P161" s="183">
        <v>590</v>
      </c>
      <c r="Q161" s="182">
        <v>506</v>
      </c>
      <c r="R161" s="208">
        <v>85.8</v>
      </c>
      <c r="S161" s="183">
        <v>460</v>
      </c>
      <c r="T161" s="182">
        <v>413</v>
      </c>
      <c r="U161" s="208">
        <v>89.8</v>
      </c>
      <c r="V161" s="183">
        <v>573</v>
      </c>
      <c r="W161" s="182">
        <v>469</v>
      </c>
      <c r="X161" s="208">
        <v>81.8</v>
      </c>
      <c r="Y161" s="183">
        <v>423</v>
      </c>
      <c r="Z161" s="182">
        <v>374</v>
      </c>
      <c r="AA161" s="208">
        <v>88.4</v>
      </c>
      <c r="AB161" s="183">
        <v>620</v>
      </c>
      <c r="AC161" s="182">
        <v>529</v>
      </c>
      <c r="AD161" s="208">
        <v>85.3</v>
      </c>
      <c r="AE161" s="183">
        <v>463</v>
      </c>
      <c r="AF161" s="182">
        <v>425</v>
      </c>
      <c r="AG161" s="208">
        <v>91.8</v>
      </c>
    </row>
    <row r="162" spans="1:33" ht="15" customHeight="1">
      <c r="A162" s="35"/>
      <c r="B162" s="11"/>
      <c r="C162" s="181" t="s">
        <v>325</v>
      </c>
      <c r="D162" s="183">
        <v>5814</v>
      </c>
      <c r="E162" s="182">
        <v>4500</v>
      </c>
      <c r="F162" s="208">
        <v>77.400000000000006</v>
      </c>
      <c r="G162" s="183">
        <v>4003</v>
      </c>
      <c r="H162" s="182">
        <v>3153</v>
      </c>
      <c r="I162" s="208">
        <v>78.8</v>
      </c>
      <c r="J162" s="183">
        <v>6290</v>
      </c>
      <c r="K162" s="182">
        <v>4929</v>
      </c>
      <c r="L162" s="208">
        <v>78.400000000000006</v>
      </c>
      <c r="M162" s="183">
        <v>4340</v>
      </c>
      <c r="N162" s="182">
        <v>3438</v>
      </c>
      <c r="O162" s="208">
        <v>79.2</v>
      </c>
      <c r="P162" s="183">
        <v>7332</v>
      </c>
      <c r="Q162" s="182">
        <v>5853</v>
      </c>
      <c r="R162" s="208">
        <v>79.8</v>
      </c>
      <c r="S162" s="183">
        <v>4819</v>
      </c>
      <c r="T162" s="182">
        <v>3947</v>
      </c>
      <c r="U162" s="208">
        <v>81.900000000000006</v>
      </c>
      <c r="V162" s="183">
        <v>6436</v>
      </c>
      <c r="W162" s="182">
        <v>5349</v>
      </c>
      <c r="X162" s="208">
        <v>83.1</v>
      </c>
      <c r="Y162" s="183">
        <v>4353</v>
      </c>
      <c r="Z162" s="182">
        <v>3613</v>
      </c>
      <c r="AA162" s="208">
        <v>83</v>
      </c>
      <c r="AB162" s="183">
        <v>6288</v>
      </c>
      <c r="AC162" s="182">
        <v>5210</v>
      </c>
      <c r="AD162" s="208">
        <v>82.9</v>
      </c>
      <c r="AE162" s="183">
        <v>4251</v>
      </c>
      <c r="AF162" s="182">
        <v>3563</v>
      </c>
      <c r="AG162" s="208">
        <v>83.8</v>
      </c>
    </row>
    <row r="163" spans="1:33" ht="15" customHeight="1">
      <c r="A163" s="35"/>
      <c r="B163" s="11"/>
      <c r="C163" s="181" t="s">
        <v>39</v>
      </c>
      <c r="D163" s="183">
        <v>13820</v>
      </c>
      <c r="E163" s="182">
        <v>10775</v>
      </c>
      <c r="F163" s="208">
        <v>78</v>
      </c>
      <c r="G163" s="183">
        <v>10161</v>
      </c>
      <c r="H163" s="182">
        <v>8272</v>
      </c>
      <c r="I163" s="208">
        <v>81.400000000000006</v>
      </c>
      <c r="J163" s="183">
        <v>14637</v>
      </c>
      <c r="K163" s="182">
        <v>11600</v>
      </c>
      <c r="L163" s="208">
        <v>79.3</v>
      </c>
      <c r="M163" s="183">
        <v>10798</v>
      </c>
      <c r="N163" s="182">
        <v>8928</v>
      </c>
      <c r="O163" s="208">
        <v>82.7</v>
      </c>
      <c r="P163" s="183">
        <v>16064</v>
      </c>
      <c r="Q163" s="182">
        <v>12871</v>
      </c>
      <c r="R163" s="208">
        <v>80.099999999999994</v>
      </c>
      <c r="S163" s="183">
        <v>11458</v>
      </c>
      <c r="T163" s="182">
        <v>9583</v>
      </c>
      <c r="U163" s="208">
        <v>83.6</v>
      </c>
      <c r="V163" s="183">
        <v>15167</v>
      </c>
      <c r="W163" s="182">
        <v>12291</v>
      </c>
      <c r="X163" s="208">
        <v>81</v>
      </c>
      <c r="Y163" s="183">
        <v>10972</v>
      </c>
      <c r="Z163" s="182">
        <v>9255</v>
      </c>
      <c r="AA163" s="208">
        <v>84.4</v>
      </c>
      <c r="AB163" s="183">
        <v>15084</v>
      </c>
      <c r="AC163" s="182">
        <v>12242</v>
      </c>
      <c r="AD163" s="208">
        <v>81.2</v>
      </c>
      <c r="AE163" s="183">
        <v>10839</v>
      </c>
      <c r="AF163" s="182">
        <v>9172</v>
      </c>
      <c r="AG163" s="208">
        <v>84.6</v>
      </c>
    </row>
    <row r="164" spans="1:33" ht="15" customHeight="1">
      <c r="A164" s="36"/>
      <c r="B164" s="197" t="s">
        <v>39</v>
      </c>
      <c r="C164" s="39"/>
      <c r="D164" s="195">
        <v>59579</v>
      </c>
      <c r="E164" s="194">
        <v>52603</v>
      </c>
      <c r="F164" s="210">
        <v>88.3</v>
      </c>
      <c r="G164" s="195">
        <v>28922</v>
      </c>
      <c r="H164" s="194">
        <v>25154</v>
      </c>
      <c r="I164" s="210">
        <v>87</v>
      </c>
      <c r="J164" s="195">
        <v>65255</v>
      </c>
      <c r="K164" s="194">
        <v>58670</v>
      </c>
      <c r="L164" s="210">
        <v>89.9</v>
      </c>
      <c r="M164" s="195">
        <v>30406</v>
      </c>
      <c r="N164" s="194">
        <v>27209</v>
      </c>
      <c r="O164" s="210">
        <v>89.5</v>
      </c>
      <c r="P164" s="195">
        <v>72505</v>
      </c>
      <c r="Q164" s="194">
        <v>65644</v>
      </c>
      <c r="R164" s="210">
        <v>90.5</v>
      </c>
      <c r="S164" s="195">
        <v>32819</v>
      </c>
      <c r="T164" s="194">
        <v>29480</v>
      </c>
      <c r="U164" s="210">
        <v>89.8</v>
      </c>
      <c r="V164" s="195">
        <v>74098</v>
      </c>
      <c r="W164" s="194">
        <v>67546</v>
      </c>
      <c r="X164" s="210">
        <v>91.2</v>
      </c>
      <c r="Y164" s="195">
        <v>32517</v>
      </c>
      <c r="Z164" s="194">
        <v>29448</v>
      </c>
      <c r="AA164" s="210">
        <v>90.6</v>
      </c>
      <c r="AB164" s="195">
        <v>73310</v>
      </c>
      <c r="AC164" s="194">
        <v>67065</v>
      </c>
      <c r="AD164" s="210">
        <v>91.5</v>
      </c>
      <c r="AE164" s="195">
        <v>32979</v>
      </c>
      <c r="AF164" s="194">
        <v>29918</v>
      </c>
      <c r="AG164" s="210">
        <v>90.7</v>
      </c>
    </row>
    <row r="165" spans="1:33" ht="15" customHeight="1">
      <c r="A165" s="35" t="s">
        <v>24</v>
      </c>
      <c r="B165" s="11" t="s">
        <v>183</v>
      </c>
      <c r="C165" s="181" t="s">
        <v>135</v>
      </c>
      <c r="D165" s="183">
        <v>15</v>
      </c>
      <c r="E165" s="182">
        <v>9</v>
      </c>
      <c r="F165" s="208">
        <v>60</v>
      </c>
      <c r="G165" s="183">
        <v>10</v>
      </c>
      <c r="H165" s="182">
        <v>8</v>
      </c>
      <c r="I165" s="208">
        <v>80</v>
      </c>
      <c r="J165" s="183">
        <v>58</v>
      </c>
      <c r="K165" s="182">
        <v>42</v>
      </c>
      <c r="L165" s="208">
        <v>72.400000000000006</v>
      </c>
      <c r="M165" s="183">
        <v>17</v>
      </c>
      <c r="N165" s="182">
        <v>14</v>
      </c>
      <c r="O165" s="208">
        <v>82.4</v>
      </c>
      <c r="P165" s="183">
        <v>45</v>
      </c>
      <c r="Q165" s="182">
        <v>14</v>
      </c>
      <c r="R165" s="208">
        <v>31.1</v>
      </c>
      <c r="S165" s="183">
        <v>22</v>
      </c>
      <c r="T165" s="182">
        <v>8</v>
      </c>
      <c r="U165" s="208">
        <v>36.4</v>
      </c>
      <c r="V165" s="183">
        <v>36</v>
      </c>
      <c r="W165" s="182">
        <v>8</v>
      </c>
      <c r="X165" s="208">
        <v>22.2</v>
      </c>
      <c r="Y165" s="183">
        <v>18</v>
      </c>
      <c r="Z165" s="182">
        <v>8</v>
      </c>
      <c r="AA165" s="208">
        <v>44.4</v>
      </c>
      <c r="AB165" s="183">
        <v>42</v>
      </c>
      <c r="AC165" s="182">
        <v>29</v>
      </c>
      <c r="AD165" s="208">
        <v>69</v>
      </c>
      <c r="AE165" s="183">
        <v>22</v>
      </c>
      <c r="AF165" s="182">
        <v>17</v>
      </c>
      <c r="AG165" s="208">
        <v>77.3</v>
      </c>
    </row>
    <row r="166" spans="1:33" ht="15" customHeight="1">
      <c r="A166" s="35"/>
      <c r="B166" s="488" t="s">
        <v>136</v>
      </c>
      <c r="C166" s="260" t="s">
        <v>137</v>
      </c>
      <c r="D166" s="188">
        <v>104</v>
      </c>
      <c r="E166" s="189">
        <v>79</v>
      </c>
      <c r="F166" s="207">
        <v>76</v>
      </c>
      <c r="G166" s="188">
        <v>19</v>
      </c>
      <c r="H166" s="189">
        <v>16</v>
      </c>
      <c r="I166" s="207">
        <v>84.2</v>
      </c>
      <c r="J166" s="188">
        <v>60</v>
      </c>
      <c r="K166" s="189">
        <v>54</v>
      </c>
      <c r="L166" s="207">
        <v>90</v>
      </c>
      <c r="M166" s="188">
        <v>14</v>
      </c>
      <c r="N166" s="189">
        <v>12</v>
      </c>
      <c r="O166" s="207">
        <v>85.7</v>
      </c>
      <c r="P166" s="188">
        <v>120</v>
      </c>
      <c r="Q166" s="189">
        <v>106</v>
      </c>
      <c r="R166" s="207">
        <v>88.3</v>
      </c>
      <c r="S166" s="188">
        <v>29</v>
      </c>
      <c r="T166" s="189">
        <v>24</v>
      </c>
      <c r="U166" s="207">
        <v>82.8</v>
      </c>
      <c r="V166" s="188">
        <v>145</v>
      </c>
      <c r="W166" s="189">
        <v>125</v>
      </c>
      <c r="X166" s="207">
        <v>86.2</v>
      </c>
      <c r="Y166" s="188">
        <v>29</v>
      </c>
      <c r="Z166" s="189">
        <v>26</v>
      </c>
      <c r="AA166" s="207">
        <v>89.7</v>
      </c>
      <c r="AB166" s="188">
        <v>120</v>
      </c>
      <c r="AC166" s="189">
        <v>95</v>
      </c>
      <c r="AD166" s="207">
        <v>79.2</v>
      </c>
      <c r="AE166" s="488">
        <v>25</v>
      </c>
      <c r="AF166" s="189">
        <v>18</v>
      </c>
      <c r="AG166" s="207">
        <v>72</v>
      </c>
    </row>
    <row r="167" spans="1:33" ht="15" customHeight="1">
      <c r="A167" s="35"/>
      <c r="B167" s="11"/>
      <c r="C167" s="181" t="s">
        <v>138</v>
      </c>
      <c r="D167" s="183">
        <v>150</v>
      </c>
      <c r="E167" s="182">
        <v>101</v>
      </c>
      <c r="F167" s="208">
        <v>67.3</v>
      </c>
      <c r="G167" s="183">
        <v>129</v>
      </c>
      <c r="H167" s="182">
        <v>82</v>
      </c>
      <c r="I167" s="208">
        <v>63.6</v>
      </c>
      <c r="J167" s="183">
        <v>99</v>
      </c>
      <c r="K167" s="182">
        <v>50</v>
      </c>
      <c r="L167" s="208">
        <v>50.5</v>
      </c>
      <c r="M167" s="183">
        <v>74</v>
      </c>
      <c r="N167" s="182">
        <v>42</v>
      </c>
      <c r="O167" s="208">
        <v>56.8</v>
      </c>
      <c r="P167" s="183">
        <v>52</v>
      </c>
      <c r="Q167" s="182">
        <v>34</v>
      </c>
      <c r="R167" s="208">
        <v>65.400000000000006</v>
      </c>
      <c r="S167" s="183">
        <v>49</v>
      </c>
      <c r="T167" s="182">
        <v>33</v>
      </c>
      <c r="U167" s="208">
        <v>67.3</v>
      </c>
      <c r="V167" s="183">
        <v>93</v>
      </c>
      <c r="W167" s="182">
        <v>54</v>
      </c>
      <c r="X167" s="208">
        <v>58.1</v>
      </c>
      <c r="Y167" s="183">
        <v>80</v>
      </c>
      <c r="Z167" s="182">
        <v>51</v>
      </c>
      <c r="AA167" s="208">
        <v>63.8</v>
      </c>
      <c r="AB167" s="183">
        <v>99</v>
      </c>
      <c r="AC167" s="182">
        <v>63</v>
      </c>
      <c r="AD167" s="208">
        <v>63.6</v>
      </c>
      <c r="AE167" s="183">
        <v>61</v>
      </c>
      <c r="AF167" s="182">
        <v>43</v>
      </c>
      <c r="AG167" s="208">
        <v>70.5</v>
      </c>
    </row>
    <row r="168" spans="1:33" ht="15" customHeight="1">
      <c r="A168" s="35"/>
      <c r="B168" s="11"/>
      <c r="C168" s="181" t="s">
        <v>139</v>
      </c>
      <c r="D168" s="183">
        <v>1922</v>
      </c>
      <c r="E168" s="182">
        <v>1618</v>
      </c>
      <c r="F168" s="208">
        <v>84.2</v>
      </c>
      <c r="G168" s="183">
        <v>48</v>
      </c>
      <c r="H168" s="182">
        <v>34</v>
      </c>
      <c r="I168" s="208">
        <v>70.8</v>
      </c>
      <c r="J168" s="183">
        <v>304</v>
      </c>
      <c r="K168" s="182">
        <v>209</v>
      </c>
      <c r="L168" s="208">
        <v>68.8</v>
      </c>
      <c r="M168" s="183">
        <v>50</v>
      </c>
      <c r="N168" s="182">
        <v>24</v>
      </c>
      <c r="O168" s="208">
        <v>48</v>
      </c>
      <c r="P168" s="183">
        <v>88</v>
      </c>
      <c r="Q168" s="182">
        <v>12</v>
      </c>
      <c r="R168" s="208">
        <v>13.6</v>
      </c>
      <c r="S168" s="183">
        <v>75</v>
      </c>
      <c r="T168" s="182">
        <v>12</v>
      </c>
      <c r="U168" s="208">
        <v>16</v>
      </c>
      <c r="V168" s="183">
        <v>181</v>
      </c>
      <c r="W168" s="182">
        <v>39</v>
      </c>
      <c r="X168" s="208">
        <v>21.5</v>
      </c>
      <c r="Y168" s="183">
        <v>14</v>
      </c>
      <c r="Z168" s="182">
        <v>12</v>
      </c>
      <c r="AA168" s="208">
        <v>85.7</v>
      </c>
      <c r="AB168" s="183">
        <v>13</v>
      </c>
      <c r="AC168" s="182">
        <v>12</v>
      </c>
      <c r="AD168" s="208">
        <v>92.3</v>
      </c>
      <c r="AE168" s="183">
        <v>12</v>
      </c>
      <c r="AF168" s="182">
        <v>11</v>
      </c>
      <c r="AG168" s="208">
        <v>91.7</v>
      </c>
    </row>
    <row r="169" spans="1:33" ht="15" customHeight="1">
      <c r="A169" s="35"/>
      <c r="B169" s="11"/>
      <c r="C169" s="181" t="s">
        <v>140</v>
      </c>
      <c r="D169" s="183">
        <v>6</v>
      </c>
      <c r="E169" s="182">
        <v>5</v>
      </c>
      <c r="F169" s="208">
        <v>83.3</v>
      </c>
      <c r="G169" s="183">
        <v>6</v>
      </c>
      <c r="H169" s="182">
        <v>5</v>
      </c>
      <c r="I169" s="208">
        <v>83.3</v>
      </c>
      <c r="J169" s="183">
        <v>1</v>
      </c>
      <c r="K169" s="182">
        <v>1</v>
      </c>
      <c r="L169" s="208">
        <v>100</v>
      </c>
      <c r="M169" s="183">
        <v>1</v>
      </c>
      <c r="N169" s="182">
        <v>1</v>
      </c>
      <c r="O169" s="208">
        <v>100</v>
      </c>
      <c r="P169" s="183">
        <v>1</v>
      </c>
      <c r="Q169" s="182">
        <v>1</v>
      </c>
      <c r="R169" s="208">
        <v>100</v>
      </c>
      <c r="S169" s="183">
        <v>1</v>
      </c>
      <c r="T169" s="182">
        <v>1</v>
      </c>
      <c r="U169" s="208">
        <v>100</v>
      </c>
      <c r="V169" s="183">
        <v>1</v>
      </c>
      <c r="W169" s="182">
        <v>1</v>
      </c>
      <c r="X169" s="208">
        <v>100</v>
      </c>
      <c r="Y169" s="183">
        <v>1</v>
      </c>
      <c r="Z169" s="182">
        <v>1</v>
      </c>
      <c r="AA169" s="208">
        <v>100</v>
      </c>
      <c r="AB169" s="183">
        <v>0</v>
      </c>
      <c r="AC169" s="182">
        <v>0</v>
      </c>
      <c r="AD169" s="208">
        <v>0</v>
      </c>
      <c r="AE169" s="183">
        <v>0</v>
      </c>
      <c r="AF169" s="182">
        <v>0</v>
      </c>
      <c r="AG169" s="208">
        <v>0</v>
      </c>
    </row>
    <row r="170" spans="1:33" ht="15" customHeight="1">
      <c r="A170" s="35"/>
      <c r="B170" s="11"/>
      <c r="C170" s="181" t="s">
        <v>141</v>
      </c>
      <c r="D170" s="183">
        <v>1806</v>
      </c>
      <c r="E170" s="182">
        <v>1213</v>
      </c>
      <c r="F170" s="208">
        <v>67.2</v>
      </c>
      <c r="G170" s="183">
        <v>1333</v>
      </c>
      <c r="H170" s="182">
        <v>1001</v>
      </c>
      <c r="I170" s="208">
        <v>75.099999999999994</v>
      </c>
      <c r="J170" s="183">
        <v>1814</v>
      </c>
      <c r="K170" s="182">
        <v>1256</v>
      </c>
      <c r="L170" s="208">
        <v>69.2</v>
      </c>
      <c r="M170" s="183">
        <v>1419</v>
      </c>
      <c r="N170" s="182">
        <v>1044</v>
      </c>
      <c r="O170" s="208">
        <v>73.599999999999994</v>
      </c>
      <c r="P170" s="183">
        <v>1696</v>
      </c>
      <c r="Q170" s="182">
        <v>1238</v>
      </c>
      <c r="R170" s="208">
        <v>73</v>
      </c>
      <c r="S170" s="183">
        <v>1417</v>
      </c>
      <c r="T170" s="182">
        <v>1077</v>
      </c>
      <c r="U170" s="208">
        <v>76</v>
      </c>
      <c r="V170" s="183">
        <v>2089</v>
      </c>
      <c r="W170" s="182">
        <v>1224</v>
      </c>
      <c r="X170" s="208">
        <v>58.6</v>
      </c>
      <c r="Y170" s="183">
        <v>1385</v>
      </c>
      <c r="Z170" s="182">
        <v>1026</v>
      </c>
      <c r="AA170" s="208">
        <v>74.099999999999994</v>
      </c>
      <c r="AB170" s="183">
        <v>1921</v>
      </c>
      <c r="AC170" s="182">
        <v>1372</v>
      </c>
      <c r="AD170" s="208">
        <v>71.400000000000006</v>
      </c>
      <c r="AE170" s="183">
        <v>1541</v>
      </c>
      <c r="AF170" s="182">
        <v>1137</v>
      </c>
      <c r="AG170" s="208">
        <v>73.8</v>
      </c>
    </row>
    <row r="171" spans="1:33" ht="15" customHeight="1">
      <c r="A171" s="35"/>
      <c r="B171" s="11"/>
      <c r="C171" s="181" t="s">
        <v>326</v>
      </c>
      <c r="D171" s="183">
        <v>555</v>
      </c>
      <c r="E171" s="182">
        <v>417</v>
      </c>
      <c r="F171" s="208">
        <v>75.099999999999994</v>
      </c>
      <c r="G171" s="183">
        <v>343</v>
      </c>
      <c r="H171" s="182">
        <v>260</v>
      </c>
      <c r="I171" s="208">
        <v>75.8</v>
      </c>
      <c r="J171" s="183">
        <v>572</v>
      </c>
      <c r="K171" s="182">
        <v>436</v>
      </c>
      <c r="L171" s="208">
        <v>76.2</v>
      </c>
      <c r="M171" s="183">
        <v>336</v>
      </c>
      <c r="N171" s="182">
        <v>257</v>
      </c>
      <c r="O171" s="208">
        <v>76.5</v>
      </c>
      <c r="P171" s="183">
        <v>861</v>
      </c>
      <c r="Q171" s="182">
        <v>717</v>
      </c>
      <c r="R171" s="208">
        <v>83.3</v>
      </c>
      <c r="S171" s="183">
        <v>322</v>
      </c>
      <c r="T171" s="182">
        <v>248</v>
      </c>
      <c r="U171" s="208">
        <v>77</v>
      </c>
      <c r="V171" s="183">
        <v>609</v>
      </c>
      <c r="W171" s="182">
        <v>460</v>
      </c>
      <c r="X171" s="208">
        <v>75.5</v>
      </c>
      <c r="Y171" s="183">
        <v>274</v>
      </c>
      <c r="Z171" s="182">
        <v>197</v>
      </c>
      <c r="AA171" s="208">
        <v>71.900000000000006</v>
      </c>
      <c r="AB171" s="183">
        <v>500</v>
      </c>
      <c r="AC171" s="182">
        <v>337</v>
      </c>
      <c r="AD171" s="208">
        <v>67.400000000000006</v>
      </c>
      <c r="AE171" s="183">
        <v>288</v>
      </c>
      <c r="AF171" s="182">
        <v>204</v>
      </c>
      <c r="AG171" s="208">
        <v>70.8</v>
      </c>
    </row>
    <row r="172" spans="1:33" ht="15" customHeight="1">
      <c r="A172" s="35"/>
      <c r="B172" s="304"/>
      <c r="C172" s="34" t="s">
        <v>39</v>
      </c>
      <c r="D172" s="184">
        <v>4543</v>
      </c>
      <c r="E172" s="185">
        <v>3433</v>
      </c>
      <c r="F172" s="209">
        <v>75.599999999999994</v>
      </c>
      <c r="G172" s="184">
        <v>1874</v>
      </c>
      <c r="H172" s="185">
        <v>1396</v>
      </c>
      <c r="I172" s="209">
        <v>74.5</v>
      </c>
      <c r="J172" s="184">
        <v>2850</v>
      </c>
      <c r="K172" s="185">
        <v>2006</v>
      </c>
      <c r="L172" s="209">
        <v>70.400000000000006</v>
      </c>
      <c r="M172" s="184">
        <v>1892</v>
      </c>
      <c r="N172" s="185">
        <v>1379</v>
      </c>
      <c r="O172" s="209">
        <v>72.900000000000006</v>
      </c>
      <c r="P172" s="184">
        <v>2818</v>
      </c>
      <c r="Q172" s="185">
        <v>2108</v>
      </c>
      <c r="R172" s="209">
        <v>74.8</v>
      </c>
      <c r="S172" s="184">
        <v>1889</v>
      </c>
      <c r="T172" s="185">
        <v>1392</v>
      </c>
      <c r="U172" s="209">
        <v>73.7</v>
      </c>
      <c r="V172" s="184">
        <v>3118</v>
      </c>
      <c r="W172" s="185">
        <v>1903</v>
      </c>
      <c r="X172" s="209">
        <v>61</v>
      </c>
      <c r="Y172" s="184">
        <v>1781</v>
      </c>
      <c r="Z172" s="185">
        <v>1312</v>
      </c>
      <c r="AA172" s="209">
        <v>73.7</v>
      </c>
      <c r="AB172" s="184">
        <v>2653</v>
      </c>
      <c r="AC172" s="185">
        <v>1879</v>
      </c>
      <c r="AD172" s="209">
        <v>70.8</v>
      </c>
      <c r="AE172" s="184">
        <v>1927</v>
      </c>
      <c r="AF172" s="185">
        <v>1413</v>
      </c>
      <c r="AG172" s="209">
        <v>73.3</v>
      </c>
    </row>
    <row r="173" spans="1:33" ht="15" customHeight="1">
      <c r="A173" s="35"/>
      <c r="B173" s="11" t="s">
        <v>142</v>
      </c>
      <c r="C173" s="181" t="s">
        <v>142</v>
      </c>
      <c r="D173" s="183">
        <v>1408</v>
      </c>
      <c r="E173" s="182">
        <v>971</v>
      </c>
      <c r="F173" s="208">
        <v>69</v>
      </c>
      <c r="G173" s="183">
        <v>668</v>
      </c>
      <c r="H173" s="182">
        <v>485</v>
      </c>
      <c r="I173" s="208">
        <v>72.599999999999994</v>
      </c>
      <c r="J173" s="183">
        <v>1312</v>
      </c>
      <c r="K173" s="182">
        <v>984</v>
      </c>
      <c r="L173" s="208">
        <v>75</v>
      </c>
      <c r="M173" s="183">
        <v>664</v>
      </c>
      <c r="N173" s="182">
        <v>499</v>
      </c>
      <c r="O173" s="208">
        <v>75.2</v>
      </c>
      <c r="P173" s="183">
        <v>1291</v>
      </c>
      <c r="Q173" s="182">
        <v>928</v>
      </c>
      <c r="R173" s="208">
        <v>71.900000000000006</v>
      </c>
      <c r="S173" s="183">
        <v>699</v>
      </c>
      <c r="T173" s="182">
        <v>503</v>
      </c>
      <c r="U173" s="208">
        <v>72</v>
      </c>
      <c r="V173" s="183">
        <v>1122</v>
      </c>
      <c r="W173" s="182">
        <v>836</v>
      </c>
      <c r="X173" s="208">
        <v>74.5</v>
      </c>
      <c r="Y173" s="183">
        <v>605</v>
      </c>
      <c r="Z173" s="182">
        <v>435</v>
      </c>
      <c r="AA173" s="208">
        <v>71.900000000000006</v>
      </c>
      <c r="AB173" s="183">
        <v>1141</v>
      </c>
      <c r="AC173" s="182">
        <v>802</v>
      </c>
      <c r="AD173" s="208">
        <v>70.3</v>
      </c>
      <c r="AE173" s="183">
        <v>595</v>
      </c>
      <c r="AF173" s="182">
        <v>434</v>
      </c>
      <c r="AG173" s="208">
        <v>72.900000000000006</v>
      </c>
    </row>
    <row r="174" spans="1:33" ht="15" customHeight="1">
      <c r="A174" s="35"/>
      <c r="B174" s="260" t="s">
        <v>143</v>
      </c>
      <c r="C174" s="260" t="s">
        <v>144</v>
      </c>
      <c r="D174" s="188">
        <v>321</v>
      </c>
      <c r="E174" s="189">
        <v>248</v>
      </c>
      <c r="F174" s="207">
        <v>77.3</v>
      </c>
      <c r="G174" s="188">
        <v>186</v>
      </c>
      <c r="H174" s="189">
        <v>151</v>
      </c>
      <c r="I174" s="207">
        <v>81.2</v>
      </c>
      <c r="J174" s="188">
        <v>223</v>
      </c>
      <c r="K174" s="189">
        <v>156</v>
      </c>
      <c r="L174" s="207">
        <v>70</v>
      </c>
      <c r="M174" s="188">
        <v>139</v>
      </c>
      <c r="N174" s="189">
        <v>108</v>
      </c>
      <c r="O174" s="207">
        <v>77.7</v>
      </c>
      <c r="P174" s="188">
        <v>196</v>
      </c>
      <c r="Q174" s="189">
        <v>148</v>
      </c>
      <c r="R174" s="207">
        <v>75.5</v>
      </c>
      <c r="S174" s="188">
        <v>126</v>
      </c>
      <c r="T174" s="189">
        <v>96</v>
      </c>
      <c r="U174" s="207">
        <v>76.2</v>
      </c>
      <c r="V174" s="188">
        <v>344</v>
      </c>
      <c r="W174" s="189">
        <v>206</v>
      </c>
      <c r="X174" s="207">
        <v>59.9</v>
      </c>
      <c r="Y174" s="188">
        <v>146</v>
      </c>
      <c r="Z174" s="189">
        <v>113</v>
      </c>
      <c r="AA174" s="207">
        <v>77.400000000000006</v>
      </c>
      <c r="AB174" s="188">
        <v>442</v>
      </c>
      <c r="AC174" s="189">
        <v>310</v>
      </c>
      <c r="AD174" s="207">
        <v>70.099999999999994</v>
      </c>
      <c r="AE174" s="188">
        <v>239</v>
      </c>
      <c r="AF174" s="189">
        <v>168</v>
      </c>
      <c r="AG174" s="207">
        <v>70.3</v>
      </c>
    </row>
    <row r="175" spans="1:33" ht="15" customHeight="1">
      <c r="A175" s="35"/>
      <c r="B175" s="11"/>
      <c r="C175" s="181" t="s">
        <v>145</v>
      </c>
      <c r="D175" s="183">
        <v>15</v>
      </c>
      <c r="E175" s="182">
        <v>10</v>
      </c>
      <c r="F175" s="208">
        <v>66.7</v>
      </c>
      <c r="G175" s="183">
        <v>9</v>
      </c>
      <c r="H175" s="182">
        <v>4</v>
      </c>
      <c r="I175" s="208">
        <v>44.4</v>
      </c>
      <c r="J175" s="183">
        <v>19</v>
      </c>
      <c r="K175" s="182">
        <v>9</v>
      </c>
      <c r="L175" s="208">
        <v>47.4</v>
      </c>
      <c r="M175" s="183">
        <v>9</v>
      </c>
      <c r="N175" s="182">
        <v>6</v>
      </c>
      <c r="O175" s="208">
        <v>66.7</v>
      </c>
      <c r="P175" s="183">
        <v>52</v>
      </c>
      <c r="Q175" s="182">
        <v>13</v>
      </c>
      <c r="R175" s="208">
        <v>25</v>
      </c>
      <c r="S175" s="183">
        <v>8</v>
      </c>
      <c r="T175" s="182">
        <v>5</v>
      </c>
      <c r="U175" s="208">
        <v>62.5</v>
      </c>
      <c r="V175" s="183">
        <v>30</v>
      </c>
      <c r="W175" s="182">
        <v>24</v>
      </c>
      <c r="X175" s="208">
        <v>80</v>
      </c>
      <c r="Y175" s="183">
        <v>12</v>
      </c>
      <c r="Z175" s="182">
        <v>9</v>
      </c>
      <c r="AA175" s="208">
        <v>75</v>
      </c>
      <c r="AB175" s="183">
        <v>16</v>
      </c>
      <c r="AC175" s="182">
        <v>13</v>
      </c>
      <c r="AD175" s="208">
        <v>81.3</v>
      </c>
      <c r="AE175" s="183">
        <v>8</v>
      </c>
      <c r="AF175" s="182">
        <v>7</v>
      </c>
      <c r="AG175" s="208">
        <v>87.5</v>
      </c>
    </row>
    <row r="176" spans="1:33" ht="15" customHeight="1">
      <c r="A176" s="35"/>
      <c r="B176" s="11"/>
      <c r="C176" s="181" t="s">
        <v>146</v>
      </c>
      <c r="D176" s="183">
        <v>9</v>
      </c>
      <c r="E176" s="182">
        <v>3</v>
      </c>
      <c r="F176" s="208">
        <v>33.299999999999997</v>
      </c>
      <c r="G176" s="183">
        <v>6</v>
      </c>
      <c r="H176" s="182">
        <v>1</v>
      </c>
      <c r="I176" s="208">
        <v>16.7</v>
      </c>
      <c r="J176" s="183">
        <v>12</v>
      </c>
      <c r="K176" s="182">
        <v>7</v>
      </c>
      <c r="L176" s="208">
        <v>58.3</v>
      </c>
      <c r="M176" s="183">
        <v>5</v>
      </c>
      <c r="N176" s="182">
        <v>3</v>
      </c>
      <c r="O176" s="208">
        <v>60</v>
      </c>
      <c r="P176" s="183">
        <v>4</v>
      </c>
      <c r="Q176" s="182">
        <v>3</v>
      </c>
      <c r="R176" s="208">
        <v>75</v>
      </c>
      <c r="S176" s="183">
        <v>2</v>
      </c>
      <c r="T176" s="182">
        <v>2</v>
      </c>
      <c r="U176" s="208">
        <v>100</v>
      </c>
      <c r="V176" s="183">
        <v>15</v>
      </c>
      <c r="W176" s="182">
        <v>3</v>
      </c>
      <c r="X176" s="208">
        <v>20</v>
      </c>
      <c r="Y176" s="183">
        <v>3</v>
      </c>
      <c r="Z176" s="182">
        <v>2</v>
      </c>
      <c r="AA176" s="208">
        <v>66.7</v>
      </c>
      <c r="AB176" s="183">
        <v>1</v>
      </c>
      <c r="AC176" s="182">
        <v>1</v>
      </c>
      <c r="AD176" s="208">
        <v>100</v>
      </c>
      <c r="AE176" s="183">
        <v>1</v>
      </c>
      <c r="AF176" s="182">
        <v>1</v>
      </c>
      <c r="AG176" s="208">
        <v>100</v>
      </c>
    </row>
    <row r="177" spans="1:33" ht="15" customHeight="1">
      <c r="A177" s="35"/>
      <c r="B177" s="11"/>
      <c r="C177" s="181" t="s">
        <v>147</v>
      </c>
      <c r="D177" s="183">
        <v>76</v>
      </c>
      <c r="E177" s="182">
        <v>63</v>
      </c>
      <c r="F177" s="208">
        <v>82.9</v>
      </c>
      <c r="G177" s="183">
        <v>54</v>
      </c>
      <c r="H177" s="182">
        <v>43</v>
      </c>
      <c r="I177" s="208">
        <v>79.599999999999994</v>
      </c>
      <c r="J177" s="183">
        <v>84</v>
      </c>
      <c r="K177" s="182">
        <v>59</v>
      </c>
      <c r="L177" s="208">
        <v>70.2</v>
      </c>
      <c r="M177" s="183">
        <v>38</v>
      </c>
      <c r="N177" s="182">
        <v>27</v>
      </c>
      <c r="O177" s="208">
        <v>71.099999999999994</v>
      </c>
      <c r="P177" s="183">
        <v>83</v>
      </c>
      <c r="Q177" s="182">
        <v>48</v>
      </c>
      <c r="R177" s="208">
        <v>57.8</v>
      </c>
      <c r="S177" s="183">
        <v>68</v>
      </c>
      <c r="T177" s="182">
        <v>43</v>
      </c>
      <c r="U177" s="208">
        <v>63.2</v>
      </c>
      <c r="V177" s="183">
        <v>112</v>
      </c>
      <c r="W177" s="182">
        <v>53</v>
      </c>
      <c r="X177" s="208">
        <v>47.3</v>
      </c>
      <c r="Y177" s="183">
        <v>62</v>
      </c>
      <c r="Z177" s="182">
        <v>41</v>
      </c>
      <c r="AA177" s="208">
        <v>66.099999999999994</v>
      </c>
      <c r="AB177" s="183">
        <v>112</v>
      </c>
      <c r="AC177" s="182">
        <v>73</v>
      </c>
      <c r="AD177" s="208">
        <v>65.2</v>
      </c>
      <c r="AE177" s="183">
        <v>56</v>
      </c>
      <c r="AF177" s="182">
        <v>45</v>
      </c>
      <c r="AG177" s="208">
        <v>80.400000000000006</v>
      </c>
    </row>
    <row r="178" spans="1:33" ht="15" customHeight="1">
      <c r="A178" s="35"/>
      <c r="B178" s="11"/>
      <c r="C178" s="181" t="s">
        <v>148</v>
      </c>
      <c r="D178" s="183">
        <v>0</v>
      </c>
      <c r="E178" s="182">
        <v>0</v>
      </c>
      <c r="F178" s="208">
        <v>0</v>
      </c>
      <c r="G178" s="183">
        <v>0</v>
      </c>
      <c r="H178" s="182">
        <v>0</v>
      </c>
      <c r="I178" s="208">
        <v>0</v>
      </c>
      <c r="J178" s="183">
        <v>0</v>
      </c>
      <c r="K178" s="182">
        <v>0</v>
      </c>
      <c r="L178" s="208">
        <v>0</v>
      </c>
      <c r="M178" s="183">
        <v>0</v>
      </c>
      <c r="N178" s="182">
        <v>0</v>
      </c>
      <c r="O178" s="208">
        <v>0</v>
      </c>
      <c r="P178" s="183">
        <v>1</v>
      </c>
      <c r="Q178" s="182">
        <v>0</v>
      </c>
      <c r="R178" s="208">
        <v>0</v>
      </c>
      <c r="S178" s="183">
        <v>1</v>
      </c>
      <c r="T178" s="182">
        <v>0</v>
      </c>
      <c r="U178" s="208">
        <v>0</v>
      </c>
      <c r="V178" s="183">
        <v>1</v>
      </c>
      <c r="W178" s="182">
        <v>1</v>
      </c>
      <c r="X178" s="208">
        <v>100</v>
      </c>
      <c r="Y178" s="183">
        <v>1</v>
      </c>
      <c r="Z178" s="182">
        <v>1</v>
      </c>
      <c r="AA178" s="208">
        <v>100</v>
      </c>
      <c r="AB178" s="183">
        <v>0</v>
      </c>
      <c r="AC178" s="182">
        <v>0</v>
      </c>
      <c r="AD178" s="208">
        <v>0</v>
      </c>
      <c r="AE178" s="183">
        <v>0</v>
      </c>
      <c r="AF178" s="182">
        <v>0</v>
      </c>
      <c r="AG178" s="208">
        <v>0</v>
      </c>
    </row>
    <row r="179" spans="1:33" ht="15" customHeight="1">
      <c r="A179" s="35"/>
      <c r="B179" s="11"/>
      <c r="C179" s="181" t="s">
        <v>327</v>
      </c>
      <c r="D179" s="183">
        <v>369</v>
      </c>
      <c r="E179" s="182">
        <v>273</v>
      </c>
      <c r="F179" s="208">
        <v>74</v>
      </c>
      <c r="G179" s="183">
        <v>293</v>
      </c>
      <c r="H179" s="182">
        <v>222</v>
      </c>
      <c r="I179" s="208">
        <v>75.8</v>
      </c>
      <c r="J179" s="183">
        <v>331</v>
      </c>
      <c r="K179" s="182">
        <v>204</v>
      </c>
      <c r="L179" s="208">
        <v>61.6</v>
      </c>
      <c r="M179" s="183">
        <v>235</v>
      </c>
      <c r="N179" s="182">
        <v>168</v>
      </c>
      <c r="O179" s="208">
        <v>71.5</v>
      </c>
      <c r="P179" s="183">
        <v>312</v>
      </c>
      <c r="Q179" s="182">
        <v>213</v>
      </c>
      <c r="R179" s="208">
        <v>68.3</v>
      </c>
      <c r="S179" s="183">
        <v>239</v>
      </c>
      <c r="T179" s="182">
        <v>165</v>
      </c>
      <c r="U179" s="208">
        <v>69</v>
      </c>
      <c r="V179" s="183">
        <v>401</v>
      </c>
      <c r="W179" s="182">
        <v>231</v>
      </c>
      <c r="X179" s="208">
        <v>57.6</v>
      </c>
      <c r="Y179" s="183">
        <v>256</v>
      </c>
      <c r="Z179" s="182">
        <v>184</v>
      </c>
      <c r="AA179" s="208">
        <v>71.900000000000006</v>
      </c>
      <c r="AB179" s="183">
        <v>378</v>
      </c>
      <c r="AC179" s="182">
        <v>256</v>
      </c>
      <c r="AD179" s="208">
        <v>67.7</v>
      </c>
      <c r="AE179" s="183">
        <v>264</v>
      </c>
      <c r="AF179" s="182">
        <v>204</v>
      </c>
      <c r="AG179" s="208">
        <v>77.3</v>
      </c>
    </row>
    <row r="180" spans="1:33" ht="15" customHeight="1">
      <c r="A180" s="35"/>
      <c r="B180" s="304"/>
      <c r="C180" s="34" t="s">
        <v>39</v>
      </c>
      <c r="D180" s="184">
        <v>790</v>
      </c>
      <c r="E180" s="185">
        <v>597</v>
      </c>
      <c r="F180" s="209">
        <v>75.599999999999994</v>
      </c>
      <c r="G180" s="184">
        <v>536</v>
      </c>
      <c r="H180" s="185">
        <v>409</v>
      </c>
      <c r="I180" s="209">
        <v>76.3</v>
      </c>
      <c r="J180" s="184">
        <v>669</v>
      </c>
      <c r="K180" s="185">
        <v>435</v>
      </c>
      <c r="L180" s="209">
        <v>65</v>
      </c>
      <c r="M180" s="184">
        <v>423</v>
      </c>
      <c r="N180" s="185">
        <v>309</v>
      </c>
      <c r="O180" s="209">
        <v>73</v>
      </c>
      <c r="P180" s="184">
        <v>648</v>
      </c>
      <c r="Q180" s="185">
        <v>425</v>
      </c>
      <c r="R180" s="209">
        <v>65.599999999999994</v>
      </c>
      <c r="S180" s="184">
        <v>439</v>
      </c>
      <c r="T180" s="185">
        <v>307</v>
      </c>
      <c r="U180" s="209">
        <v>69.900000000000006</v>
      </c>
      <c r="V180" s="184">
        <v>903</v>
      </c>
      <c r="W180" s="185">
        <v>518</v>
      </c>
      <c r="X180" s="209">
        <v>57.4</v>
      </c>
      <c r="Y180" s="184">
        <v>467</v>
      </c>
      <c r="Z180" s="185">
        <v>339</v>
      </c>
      <c r="AA180" s="209">
        <v>72.599999999999994</v>
      </c>
      <c r="AB180" s="184">
        <v>949</v>
      </c>
      <c r="AC180" s="185">
        <v>653</v>
      </c>
      <c r="AD180" s="209">
        <v>68.8</v>
      </c>
      <c r="AE180" s="184">
        <v>556</v>
      </c>
      <c r="AF180" s="185">
        <v>413</v>
      </c>
      <c r="AG180" s="209">
        <v>74.3</v>
      </c>
    </row>
    <row r="181" spans="1:33" ht="15" customHeight="1">
      <c r="A181" s="35"/>
      <c r="B181" s="11" t="s">
        <v>39</v>
      </c>
      <c r="C181" s="181"/>
      <c r="D181" s="183">
        <v>6756</v>
      </c>
      <c r="E181" s="182">
        <v>5010</v>
      </c>
      <c r="F181" s="208">
        <v>74.2</v>
      </c>
      <c r="G181" s="183">
        <v>3058</v>
      </c>
      <c r="H181" s="182">
        <v>2279</v>
      </c>
      <c r="I181" s="208">
        <v>74.5</v>
      </c>
      <c r="J181" s="183">
        <v>4889</v>
      </c>
      <c r="K181" s="182">
        <v>3467</v>
      </c>
      <c r="L181" s="208">
        <v>70.900000000000006</v>
      </c>
      <c r="M181" s="183">
        <v>2966</v>
      </c>
      <c r="N181" s="182">
        <v>2185</v>
      </c>
      <c r="O181" s="208">
        <v>73.7</v>
      </c>
      <c r="P181" s="183">
        <v>4802</v>
      </c>
      <c r="Q181" s="182">
        <v>3475</v>
      </c>
      <c r="R181" s="208">
        <v>72.400000000000006</v>
      </c>
      <c r="S181" s="183">
        <v>3027</v>
      </c>
      <c r="T181" s="182">
        <v>2200</v>
      </c>
      <c r="U181" s="208">
        <v>72.7</v>
      </c>
      <c r="V181" s="183">
        <v>5179</v>
      </c>
      <c r="W181" s="182">
        <v>3265</v>
      </c>
      <c r="X181" s="208">
        <v>63</v>
      </c>
      <c r="Y181" s="183">
        <v>2851</v>
      </c>
      <c r="Z181" s="182">
        <v>2078</v>
      </c>
      <c r="AA181" s="208">
        <v>72.900000000000006</v>
      </c>
      <c r="AB181" s="183">
        <v>4785</v>
      </c>
      <c r="AC181" s="182">
        <v>3363</v>
      </c>
      <c r="AD181" s="208">
        <v>70.3</v>
      </c>
      <c r="AE181" s="183">
        <v>3075</v>
      </c>
      <c r="AF181" s="182">
        <v>2261</v>
      </c>
      <c r="AG181" s="208">
        <v>73.5</v>
      </c>
    </row>
    <row r="182" spans="1:33" ht="15" customHeight="1">
      <c r="A182" s="174" t="s">
        <v>39</v>
      </c>
      <c r="B182" s="330"/>
      <c r="C182" s="39"/>
      <c r="D182" s="195">
        <v>297914</v>
      </c>
      <c r="E182" s="194">
        <v>233735</v>
      </c>
      <c r="F182" s="210">
        <v>78.5</v>
      </c>
      <c r="G182" s="195">
        <v>126376</v>
      </c>
      <c r="H182" s="194">
        <v>112658</v>
      </c>
      <c r="I182" s="210">
        <v>89.1</v>
      </c>
      <c r="J182" s="195">
        <v>326033</v>
      </c>
      <c r="K182" s="194">
        <v>258925</v>
      </c>
      <c r="L182" s="210">
        <v>79.400000000000006</v>
      </c>
      <c r="M182" s="195">
        <v>136584</v>
      </c>
      <c r="N182" s="194">
        <v>123452</v>
      </c>
      <c r="O182" s="210">
        <v>90.4</v>
      </c>
      <c r="P182" s="195">
        <v>342318</v>
      </c>
      <c r="Q182" s="194">
        <v>272712</v>
      </c>
      <c r="R182" s="210">
        <v>79.7</v>
      </c>
      <c r="S182" s="195">
        <v>139117</v>
      </c>
      <c r="T182" s="194">
        <v>125819</v>
      </c>
      <c r="U182" s="210">
        <v>90.4</v>
      </c>
      <c r="V182" s="195">
        <v>345366</v>
      </c>
      <c r="W182" s="194">
        <v>275404</v>
      </c>
      <c r="X182" s="210">
        <v>79.7</v>
      </c>
      <c r="Y182" s="195">
        <v>140677</v>
      </c>
      <c r="Z182" s="194">
        <v>127302</v>
      </c>
      <c r="AA182" s="210">
        <v>90.5</v>
      </c>
      <c r="AB182" s="195">
        <v>347563</v>
      </c>
      <c r="AC182" s="194">
        <v>278158</v>
      </c>
      <c r="AD182" s="210">
        <v>80</v>
      </c>
      <c r="AE182" s="330">
        <v>140104</v>
      </c>
      <c r="AF182" s="194">
        <v>126924</v>
      </c>
      <c r="AG182" s="210">
        <v>90.6</v>
      </c>
    </row>
    <row r="183" spans="1:33" s="178" customFormat="1" ht="22.5" customHeight="1">
      <c r="A183" s="3"/>
      <c r="B183" s="3"/>
      <c r="C183" s="3"/>
      <c r="D183" s="3"/>
      <c r="E183" s="3"/>
      <c r="F183" s="3"/>
      <c r="G183" s="3"/>
      <c r="H183" s="3"/>
      <c r="I183" s="3"/>
      <c r="J183" s="3"/>
      <c r="K183" s="3"/>
      <c r="L183" s="3"/>
      <c r="M183" s="3"/>
      <c r="N183" s="3"/>
      <c r="O183" s="3"/>
      <c r="P183" s="3"/>
      <c r="Q183" s="3"/>
      <c r="R183" s="3"/>
      <c r="S183" s="3"/>
      <c r="T183" s="3"/>
      <c r="U183" s="3"/>
      <c r="V183" s="3"/>
      <c r="W183" s="3"/>
      <c r="X183" s="3"/>
      <c r="Y183" s="3"/>
      <c r="Z183" s="3"/>
      <c r="AA183" s="3"/>
      <c r="AB183" s="3"/>
      <c r="AC183" s="3"/>
      <c r="AD183" s="3"/>
      <c r="AE183" s="3"/>
      <c r="AF183" s="3"/>
      <c r="AG183" s="3"/>
    </row>
    <row r="184" spans="1:33" s="178" customFormat="1" ht="15" customHeight="1">
      <c r="A184" s="167" t="s">
        <v>333</v>
      </c>
    </row>
    <row r="185" spans="1:33" s="178" customFormat="1" ht="15" customHeight="1">
      <c r="A185" s="27" t="s">
        <v>0</v>
      </c>
      <c r="B185" s="28"/>
      <c r="C185" s="29"/>
      <c r="D185" s="492" t="str">
        <f>D$6</f>
        <v>July 2014 - June 2015</v>
      </c>
      <c r="E185" s="493"/>
      <c r="F185" s="493"/>
      <c r="G185" s="493"/>
      <c r="H185" s="493"/>
      <c r="I185" s="494"/>
      <c r="J185" s="492" t="str">
        <f t="shared" ref="J185" si="0">J$6</f>
        <v>July 2015 - June 2016</v>
      </c>
      <c r="K185" s="493"/>
      <c r="L185" s="493"/>
      <c r="M185" s="493"/>
      <c r="N185" s="493"/>
      <c r="O185" s="494"/>
      <c r="P185" s="492" t="str">
        <f t="shared" ref="P185" si="1">P$6</f>
        <v>July 2016 - June 2017</v>
      </c>
      <c r="Q185" s="493"/>
      <c r="R185" s="493"/>
      <c r="S185" s="493"/>
      <c r="T185" s="493"/>
      <c r="U185" s="494"/>
      <c r="V185" s="492" t="str">
        <f t="shared" ref="V185" si="2">V$6</f>
        <v>July 2017 - June 2018</v>
      </c>
      <c r="W185" s="493"/>
      <c r="X185" s="493"/>
      <c r="Y185" s="493"/>
      <c r="Z185" s="493"/>
      <c r="AA185" s="494"/>
      <c r="AB185" s="492" t="str">
        <f t="shared" ref="AB185" si="3">AB$6</f>
        <v>July 2018 - June 2019</v>
      </c>
      <c r="AC185" s="493"/>
      <c r="AD185" s="493"/>
      <c r="AE185" s="493"/>
      <c r="AF185" s="493"/>
      <c r="AG185" s="494"/>
    </row>
    <row r="186" spans="1:33" ht="15" customHeight="1">
      <c r="A186" s="30"/>
      <c r="B186" s="10"/>
      <c r="C186" s="31"/>
      <c r="D186" s="495" t="s">
        <v>31</v>
      </c>
      <c r="E186" s="496"/>
      <c r="F186" s="497"/>
      <c r="G186" s="498" t="s">
        <v>328</v>
      </c>
      <c r="H186" s="499"/>
      <c r="I186" s="500"/>
      <c r="J186" s="495" t="s">
        <v>31</v>
      </c>
      <c r="K186" s="496"/>
      <c r="L186" s="497"/>
      <c r="M186" s="498" t="s">
        <v>328</v>
      </c>
      <c r="N186" s="499"/>
      <c r="O186" s="500"/>
      <c r="P186" s="495" t="s">
        <v>31</v>
      </c>
      <c r="Q186" s="496"/>
      <c r="R186" s="497"/>
      <c r="S186" s="498" t="s">
        <v>328</v>
      </c>
      <c r="T186" s="499"/>
      <c r="U186" s="500"/>
      <c r="V186" s="495" t="s">
        <v>31</v>
      </c>
      <c r="W186" s="496"/>
      <c r="X186" s="497"/>
      <c r="Y186" s="498" t="s">
        <v>328</v>
      </c>
      <c r="Z186" s="499"/>
      <c r="AA186" s="500"/>
      <c r="AB186" s="495" t="s">
        <v>31</v>
      </c>
      <c r="AC186" s="496"/>
      <c r="AD186" s="497"/>
      <c r="AE186" s="498" t="s">
        <v>328</v>
      </c>
      <c r="AF186" s="499"/>
      <c r="AG186" s="500"/>
    </row>
    <row r="187" spans="1:33" ht="63.75" customHeight="1">
      <c r="A187" s="239" t="s">
        <v>755</v>
      </c>
      <c r="B187" s="32"/>
      <c r="C187" s="33"/>
      <c r="D187" s="323" t="s">
        <v>295</v>
      </c>
      <c r="E187" s="324" t="s">
        <v>296</v>
      </c>
      <c r="F187" s="206" t="s">
        <v>297</v>
      </c>
      <c r="G187" s="323" t="s">
        <v>293</v>
      </c>
      <c r="H187" s="324" t="s">
        <v>294</v>
      </c>
      <c r="I187" s="206" t="s">
        <v>297</v>
      </c>
      <c r="J187" s="323" t="s">
        <v>295</v>
      </c>
      <c r="K187" s="324" t="s">
        <v>296</v>
      </c>
      <c r="L187" s="206" t="s">
        <v>297</v>
      </c>
      <c r="M187" s="323" t="s">
        <v>293</v>
      </c>
      <c r="N187" s="324" t="s">
        <v>294</v>
      </c>
      <c r="O187" s="206" t="s">
        <v>297</v>
      </c>
      <c r="P187" s="323" t="s">
        <v>295</v>
      </c>
      <c r="Q187" s="324" t="s">
        <v>296</v>
      </c>
      <c r="R187" s="206" t="s">
        <v>297</v>
      </c>
      <c r="S187" s="323" t="s">
        <v>293</v>
      </c>
      <c r="T187" s="324" t="s">
        <v>294</v>
      </c>
      <c r="U187" s="206" t="s">
        <v>297</v>
      </c>
      <c r="V187" s="323" t="s">
        <v>295</v>
      </c>
      <c r="W187" s="324" t="s">
        <v>296</v>
      </c>
      <c r="X187" s="206" t="s">
        <v>297</v>
      </c>
      <c r="Y187" s="323" t="s">
        <v>293</v>
      </c>
      <c r="Z187" s="324" t="s">
        <v>294</v>
      </c>
      <c r="AA187" s="206" t="s">
        <v>297</v>
      </c>
      <c r="AB187" s="323" t="s">
        <v>295</v>
      </c>
      <c r="AC187" s="324" t="s">
        <v>296</v>
      </c>
      <c r="AD187" s="206" t="s">
        <v>297</v>
      </c>
      <c r="AE187" s="323" t="s">
        <v>293</v>
      </c>
      <c r="AF187" s="324" t="s">
        <v>294</v>
      </c>
      <c r="AG187" s="206" t="s">
        <v>297</v>
      </c>
    </row>
    <row r="188" spans="1:33" ht="15" customHeight="1">
      <c r="A188" s="89" t="s">
        <v>9</v>
      </c>
      <c r="B188" s="39" t="s">
        <v>35</v>
      </c>
      <c r="C188" s="39" t="s">
        <v>35</v>
      </c>
      <c r="D188" s="195">
        <v>89</v>
      </c>
      <c r="E188" s="194">
        <v>49</v>
      </c>
      <c r="F188" s="210">
        <v>55.1</v>
      </c>
      <c r="G188" s="195">
        <v>88</v>
      </c>
      <c r="H188" s="194">
        <v>48</v>
      </c>
      <c r="I188" s="210">
        <v>54.5</v>
      </c>
      <c r="J188" s="195">
        <v>67</v>
      </c>
      <c r="K188" s="194">
        <v>28</v>
      </c>
      <c r="L188" s="210">
        <v>41.8</v>
      </c>
      <c r="M188" s="195">
        <v>64</v>
      </c>
      <c r="N188" s="194">
        <v>26</v>
      </c>
      <c r="O188" s="210">
        <v>40.6</v>
      </c>
      <c r="P188" s="195">
        <v>86</v>
      </c>
      <c r="Q188" s="194">
        <v>58</v>
      </c>
      <c r="R188" s="210">
        <v>67.400000000000006</v>
      </c>
      <c r="S188" s="195">
        <v>76</v>
      </c>
      <c r="T188" s="194">
        <v>51</v>
      </c>
      <c r="U188" s="210">
        <v>67.099999999999994</v>
      </c>
      <c r="V188" s="195">
        <v>63</v>
      </c>
      <c r="W188" s="194">
        <v>31</v>
      </c>
      <c r="X188" s="210">
        <v>49.2</v>
      </c>
      <c r="Y188" s="195">
        <v>63</v>
      </c>
      <c r="Z188" s="194">
        <v>31</v>
      </c>
      <c r="AA188" s="210">
        <v>49.2</v>
      </c>
      <c r="AB188" s="195">
        <v>78</v>
      </c>
      <c r="AC188" s="194">
        <v>40</v>
      </c>
      <c r="AD188" s="210">
        <v>51.3</v>
      </c>
      <c r="AE188" s="195">
        <v>72</v>
      </c>
      <c r="AF188" s="194">
        <v>34</v>
      </c>
      <c r="AG188" s="210">
        <v>47.2</v>
      </c>
    </row>
    <row r="189" spans="1:33" ht="15" customHeight="1">
      <c r="A189" s="35"/>
      <c r="B189" s="39" t="s">
        <v>36</v>
      </c>
      <c r="C189" s="39" t="s">
        <v>36</v>
      </c>
      <c r="D189" s="195">
        <v>9</v>
      </c>
      <c r="E189" s="194">
        <v>0</v>
      </c>
      <c r="F189" s="210">
        <v>0</v>
      </c>
      <c r="G189" s="195">
        <v>7</v>
      </c>
      <c r="H189" s="194">
        <v>0</v>
      </c>
      <c r="I189" s="210">
        <v>0</v>
      </c>
      <c r="J189" s="195">
        <v>0</v>
      </c>
      <c r="K189" s="194">
        <v>0</v>
      </c>
      <c r="L189" s="210">
        <v>0</v>
      </c>
      <c r="M189" s="195">
        <v>0</v>
      </c>
      <c r="N189" s="194">
        <v>0</v>
      </c>
      <c r="O189" s="210">
        <v>0</v>
      </c>
      <c r="P189" s="195">
        <v>29</v>
      </c>
      <c r="Q189" s="194">
        <v>20</v>
      </c>
      <c r="R189" s="210">
        <v>69</v>
      </c>
      <c r="S189" s="195">
        <v>6</v>
      </c>
      <c r="T189" s="194">
        <v>4</v>
      </c>
      <c r="U189" s="210">
        <v>66.7</v>
      </c>
      <c r="V189" s="195">
        <v>5</v>
      </c>
      <c r="W189" s="194">
        <v>2</v>
      </c>
      <c r="X189" s="210">
        <v>40</v>
      </c>
      <c r="Y189" s="195">
        <v>5</v>
      </c>
      <c r="Z189" s="194">
        <v>2</v>
      </c>
      <c r="AA189" s="210">
        <v>40</v>
      </c>
      <c r="AB189" s="195">
        <v>5</v>
      </c>
      <c r="AC189" s="194">
        <v>2</v>
      </c>
      <c r="AD189" s="210">
        <v>40</v>
      </c>
      <c r="AE189" s="195">
        <v>4</v>
      </c>
      <c r="AF189" s="194">
        <v>2</v>
      </c>
      <c r="AG189" s="210">
        <v>50</v>
      </c>
    </row>
    <row r="190" spans="1:33" ht="15.75" customHeight="1">
      <c r="A190" s="35"/>
      <c r="B190" s="11" t="s">
        <v>184</v>
      </c>
      <c r="C190" s="181" t="s">
        <v>37</v>
      </c>
      <c r="D190" s="183">
        <v>31</v>
      </c>
      <c r="E190" s="182">
        <v>28</v>
      </c>
      <c r="F190" s="208">
        <v>90.3</v>
      </c>
      <c r="G190" s="183">
        <v>31</v>
      </c>
      <c r="H190" s="182">
        <v>28</v>
      </c>
      <c r="I190" s="208">
        <v>90.3</v>
      </c>
      <c r="J190" s="183">
        <v>19</v>
      </c>
      <c r="K190" s="182">
        <v>13</v>
      </c>
      <c r="L190" s="208">
        <v>68.400000000000006</v>
      </c>
      <c r="M190" s="183">
        <v>19</v>
      </c>
      <c r="N190" s="182">
        <v>13</v>
      </c>
      <c r="O190" s="208">
        <v>68.400000000000006</v>
      </c>
      <c r="P190" s="183">
        <v>22</v>
      </c>
      <c r="Q190" s="182">
        <v>21</v>
      </c>
      <c r="R190" s="208">
        <v>95.5</v>
      </c>
      <c r="S190" s="183">
        <v>21</v>
      </c>
      <c r="T190" s="182">
        <v>20</v>
      </c>
      <c r="U190" s="208">
        <v>95.2</v>
      </c>
      <c r="V190" s="183">
        <v>19</v>
      </c>
      <c r="W190" s="182">
        <v>14</v>
      </c>
      <c r="X190" s="208">
        <v>73.7</v>
      </c>
      <c r="Y190" s="183">
        <v>19</v>
      </c>
      <c r="Z190" s="182">
        <v>14</v>
      </c>
      <c r="AA190" s="208">
        <v>73.7</v>
      </c>
      <c r="AB190" s="183">
        <v>19</v>
      </c>
      <c r="AC190" s="182">
        <v>18</v>
      </c>
      <c r="AD190" s="208">
        <v>94.7</v>
      </c>
      <c r="AE190" s="183">
        <v>19</v>
      </c>
      <c r="AF190" s="182">
        <v>18</v>
      </c>
      <c r="AG190" s="208">
        <v>94.7</v>
      </c>
    </row>
    <row r="191" spans="1:33" ht="15" customHeight="1">
      <c r="A191" s="35"/>
      <c r="B191" s="11"/>
      <c r="C191" s="181" t="s">
        <v>38</v>
      </c>
      <c r="D191" s="183">
        <v>2</v>
      </c>
      <c r="E191" s="182">
        <v>0</v>
      </c>
      <c r="F191" s="208">
        <v>0</v>
      </c>
      <c r="G191" s="183">
        <v>1</v>
      </c>
      <c r="H191" s="182">
        <v>0</v>
      </c>
      <c r="I191" s="208">
        <v>0</v>
      </c>
      <c r="J191" s="183">
        <v>1</v>
      </c>
      <c r="K191" s="182">
        <v>0</v>
      </c>
      <c r="L191" s="208">
        <v>0</v>
      </c>
      <c r="M191" s="183">
        <v>1</v>
      </c>
      <c r="N191" s="182">
        <v>0</v>
      </c>
      <c r="O191" s="208">
        <v>0</v>
      </c>
      <c r="P191" s="183">
        <v>0</v>
      </c>
      <c r="Q191" s="182">
        <v>0</v>
      </c>
      <c r="R191" s="208">
        <v>0</v>
      </c>
      <c r="S191" s="183">
        <v>0</v>
      </c>
      <c r="T191" s="182">
        <v>0</v>
      </c>
      <c r="U191" s="208">
        <v>0</v>
      </c>
      <c r="V191" s="183">
        <v>0</v>
      </c>
      <c r="W191" s="182">
        <v>0</v>
      </c>
      <c r="X191" s="208">
        <v>0</v>
      </c>
      <c r="Y191" s="183">
        <v>0</v>
      </c>
      <c r="Z191" s="182">
        <v>0</v>
      </c>
      <c r="AA191" s="208">
        <v>0</v>
      </c>
      <c r="AB191" s="183">
        <v>0</v>
      </c>
      <c r="AC191" s="182">
        <v>0</v>
      </c>
      <c r="AD191" s="208">
        <v>0</v>
      </c>
      <c r="AE191" s="183">
        <v>0</v>
      </c>
      <c r="AF191" s="182">
        <v>0</v>
      </c>
      <c r="AG191" s="208">
        <v>0</v>
      </c>
    </row>
    <row r="192" spans="1:33" ht="15" customHeight="1">
      <c r="A192" s="35"/>
      <c r="B192" s="11"/>
      <c r="C192" s="181" t="s">
        <v>39</v>
      </c>
      <c r="D192" s="183">
        <v>33</v>
      </c>
      <c r="E192" s="182">
        <v>28</v>
      </c>
      <c r="F192" s="208">
        <v>84.8</v>
      </c>
      <c r="G192" s="183">
        <v>31</v>
      </c>
      <c r="H192" s="182">
        <v>28</v>
      </c>
      <c r="I192" s="208">
        <v>90.3</v>
      </c>
      <c r="J192" s="183">
        <v>20</v>
      </c>
      <c r="K192" s="182">
        <v>13</v>
      </c>
      <c r="L192" s="208">
        <v>65</v>
      </c>
      <c r="M192" s="183">
        <v>19</v>
      </c>
      <c r="N192" s="182">
        <v>13</v>
      </c>
      <c r="O192" s="208">
        <v>68.400000000000006</v>
      </c>
      <c r="P192" s="183">
        <v>22</v>
      </c>
      <c r="Q192" s="182">
        <v>21</v>
      </c>
      <c r="R192" s="208">
        <v>95.5</v>
      </c>
      <c r="S192" s="183">
        <v>21</v>
      </c>
      <c r="T192" s="182">
        <v>20</v>
      </c>
      <c r="U192" s="208">
        <v>95.2</v>
      </c>
      <c r="V192" s="183">
        <v>19</v>
      </c>
      <c r="W192" s="182">
        <v>14</v>
      </c>
      <c r="X192" s="208">
        <v>73.7</v>
      </c>
      <c r="Y192" s="183">
        <v>19</v>
      </c>
      <c r="Z192" s="182">
        <v>14</v>
      </c>
      <c r="AA192" s="208">
        <v>73.7</v>
      </c>
      <c r="AB192" s="183">
        <v>19</v>
      </c>
      <c r="AC192" s="182">
        <v>18</v>
      </c>
      <c r="AD192" s="208">
        <v>94.7</v>
      </c>
      <c r="AE192" s="183">
        <v>19</v>
      </c>
      <c r="AF192" s="182">
        <v>18</v>
      </c>
      <c r="AG192" s="208">
        <v>94.7</v>
      </c>
    </row>
    <row r="193" spans="1:33" ht="15" customHeight="1">
      <c r="A193" s="36"/>
      <c r="B193" s="197" t="s">
        <v>39</v>
      </c>
      <c r="C193" s="39"/>
      <c r="D193" s="195">
        <v>131</v>
      </c>
      <c r="E193" s="194">
        <v>77</v>
      </c>
      <c r="F193" s="210">
        <v>58.8</v>
      </c>
      <c r="G193" s="195">
        <v>99</v>
      </c>
      <c r="H193" s="194">
        <v>76</v>
      </c>
      <c r="I193" s="210">
        <v>76.8</v>
      </c>
      <c r="J193" s="195">
        <v>87</v>
      </c>
      <c r="K193" s="194">
        <v>41</v>
      </c>
      <c r="L193" s="210">
        <v>47.1</v>
      </c>
      <c r="M193" s="195">
        <v>68</v>
      </c>
      <c r="N193" s="194">
        <v>39</v>
      </c>
      <c r="O193" s="210">
        <v>57.4</v>
      </c>
      <c r="P193" s="195">
        <v>137</v>
      </c>
      <c r="Q193" s="194">
        <v>99</v>
      </c>
      <c r="R193" s="210">
        <v>72.3</v>
      </c>
      <c r="S193" s="195">
        <v>82</v>
      </c>
      <c r="T193" s="194">
        <v>68</v>
      </c>
      <c r="U193" s="210">
        <v>82.9</v>
      </c>
      <c r="V193" s="195">
        <v>87</v>
      </c>
      <c r="W193" s="194">
        <v>47</v>
      </c>
      <c r="X193" s="210">
        <v>54</v>
      </c>
      <c r="Y193" s="195">
        <v>70</v>
      </c>
      <c r="Z193" s="194">
        <v>46</v>
      </c>
      <c r="AA193" s="210">
        <v>65.7</v>
      </c>
      <c r="AB193" s="195">
        <v>102</v>
      </c>
      <c r="AC193" s="194">
        <v>60</v>
      </c>
      <c r="AD193" s="210">
        <v>58.8</v>
      </c>
      <c r="AE193" s="195">
        <v>79</v>
      </c>
      <c r="AF193" s="194">
        <v>53</v>
      </c>
      <c r="AG193" s="210">
        <v>67.099999999999994</v>
      </c>
    </row>
    <row r="194" spans="1:33" ht="16.5" customHeight="1">
      <c r="A194" s="35" t="s">
        <v>10</v>
      </c>
      <c r="B194" s="11" t="s">
        <v>40</v>
      </c>
      <c r="C194" s="181" t="s">
        <v>41</v>
      </c>
      <c r="D194" s="183">
        <v>23</v>
      </c>
      <c r="E194" s="182">
        <v>7</v>
      </c>
      <c r="F194" s="208">
        <v>30.4</v>
      </c>
      <c r="G194" s="183">
        <v>17</v>
      </c>
      <c r="H194" s="182">
        <v>7</v>
      </c>
      <c r="I194" s="208">
        <v>41.2</v>
      </c>
      <c r="J194" s="183">
        <v>33</v>
      </c>
      <c r="K194" s="182">
        <v>11</v>
      </c>
      <c r="L194" s="208">
        <v>33.299999999999997</v>
      </c>
      <c r="M194" s="183">
        <v>20</v>
      </c>
      <c r="N194" s="182">
        <v>9</v>
      </c>
      <c r="O194" s="208">
        <v>45</v>
      </c>
      <c r="P194" s="183">
        <v>26</v>
      </c>
      <c r="Q194" s="182">
        <v>18</v>
      </c>
      <c r="R194" s="208">
        <v>69.2</v>
      </c>
      <c r="S194" s="183">
        <v>14</v>
      </c>
      <c r="T194" s="182">
        <v>10</v>
      </c>
      <c r="U194" s="208">
        <v>71.400000000000006</v>
      </c>
      <c r="V194" s="183">
        <v>13</v>
      </c>
      <c r="W194" s="182">
        <v>7</v>
      </c>
      <c r="X194" s="208">
        <v>53.8</v>
      </c>
      <c r="Y194" s="183">
        <v>11</v>
      </c>
      <c r="Z194" s="182">
        <v>6</v>
      </c>
      <c r="AA194" s="208">
        <v>54.5</v>
      </c>
      <c r="AB194" s="183">
        <v>12</v>
      </c>
      <c r="AC194" s="182">
        <v>6</v>
      </c>
      <c r="AD194" s="208">
        <v>50</v>
      </c>
      <c r="AE194" s="183">
        <v>9</v>
      </c>
      <c r="AF194" s="182">
        <v>4</v>
      </c>
      <c r="AG194" s="208">
        <v>44.4</v>
      </c>
    </row>
    <row r="195" spans="1:33" ht="15" customHeight="1">
      <c r="A195" s="35"/>
      <c r="B195" s="11"/>
      <c r="C195" s="181" t="s">
        <v>42</v>
      </c>
      <c r="D195" s="183">
        <v>0</v>
      </c>
      <c r="E195" s="182">
        <v>0</v>
      </c>
      <c r="F195" s="208">
        <v>0</v>
      </c>
      <c r="G195" s="183">
        <v>0</v>
      </c>
      <c r="H195" s="182">
        <v>0</v>
      </c>
      <c r="I195" s="208">
        <v>0</v>
      </c>
      <c r="J195" s="183">
        <v>1</v>
      </c>
      <c r="K195" s="182">
        <v>1</v>
      </c>
      <c r="L195" s="208">
        <v>100</v>
      </c>
      <c r="M195" s="183">
        <v>1</v>
      </c>
      <c r="N195" s="182">
        <v>1</v>
      </c>
      <c r="O195" s="208">
        <v>100</v>
      </c>
      <c r="P195" s="183">
        <v>1</v>
      </c>
      <c r="Q195" s="182">
        <v>1</v>
      </c>
      <c r="R195" s="208">
        <v>100</v>
      </c>
      <c r="S195" s="183">
        <v>1</v>
      </c>
      <c r="T195" s="182">
        <v>1</v>
      </c>
      <c r="U195" s="208">
        <v>100</v>
      </c>
      <c r="V195" s="183">
        <v>0</v>
      </c>
      <c r="W195" s="182">
        <v>0</v>
      </c>
      <c r="X195" s="208">
        <v>0</v>
      </c>
      <c r="Y195" s="183">
        <v>0</v>
      </c>
      <c r="Z195" s="182">
        <v>0</v>
      </c>
      <c r="AA195" s="208">
        <v>0</v>
      </c>
      <c r="AB195" s="183">
        <v>0</v>
      </c>
      <c r="AC195" s="182">
        <v>0</v>
      </c>
      <c r="AD195" s="208">
        <v>0</v>
      </c>
      <c r="AE195" s="183">
        <v>0</v>
      </c>
      <c r="AF195" s="182">
        <v>0</v>
      </c>
      <c r="AG195" s="208">
        <v>0</v>
      </c>
    </row>
    <row r="196" spans="1:33" ht="15" customHeight="1">
      <c r="A196" s="35"/>
      <c r="B196" s="11"/>
      <c r="C196" s="181" t="s">
        <v>43</v>
      </c>
      <c r="D196" s="183">
        <v>4</v>
      </c>
      <c r="E196" s="182">
        <v>4</v>
      </c>
      <c r="F196" s="208">
        <v>100</v>
      </c>
      <c r="G196" s="183">
        <v>1</v>
      </c>
      <c r="H196" s="182">
        <v>1</v>
      </c>
      <c r="I196" s="208">
        <v>100</v>
      </c>
      <c r="J196" s="183">
        <v>12</v>
      </c>
      <c r="K196" s="182">
        <v>6</v>
      </c>
      <c r="L196" s="208">
        <v>50</v>
      </c>
      <c r="M196" s="183">
        <v>4</v>
      </c>
      <c r="N196" s="182">
        <v>2</v>
      </c>
      <c r="O196" s="208">
        <v>50</v>
      </c>
      <c r="P196" s="183">
        <v>1</v>
      </c>
      <c r="Q196" s="182">
        <v>1</v>
      </c>
      <c r="R196" s="208">
        <v>100</v>
      </c>
      <c r="S196" s="183">
        <v>1</v>
      </c>
      <c r="T196" s="182">
        <v>1</v>
      </c>
      <c r="U196" s="208">
        <v>100</v>
      </c>
      <c r="V196" s="183">
        <v>1</v>
      </c>
      <c r="W196" s="182">
        <v>0</v>
      </c>
      <c r="X196" s="208">
        <v>0</v>
      </c>
      <c r="Y196" s="183">
        <v>1</v>
      </c>
      <c r="Z196" s="182">
        <v>0</v>
      </c>
      <c r="AA196" s="208">
        <v>0</v>
      </c>
      <c r="AB196" s="183">
        <v>2</v>
      </c>
      <c r="AC196" s="182">
        <v>1</v>
      </c>
      <c r="AD196" s="208">
        <v>50</v>
      </c>
      <c r="AE196" s="183">
        <v>2</v>
      </c>
      <c r="AF196" s="182">
        <v>1</v>
      </c>
      <c r="AG196" s="208">
        <v>50</v>
      </c>
    </row>
    <row r="197" spans="1:33" ht="15" customHeight="1">
      <c r="A197" s="35"/>
      <c r="B197" s="11"/>
      <c r="C197" s="181" t="s">
        <v>39</v>
      </c>
      <c r="D197" s="183">
        <v>27</v>
      </c>
      <c r="E197" s="182">
        <v>11</v>
      </c>
      <c r="F197" s="208">
        <v>40.700000000000003</v>
      </c>
      <c r="G197" s="183">
        <v>17</v>
      </c>
      <c r="H197" s="182">
        <v>7</v>
      </c>
      <c r="I197" s="208">
        <v>41.2</v>
      </c>
      <c r="J197" s="183">
        <v>46</v>
      </c>
      <c r="K197" s="182">
        <v>18</v>
      </c>
      <c r="L197" s="208">
        <v>39.1</v>
      </c>
      <c r="M197" s="183">
        <v>22</v>
      </c>
      <c r="N197" s="182">
        <v>10</v>
      </c>
      <c r="O197" s="208">
        <v>45.5</v>
      </c>
      <c r="P197" s="183">
        <v>28</v>
      </c>
      <c r="Q197" s="182">
        <v>20</v>
      </c>
      <c r="R197" s="208">
        <v>71.400000000000006</v>
      </c>
      <c r="S197" s="183">
        <v>15</v>
      </c>
      <c r="T197" s="182">
        <v>11</v>
      </c>
      <c r="U197" s="208">
        <v>73.3</v>
      </c>
      <c r="V197" s="183">
        <v>14</v>
      </c>
      <c r="W197" s="182">
        <v>7</v>
      </c>
      <c r="X197" s="208">
        <v>50</v>
      </c>
      <c r="Y197" s="183">
        <v>12</v>
      </c>
      <c r="Z197" s="182">
        <v>6</v>
      </c>
      <c r="AA197" s="208">
        <v>50</v>
      </c>
      <c r="AB197" s="183">
        <v>14</v>
      </c>
      <c r="AC197" s="182">
        <v>7</v>
      </c>
      <c r="AD197" s="208">
        <v>50</v>
      </c>
      <c r="AE197" s="183">
        <v>11</v>
      </c>
      <c r="AF197" s="182">
        <v>5</v>
      </c>
      <c r="AG197" s="208">
        <v>45.5</v>
      </c>
    </row>
    <row r="198" spans="1:33" ht="15" customHeight="1">
      <c r="A198" s="35"/>
      <c r="B198" s="334" t="s">
        <v>331</v>
      </c>
      <c r="C198" s="260" t="s">
        <v>532</v>
      </c>
      <c r="D198" s="188">
        <v>0</v>
      </c>
      <c r="E198" s="189">
        <v>0</v>
      </c>
      <c r="F198" s="207">
        <v>0</v>
      </c>
      <c r="G198" s="188">
        <v>0</v>
      </c>
      <c r="H198" s="189">
        <v>0</v>
      </c>
      <c r="I198" s="207">
        <v>0</v>
      </c>
      <c r="J198" s="188">
        <v>1</v>
      </c>
      <c r="K198" s="189">
        <v>0</v>
      </c>
      <c r="L198" s="207">
        <v>0</v>
      </c>
      <c r="M198" s="188">
        <v>1</v>
      </c>
      <c r="N198" s="189">
        <v>0</v>
      </c>
      <c r="O198" s="207">
        <v>0</v>
      </c>
      <c r="P198" s="188">
        <v>2</v>
      </c>
      <c r="Q198" s="189">
        <v>2</v>
      </c>
      <c r="R198" s="207">
        <v>100</v>
      </c>
      <c r="S198" s="188">
        <v>1</v>
      </c>
      <c r="T198" s="189">
        <v>1</v>
      </c>
      <c r="U198" s="207">
        <v>100</v>
      </c>
      <c r="V198" s="188">
        <v>1</v>
      </c>
      <c r="W198" s="189">
        <v>1</v>
      </c>
      <c r="X198" s="207">
        <v>100</v>
      </c>
      <c r="Y198" s="188">
        <v>1</v>
      </c>
      <c r="Z198" s="189">
        <v>1</v>
      </c>
      <c r="AA198" s="207">
        <v>100</v>
      </c>
      <c r="AB198" s="188">
        <v>0</v>
      </c>
      <c r="AC198" s="189">
        <v>0</v>
      </c>
      <c r="AD198" s="207">
        <v>0</v>
      </c>
      <c r="AE198" s="188">
        <v>0</v>
      </c>
      <c r="AF198" s="189">
        <v>0</v>
      </c>
      <c r="AG198" s="207">
        <v>0</v>
      </c>
    </row>
    <row r="199" spans="1:33" ht="15" customHeight="1">
      <c r="A199" s="35"/>
      <c r="B199" s="11"/>
      <c r="C199" s="181" t="s">
        <v>308</v>
      </c>
      <c r="D199" s="183">
        <v>0</v>
      </c>
      <c r="E199" s="182">
        <v>0</v>
      </c>
      <c r="F199" s="208">
        <v>0</v>
      </c>
      <c r="G199" s="183">
        <v>0</v>
      </c>
      <c r="H199" s="182">
        <v>0</v>
      </c>
      <c r="I199" s="208">
        <v>0</v>
      </c>
      <c r="J199" s="183">
        <v>11</v>
      </c>
      <c r="K199" s="182">
        <v>4</v>
      </c>
      <c r="L199" s="208">
        <v>36.4</v>
      </c>
      <c r="M199" s="183">
        <v>3</v>
      </c>
      <c r="N199" s="182">
        <v>2</v>
      </c>
      <c r="O199" s="208">
        <v>66.7</v>
      </c>
      <c r="P199" s="183">
        <v>0</v>
      </c>
      <c r="Q199" s="182">
        <v>0</v>
      </c>
      <c r="R199" s="208">
        <v>0</v>
      </c>
      <c r="S199" s="183">
        <v>0</v>
      </c>
      <c r="T199" s="182">
        <v>0</v>
      </c>
      <c r="U199" s="208">
        <v>0</v>
      </c>
      <c r="V199" s="183">
        <v>0</v>
      </c>
      <c r="W199" s="182">
        <v>0</v>
      </c>
      <c r="X199" s="208">
        <v>0</v>
      </c>
      <c r="Y199" s="183">
        <v>0</v>
      </c>
      <c r="Z199" s="182">
        <v>0</v>
      </c>
      <c r="AA199" s="208">
        <v>0</v>
      </c>
      <c r="AB199" s="183">
        <v>0</v>
      </c>
      <c r="AC199" s="182">
        <v>0</v>
      </c>
      <c r="AD199" s="208">
        <v>0</v>
      </c>
      <c r="AE199" s="183">
        <v>0</v>
      </c>
      <c r="AF199" s="182">
        <v>0</v>
      </c>
      <c r="AG199" s="208">
        <v>0</v>
      </c>
    </row>
    <row r="200" spans="1:33" ht="15" customHeight="1">
      <c r="A200" s="35"/>
      <c r="B200" s="304"/>
      <c r="C200" s="34" t="s">
        <v>39</v>
      </c>
      <c r="D200" s="184">
        <v>0</v>
      </c>
      <c r="E200" s="185">
        <v>0</v>
      </c>
      <c r="F200" s="209">
        <v>0</v>
      </c>
      <c r="G200" s="184">
        <v>0</v>
      </c>
      <c r="H200" s="185">
        <v>0</v>
      </c>
      <c r="I200" s="209">
        <v>0</v>
      </c>
      <c r="J200" s="184">
        <v>12</v>
      </c>
      <c r="K200" s="185">
        <v>4</v>
      </c>
      <c r="L200" s="209">
        <v>33.299999999999997</v>
      </c>
      <c r="M200" s="184">
        <v>4</v>
      </c>
      <c r="N200" s="185">
        <v>2</v>
      </c>
      <c r="O200" s="209">
        <v>50</v>
      </c>
      <c r="P200" s="184">
        <v>2</v>
      </c>
      <c r="Q200" s="185">
        <v>2</v>
      </c>
      <c r="R200" s="209">
        <v>100</v>
      </c>
      <c r="S200" s="184">
        <v>1</v>
      </c>
      <c r="T200" s="185">
        <v>1</v>
      </c>
      <c r="U200" s="209">
        <v>100</v>
      </c>
      <c r="V200" s="184">
        <v>1</v>
      </c>
      <c r="W200" s="185">
        <v>1</v>
      </c>
      <c r="X200" s="209">
        <v>100</v>
      </c>
      <c r="Y200" s="184">
        <v>1</v>
      </c>
      <c r="Z200" s="185">
        <v>1</v>
      </c>
      <c r="AA200" s="209">
        <v>100</v>
      </c>
      <c r="AB200" s="184">
        <v>0</v>
      </c>
      <c r="AC200" s="185">
        <v>0</v>
      </c>
      <c r="AD200" s="209">
        <v>0</v>
      </c>
      <c r="AE200" s="184">
        <v>0</v>
      </c>
      <c r="AF200" s="185">
        <v>0</v>
      </c>
      <c r="AG200" s="209">
        <v>0</v>
      </c>
    </row>
    <row r="201" spans="1:33" ht="15" customHeight="1">
      <c r="A201" s="36"/>
      <c r="B201" s="304" t="s">
        <v>39</v>
      </c>
      <c r="C201" s="34"/>
      <c r="D201" s="184">
        <v>27</v>
      </c>
      <c r="E201" s="185">
        <v>11</v>
      </c>
      <c r="F201" s="209">
        <v>40.700000000000003</v>
      </c>
      <c r="G201" s="184">
        <v>17</v>
      </c>
      <c r="H201" s="185">
        <v>7</v>
      </c>
      <c r="I201" s="209">
        <v>41.2</v>
      </c>
      <c r="J201" s="184">
        <v>58</v>
      </c>
      <c r="K201" s="185">
        <v>22</v>
      </c>
      <c r="L201" s="209">
        <v>37.9</v>
      </c>
      <c r="M201" s="184">
        <v>24</v>
      </c>
      <c r="N201" s="185">
        <v>12</v>
      </c>
      <c r="O201" s="209">
        <v>50</v>
      </c>
      <c r="P201" s="184">
        <v>30</v>
      </c>
      <c r="Q201" s="185">
        <v>22</v>
      </c>
      <c r="R201" s="209">
        <v>73.3</v>
      </c>
      <c r="S201" s="184">
        <v>16</v>
      </c>
      <c r="T201" s="185">
        <v>12</v>
      </c>
      <c r="U201" s="209">
        <v>75</v>
      </c>
      <c r="V201" s="184">
        <v>15</v>
      </c>
      <c r="W201" s="185">
        <v>8</v>
      </c>
      <c r="X201" s="209">
        <v>53.3</v>
      </c>
      <c r="Y201" s="184">
        <v>13</v>
      </c>
      <c r="Z201" s="185">
        <v>7</v>
      </c>
      <c r="AA201" s="209">
        <v>53.8</v>
      </c>
      <c r="AB201" s="184">
        <v>14</v>
      </c>
      <c r="AC201" s="185">
        <v>7</v>
      </c>
      <c r="AD201" s="209">
        <v>50</v>
      </c>
      <c r="AE201" s="184">
        <v>11</v>
      </c>
      <c r="AF201" s="185">
        <v>5</v>
      </c>
      <c r="AG201" s="209">
        <v>45.5</v>
      </c>
    </row>
    <row r="202" spans="1:33" ht="15" customHeight="1">
      <c r="A202" s="35" t="s">
        <v>11</v>
      </c>
      <c r="B202" s="11" t="s">
        <v>44</v>
      </c>
      <c r="C202" s="181" t="s">
        <v>45</v>
      </c>
      <c r="D202" s="183">
        <v>1</v>
      </c>
      <c r="E202" s="182">
        <v>1</v>
      </c>
      <c r="F202" s="208">
        <v>100</v>
      </c>
      <c r="G202" s="183">
        <v>1</v>
      </c>
      <c r="H202" s="182">
        <v>1</v>
      </c>
      <c r="I202" s="208">
        <v>100</v>
      </c>
      <c r="J202" s="183">
        <v>2</v>
      </c>
      <c r="K202" s="182">
        <v>2</v>
      </c>
      <c r="L202" s="208">
        <v>100</v>
      </c>
      <c r="M202" s="183">
        <v>2</v>
      </c>
      <c r="N202" s="182">
        <v>2</v>
      </c>
      <c r="O202" s="208">
        <v>100</v>
      </c>
      <c r="P202" s="183">
        <v>1</v>
      </c>
      <c r="Q202" s="182">
        <v>1</v>
      </c>
      <c r="R202" s="208">
        <v>100</v>
      </c>
      <c r="S202" s="183">
        <v>1</v>
      </c>
      <c r="T202" s="182">
        <v>1</v>
      </c>
      <c r="U202" s="208">
        <v>100</v>
      </c>
      <c r="V202" s="183">
        <v>3</v>
      </c>
      <c r="W202" s="182">
        <v>3</v>
      </c>
      <c r="X202" s="208">
        <v>100</v>
      </c>
      <c r="Y202" s="183">
        <v>3</v>
      </c>
      <c r="Z202" s="182">
        <v>3</v>
      </c>
      <c r="AA202" s="208">
        <v>100</v>
      </c>
      <c r="AB202" s="183">
        <v>0</v>
      </c>
      <c r="AC202" s="182">
        <v>0</v>
      </c>
      <c r="AD202" s="208">
        <v>0</v>
      </c>
      <c r="AE202" s="183">
        <v>0</v>
      </c>
      <c r="AF202" s="182">
        <v>0</v>
      </c>
      <c r="AG202" s="208">
        <v>0</v>
      </c>
    </row>
    <row r="203" spans="1:33" ht="15" customHeight="1">
      <c r="A203" s="35"/>
      <c r="B203" s="11"/>
      <c r="C203" s="181" t="s">
        <v>46</v>
      </c>
      <c r="D203" s="183">
        <v>0</v>
      </c>
      <c r="E203" s="182">
        <v>0</v>
      </c>
      <c r="F203" s="208">
        <v>0</v>
      </c>
      <c r="G203" s="183">
        <v>0</v>
      </c>
      <c r="H203" s="182">
        <v>0</v>
      </c>
      <c r="I203" s="208">
        <v>0</v>
      </c>
      <c r="J203" s="183">
        <v>0</v>
      </c>
      <c r="K203" s="182">
        <v>0</v>
      </c>
      <c r="L203" s="208">
        <v>0</v>
      </c>
      <c r="M203" s="183">
        <v>0</v>
      </c>
      <c r="N203" s="182">
        <v>0</v>
      </c>
      <c r="O203" s="208">
        <v>0</v>
      </c>
      <c r="P203" s="183">
        <v>0</v>
      </c>
      <c r="Q203" s="182">
        <v>0</v>
      </c>
      <c r="R203" s="208">
        <v>0</v>
      </c>
      <c r="S203" s="183">
        <v>0</v>
      </c>
      <c r="T203" s="182">
        <v>0</v>
      </c>
      <c r="U203" s="208">
        <v>0</v>
      </c>
      <c r="V203" s="183">
        <v>3</v>
      </c>
      <c r="W203" s="182">
        <v>3</v>
      </c>
      <c r="X203" s="208">
        <v>100</v>
      </c>
      <c r="Y203" s="183">
        <v>1</v>
      </c>
      <c r="Z203" s="182">
        <v>1</v>
      </c>
      <c r="AA203" s="208">
        <v>100</v>
      </c>
      <c r="AB203" s="183">
        <v>0</v>
      </c>
      <c r="AC203" s="182">
        <v>0</v>
      </c>
      <c r="AD203" s="208">
        <v>0</v>
      </c>
      <c r="AE203" s="183">
        <v>0</v>
      </c>
      <c r="AF203" s="182">
        <v>0</v>
      </c>
      <c r="AG203" s="208">
        <v>0</v>
      </c>
    </row>
    <row r="204" spans="1:33" ht="15" customHeight="1">
      <c r="A204" s="35"/>
      <c r="B204" s="11"/>
      <c r="C204" s="181" t="s">
        <v>39</v>
      </c>
      <c r="D204" s="183">
        <v>1</v>
      </c>
      <c r="E204" s="182">
        <v>1</v>
      </c>
      <c r="F204" s="208">
        <v>100</v>
      </c>
      <c r="G204" s="183">
        <v>1</v>
      </c>
      <c r="H204" s="182">
        <v>1</v>
      </c>
      <c r="I204" s="208">
        <v>100</v>
      </c>
      <c r="J204" s="183">
        <v>2</v>
      </c>
      <c r="K204" s="182">
        <v>2</v>
      </c>
      <c r="L204" s="208">
        <v>100</v>
      </c>
      <c r="M204" s="183">
        <v>2</v>
      </c>
      <c r="N204" s="182">
        <v>2</v>
      </c>
      <c r="O204" s="208">
        <v>100</v>
      </c>
      <c r="P204" s="183">
        <v>1</v>
      </c>
      <c r="Q204" s="182">
        <v>1</v>
      </c>
      <c r="R204" s="208">
        <v>100</v>
      </c>
      <c r="S204" s="183">
        <v>1</v>
      </c>
      <c r="T204" s="182">
        <v>1</v>
      </c>
      <c r="U204" s="208">
        <v>100</v>
      </c>
      <c r="V204" s="183">
        <v>6</v>
      </c>
      <c r="W204" s="182">
        <v>6</v>
      </c>
      <c r="X204" s="208">
        <v>100</v>
      </c>
      <c r="Y204" s="183">
        <v>4</v>
      </c>
      <c r="Z204" s="182">
        <v>4</v>
      </c>
      <c r="AA204" s="208">
        <v>100</v>
      </c>
      <c r="AB204" s="183">
        <v>0</v>
      </c>
      <c r="AC204" s="182">
        <v>0</v>
      </c>
      <c r="AD204" s="208">
        <v>0</v>
      </c>
      <c r="AE204" s="183">
        <v>0</v>
      </c>
      <c r="AF204" s="182">
        <v>0</v>
      </c>
      <c r="AG204" s="208">
        <v>0</v>
      </c>
    </row>
    <row r="205" spans="1:33" ht="15" customHeight="1">
      <c r="A205" s="35"/>
      <c r="B205" s="334" t="s">
        <v>47</v>
      </c>
      <c r="C205" s="260" t="s">
        <v>48</v>
      </c>
      <c r="D205" s="188">
        <v>1</v>
      </c>
      <c r="E205" s="189">
        <v>1</v>
      </c>
      <c r="F205" s="207">
        <v>100</v>
      </c>
      <c r="G205" s="188">
        <v>1</v>
      </c>
      <c r="H205" s="189">
        <v>1</v>
      </c>
      <c r="I205" s="207">
        <v>100</v>
      </c>
      <c r="J205" s="188">
        <v>0</v>
      </c>
      <c r="K205" s="189">
        <v>0</v>
      </c>
      <c r="L205" s="207">
        <v>0</v>
      </c>
      <c r="M205" s="188">
        <v>0</v>
      </c>
      <c r="N205" s="189">
        <v>0</v>
      </c>
      <c r="O205" s="207">
        <v>0</v>
      </c>
      <c r="P205" s="188">
        <v>0</v>
      </c>
      <c r="Q205" s="189">
        <v>0</v>
      </c>
      <c r="R205" s="207">
        <v>0</v>
      </c>
      <c r="S205" s="188">
        <v>0</v>
      </c>
      <c r="T205" s="189">
        <v>0</v>
      </c>
      <c r="U205" s="207">
        <v>0</v>
      </c>
      <c r="V205" s="188">
        <v>0</v>
      </c>
      <c r="W205" s="189">
        <v>0</v>
      </c>
      <c r="X205" s="207">
        <v>0</v>
      </c>
      <c r="Y205" s="188">
        <v>0</v>
      </c>
      <c r="Z205" s="189">
        <v>0</v>
      </c>
      <c r="AA205" s="207">
        <v>0</v>
      </c>
      <c r="AB205" s="188">
        <v>0</v>
      </c>
      <c r="AC205" s="189">
        <v>0</v>
      </c>
      <c r="AD205" s="207">
        <v>0</v>
      </c>
      <c r="AE205" s="188">
        <v>0</v>
      </c>
      <c r="AF205" s="189">
        <v>0</v>
      </c>
      <c r="AG205" s="207">
        <v>0</v>
      </c>
    </row>
    <row r="206" spans="1:33" ht="15" customHeight="1">
      <c r="A206" s="35"/>
      <c r="B206" s="11"/>
      <c r="C206" s="181" t="s">
        <v>49</v>
      </c>
      <c r="D206" s="183">
        <v>3</v>
      </c>
      <c r="E206" s="182">
        <v>3</v>
      </c>
      <c r="F206" s="208">
        <v>100</v>
      </c>
      <c r="G206" s="183">
        <v>1</v>
      </c>
      <c r="H206" s="182">
        <v>1</v>
      </c>
      <c r="I206" s="208">
        <v>100</v>
      </c>
      <c r="J206" s="183">
        <v>3</v>
      </c>
      <c r="K206" s="182">
        <v>2</v>
      </c>
      <c r="L206" s="208">
        <v>66.7</v>
      </c>
      <c r="M206" s="183">
        <v>1</v>
      </c>
      <c r="N206" s="182">
        <v>1</v>
      </c>
      <c r="O206" s="208">
        <v>100</v>
      </c>
      <c r="P206" s="183">
        <v>0</v>
      </c>
      <c r="Q206" s="182">
        <v>0</v>
      </c>
      <c r="R206" s="208">
        <v>0</v>
      </c>
      <c r="S206" s="183">
        <v>0</v>
      </c>
      <c r="T206" s="182">
        <v>0</v>
      </c>
      <c r="U206" s="208">
        <v>0</v>
      </c>
      <c r="V206" s="183">
        <v>0</v>
      </c>
      <c r="W206" s="182">
        <v>0</v>
      </c>
      <c r="X206" s="208">
        <v>0</v>
      </c>
      <c r="Y206" s="183">
        <v>0</v>
      </c>
      <c r="Z206" s="182">
        <v>0</v>
      </c>
      <c r="AA206" s="208">
        <v>0</v>
      </c>
      <c r="AB206" s="183">
        <v>0</v>
      </c>
      <c r="AC206" s="182">
        <v>0</v>
      </c>
      <c r="AD206" s="208">
        <v>0</v>
      </c>
      <c r="AE206" s="183">
        <v>0</v>
      </c>
      <c r="AF206" s="182">
        <v>0</v>
      </c>
      <c r="AG206" s="208">
        <v>0</v>
      </c>
    </row>
    <row r="207" spans="1:33" ht="15" customHeight="1">
      <c r="A207" s="35"/>
      <c r="B207" s="11"/>
      <c r="C207" s="181" t="s">
        <v>309</v>
      </c>
      <c r="D207" s="183">
        <v>0</v>
      </c>
      <c r="E207" s="182">
        <v>0</v>
      </c>
      <c r="F207" s="208">
        <v>0</v>
      </c>
      <c r="G207" s="183">
        <v>0</v>
      </c>
      <c r="H207" s="182">
        <v>0</v>
      </c>
      <c r="I207" s="208">
        <v>0</v>
      </c>
      <c r="J207" s="183">
        <v>0</v>
      </c>
      <c r="K207" s="182">
        <v>0</v>
      </c>
      <c r="L207" s="208">
        <v>0</v>
      </c>
      <c r="M207" s="183">
        <v>0</v>
      </c>
      <c r="N207" s="182">
        <v>0</v>
      </c>
      <c r="O207" s="208">
        <v>0</v>
      </c>
      <c r="P207" s="183">
        <v>0</v>
      </c>
      <c r="Q207" s="182">
        <v>0</v>
      </c>
      <c r="R207" s="208">
        <v>0</v>
      </c>
      <c r="S207" s="183">
        <v>0</v>
      </c>
      <c r="T207" s="182">
        <v>0</v>
      </c>
      <c r="U207" s="208">
        <v>0</v>
      </c>
      <c r="V207" s="183">
        <v>21</v>
      </c>
      <c r="W207" s="182">
        <v>0</v>
      </c>
      <c r="X207" s="208">
        <v>0</v>
      </c>
      <c r="Y207" s="183">
        <v>1</v>
      </c>
      <c r="Z207" s="182">
        <v>0</v>
      </c>
      <c r="AA207" s="208">
        <v>0</v>
      </c>
      <c r="AB207" s="183">
        <v>0</v>
      </c>
      <c r="AC207" s="182">
        <v>0</v>
      </c>
      <c r="AD207" s="208">
        <v>0</v>
      </c>
      <c r="AE207" s="183">
        <v>0</v>
      </c>
      <c r="AF207" s="182">
        <v>0</v>
      </c>
      <c r="AG207" s="208">
        <v>0</v>
      </c>
    </row>
    <row r="208" spans="1:33" ht="15" customHeight="1">
      <c r="A208" s="35"/>
      <c r="B208" s="304"/>
      <c r="C208" s="34" t="s">
        <v>39</v>
      </c>
      <c r="D208" s="184">
        <v>4</v>
      </c>
      <c r="E208" s="185">
        <v>4</v>
      </c>
      <c r="F208" s="209">
        <v>100</v>
      </c>
      <c r="G208" s="184">
        <v>1</v>
      </c>
      <c r="H208" s="185">
        <v>1</v>
      </c>
      <c r="I208" s="209">
        <v>100</v>
      </c>
      <c r="J208" s="184">
        <v>3</v>
      </c>
      <c r="K208" s="185">
        <v>2</v>
      </c>
      <c r="L208" s="209">
        <v>66.7</v>
      </c>
      <c r="M208" s="184">
        <v>1</v>
      </c>
      <c r="N208" s="185">
        <v>1</v>
      </c>
      <c r="O208" s="209">
        <v>100</v>
      </c>
      <c r="P208" s="184">
        <v>0</v>
      </c>
      <c r="Q208" s="185">
        <v>0</v>
      </c>
      <c r="R208" s="209">
        <v>0</v>
      </c>
      <c r="S208" s="184">
        <v>0</v>
      </c>
      <c r="T208" s="185">
        <v>0</v>
      </c>
      <c r="U208" s="209">
        <v>0</v>
      </c>
      <c r="V208" s="184">
        <v>21</v>
      </c>
      <c r="W208" s="185">
        <v>0</v>
      </c>
      <c r="X208" s="209">
        <v>0</v>
      </c>
      <c r="Y208" s="184">
        <v>1</v>
      </c>
      <c r="Z208" s="185">
        <v>0</v>
      </c>
      <c r="AA208" s="209">
        <v>0</v>
      </c>
      <c r="AB208" s="184">
        <v>0</v>
      </c>
      <c r="AC208" s="185">
        <v>0</v>
      </c>
      <c r="AD208" s="209">
        <v>0</v>
      </c>
      <c r="AE208" s="184">
        <v>0</v>
      </c>
      <c r="AF208" s="185">
        <v>0</v>
      </c>
      <c r="AG208" s="209">
        <v>0</v>
      </c>
    </row>
    <row r="209" spans="1:33" ht="15" customHeight="1">
      <c r="A209" s="36"/>
      <c r="B209" s="304" t="s">
        <v>39</v>
      </c>
      <c r="C209" s="34"/>
      <c r="D209" s="184">
        <v>5</v>
      </c>
      <c r="E209" s="185">
        <v>5</v>
      </c>
      <c r="F209" s="209">
        <v>100</v>
      </c>
      <c r="G209" s="184">
        <v>2</v>
      </c>
      <c r="H209" s="185">
        <v>2</v>
      </c>
      <c r="I209" s="209">
        <v>100</v>
      </c>
      <c r="J209" s="184">
        <v>5</v>
      </c>
      <c r="K209" s="185">
        <v>4</v>
      </c>
      <c r="L209" s="209">
        <v>80</v>
      </c>
      <c r="M209" s="184">
        <v>2</v>
      </c>
      <c r="N209" s="185">
        <v>2</v>
      </c>
      <c r="O209" s="209">
        <v>100</v>
      </c>
      <c r="P209" s="184">
        <v>1</v>
      </c>
      <c r="Q209" s="185">
        <v>1</v>
      </c>
      <c r="R209" s="209">
        <v>100</v>
      </c>
      <c r="S209" s="184">
        <v>1</v>
      </c>
      <c r="T209" s="185">
        <v>1</v>
      </c>
      <c r="U209" s="209">
        <v>100</v>
      </c>
      <c r="V209" s="184">
        <v>27</v>
      </c>
      <c r="W209" s="185">
        <v>6</v>
      </c>
      <c r="X209" s="209">
        <v>22.2</v>
      </c>
      <c r="Y209" s="184">
        <v>4</v>
      </c>
      <c r="Z209" s="185">
        <v>4</v>
      </c>
      <c r="AA209" s="209">
        <v>100</v>
      </c>
      <c r="AB209" s="184">
        <v>0</v>
      </c>
      <c r="AC209" s="185">
        <v>0</v>
      </c>
      <c r="AD209" s="209">
        <v>0</v>
      </c>
      <c r="AE209" s="184">
        <v>0</v>
      </c>
      <c r="AF209" s="185">
        <v>0</v>
      </c>
      <c r="AG209" s="209">
        <v>0</v>
      </c>
    </row>
    <row r="210" spans="1:33" ht="15" customHeight="1">
      <c r="A210" s="35" t="s">
        <v>12</v>
      </c>
      <c r="B210" s="11" t="s">
        <v>185</v>
      </c>
      <c r="C210" s="181" t="s">
        <v>51</v>
      </c>
      <c r="D210" s="183">
        <v>1</v>
      </c>
      <c r="E210" s="182">
        <v>0</v>
      </c>
      <c r="F210" s="208">
        <v>0</v>
      </c>
      <c r="G210" s="183">
        <v>1</v>
      </c>
      <c r="H210" s="182">
        <v>0</v>
      </c>
      <c r="I210" s="208">
        <v>0</v>
      </c>
      <c r="J210" s="183">
        <v>0</v>
      </c>
      <c r="K210" s="182">
        <v>0</v>
      </c>
      <c r="L210" s="208">
        <v>0</v>
      </c>
      <c r="M210" s="183">
        <v>0</v>
      </c>
      <c r="N210" s="182">
        <v>0</v>
      </c>
      <c r="O210" s="208">
        <v>0</v>
      </c>
      <c r="P210" s="183">
        <v>0</v>
      </c>
      <c r="Q210" s="182">
        <v>0</v>
      </c>
      <c r="R210" s="208">
        <v>0</v>
      </c>
      <c r="S210" s="183">
        <v>0</v>
      </c>
      <c r="T210" s="182">
        <v>0</v>
      </c>
      <c r="U210" s="208">
        <v>0</v>
      </c>
      <c r="V210" s="183">
        <v>0</v>
      </c>
      <c r="W210" s="182">
        <v>0</v>
      </c>
      <c r="X210" s="208">
        <v>0</v>
      </c>
      <c r="Y210" s="183">
        <v>0</v>
      </c>
      <c r="Z210" s="182">
        <v>0</v>
      </c>
      <c r="AA210" s="208">
        <v>0</v>
      </c>
      <c r="AB210" s="183">
        <v>0</v>
      </c>
      <c r="AC210" s="182">
        <v>0</v>
      </c>
      <c r="AD210" s="208">
        <v>0</v>
      </c>
      <c r="AE210" s="183">
        <v>0</v>
      </c>
      <c r="AF210" s="182">
        <v>0</v>
      </c>
      <c r="AG210" s="208">
        <v>0</v>
      </c>
    </row>
    <row r="211" spans="1:33" ht="15" customHeight="1">
      <c r="A211" s="35"/>
      <c r="B211" s="11"/>
      <c r="C211" s="181" t="s">
        <v>52</v>
      </c>
      <c r="D211" s="183">
        <v>1</v>
      </c>
      <c r="E211" s="182">
        <v>0</v>
      </c>
      <c r="F211" s="208">
        <v>0</v>
      </c>
      <c r="G211" s="183">
        <v>1</v>
      </c>
      <c r="H211" s="182">
        <v>0</v>
      </c>
      <c r="I211" s="208">
        <v>0</v>
      </c>
      <c r="J211" s="183">
        <v>0</v>
      </c>
      <c r="K211" s="182">
        <v>0</v>
      </c>
      <c r="L211" s="208">
        <v>0</v>
      </c>
      <c r="M211" s="183">
        <v>0</v>
      </c>
      <c r="N211" s="182">
        <v>0</v>
      </c>
      <c r="O211" s="208">
        <v>0</v>
      </c>
      <c r="P211" s="183">
        <v>4</v>
      </c>
      <c r="Q211" s="182">
        <v>0</v>
      </c>
      <c r="R211" s="208">
        <v>0</v>
      </c>
      <c r="S211" s="183">
        <v>2</v>
      </c>
      <c r="T211" s="182">
        <v>0</v>
      </c>
      <c r="U211" s="208">
        <v>0</v>
      </c>
      <c r="V211" s="183">
        <v>3</v>
      </c>
      <c r="W211" s="182">
        <v>1</v>
      </c>
      <c r="X211" s="208">
        <v>33.299999999999997</v>
      </c>
      <c r="Y211" s="183">
        <v>3</v>
      </c>
      <c r="Z211" s="182">
        <v>1</v>
      </c>
      <c r="AA211" s="208">
        <v>33.299999999999997</v>
      </c>
      <c r="AB211" s="183">
        <v>0</v>
      </c>
      <c r="AC211" s="182">
        <v>0</v>
      </c>
      <c r="AD211" s="208">
        <v>0</v>
      </c>
      <c r="AE211" s="183">
        <v>0</v>
      </c>
      <c r="AF211" s="182">
        <v>0</v>
      </c>
      <c r="AG211" s="208">
        <v>0</v>
      </c>
    </row>
    <row r="212" spans="1:33" ht="15" customHeight="1">
      <c r="A212" s="35"/>
      <c r="B212" s="11"/>
      <c r="C212" s="181" t="s">
        <v>39</v>
      </c>
      <c r="D212" s="183">
        <v>2</v>
      </c>
      <c r="E212" s="182">
        <v>0</v>
      </c>
      <c r="F212" s="208">
        <v>0</v>
      </c>
      <c r="G212" s="183">
        <v>1</v>
      </c>
      <c r="H212" s="182">
        <v>0</v>
      </c>
      <c r="I212" s="208">
        <v>0</v>
      </c>
      <c r="J212" s="183">
        <v>0</v>
      </c>
      <c r="K212" s="182">
        <v>0</v>
      </c>
      <c r="L212" s="208">
        <v>0</v>
      </c>
      <c r="M212" s="183">
        <v>0</v>
      </c>
      <c r="N212" s="182">
        <v>0</v>
      </c>
      <c r="O212" s="208">
        <v>0</v>
      </c>
      <c r="P212" s="183">
        <v>4</v>
      </c>
      <c r="Q212" s="182">
        <v>0</v>
      </c>
      <c r="R212" s="208">
        <v>0</v>
      </c>
      <c r="S212" s="183">
        <v>2</v>
      </c>
      <c r="T212" s="182">
        <v>0</v>
      </c>
      <c r="U212" s="208">
        <v>0</v>
      </c>
      <c r="V212" s="183">
        <v>3</v>
      </c>
      <c r="W212" s="182">
        <v>1</v>
      </c>
      <c r="X212" s="208">
        <v>33.299999999999997</v>
      </c>
      <c r="Y212" s="183">
        <v>3</v>
      </c>
      <c r="Z212" s="182">
        <v>1</v>
      </c>
      <c r="AA212" s="208">
        <v>33.299999999999997</v>
      </c>
      <c r="AB212" s="183">
        <v>0</v>
      </c>
      <c r="AC212" s="182">
        <v>0</v>
      </c>
      <c r="AD212" s="208">
        <v>0</v>
      </c>
      <c r="AE212" s="183">
        <v>0</v>
      </c>
      <c r="AF212" s="182">
        <v>0</v>
      </c>
      <c r="AG212" s="208">
        <v>0</v>
      </c>
    </row>
    <row r="213" spans="1:33" ht="15" customHeight="1">
      <c r="A213" s="35"/>
      <c r="B213" s="197" t="s">
        <v>186</v>
      </c>
      <c r="C213" s="39" t="s">
        <v>53</v>
      </c>
      <c r="D213" s="195">
        <v>3</v>
      </c>
      <c r="E213" s="194">
        <v>1</v>
      </c>
      <c r="F213" s="210">
        <v>33.299999999999997</v>
      </c>
      <c r="G213" s="195">
        <v>1</v>
      </c>
      <c r="H213" s="194">
        <v>1</v>
      </c>
      <c r="I213" s="210">
        <v>100</v>
      </c>
      <c r="J213" s="195">
        <v>7</v>
      </c>
      <c r="K213" s="194">
        <v>0</v>
      </c>
      <c r="L213" s="210">
        <v>0</v>
      </c>
      <c r="M213" s="195">
        <v>1</v>
      </c>
      <c r="N213" s="194">
        <v>0</v>
      </c>
      <c r="O213" s="210">
        <v>0</v>
      </c>
      <c r="P213" s="195">
        <v>0</v>
      </c>
      <c r="Q213" s="194">
        <v>0</v>
      </c>
      <c r="R213" s="210">
        <v>0</v>
      </c>
      <c r="S213" s="195">
        <v>0</v>
      </c>
      <c r="T213" s="194">
        <v>0</v>
      </c>
      <c r="U213" s="210">
        <v>0</v>
      </c>
      <c r="V213" s="195">
        <v>0</v>
      </c>
      <c r="W213" s="194">
        <v>0</v>
      </c>
      <c r="X213" s="210">
        <v>0</v>
      </c>
      <c r="Y213" s="195">
        <v>0</v>
      </c>
      <c r="Z213" s="194">
        <v>0</v>
      </c>
      <c r="AA213" s="210">
        <v>0</v>
      </c>
      <c r="AB213" s="195">
        <v>0</v>
      </c>
      <c r="AC213" s="194">
        <v>0</v>
      </c>
      <c r="AD213" s="210">
        <v>0</v>
      </c>
      <c r="AE213" s="195">
        <v>0</v>
      </c>
      <c r="AF213" s="194">
        <v>0</v>
      </c>
      <c r="AG213" s="210">
        <v>0</v>
      </c>
    </row>
    <row r="214" spans="1:33" ht="15" customHeight="1">
      <c r="A214" s="36"/>
      <c r="B214" s="304" t="s">
        <v>39</v>
      </c>
      <c r="C214" s="34"/>
      <c r="D214" s="184">
        <v>5</v>
      </c>
      <c r="E214" s="185">
        <v>1</v>
      </c>
      <c r="F214" s="209">
        <v>20</v>
      </c>
      <c r="G214" s="184">
        <v>2</v>
      </c>
      <c r="H214" s="185">
        <v>1</v>
      </c>
      <c r="I214" s="209">
        <v>50</v>
      </c>
      <c r="J214" s="184">
        <v>7</v>
      </c>
      <c r="K214" s="185">
        <v>0</v>
      </c>
      <c r="L214" s="209">
        <v>0</v>
      </c>
      <c r="M214" s="184">
        <v>1</v>
      </c>
      <c r="N214" s="185">
        <v>0</v>
      </c>
      <c r="O214" s="209">
        <v>0</v>
      </c>
      <c r="P214" s="184">
        <v>4</v>
      </c>
      <c r="Q214" s="185">
        <v>0</v>
      </c>
      <c r="R214" s="209">
        <v>0</v>
      </c>
      <c r="S214" s="184">
        <v>2</v>
      </c>
      <c r="T214" s="185">
        <v>0</v>
      </c>
      <c r="U214" s="209">
        <v>0</v>
      </c>
      <c r="V214" s="184">
        <v>3</v>
      </c>
      <c r="W214" s="185">
        <v>1</v>
      </c>
      <c r="X214" s="209">
        <v>33.299999999999997</v>
      </c>
      <c r="Y214" s="184">
        <v>3</v>
      </c>
      <c r="Z214" s="185">
        <v>1</v>
      </c>
      <c r="AA214" s="209">
        <v>33.299999999999997</v>
      </c>
      <c r="AB214" s="184">
        <v>0</v>
      </c>
      <c r="AC214" s="185">
        <v>0</v>
      </c>
      <c r="AD214" s="209">
        <v>0</v>
      </c>
      <c r="AE214" s="184">
        <v>0</v>
      </c>
      <c r="AF214" s="185">
        <v>0</v>
      </c>
      <c r="AG214" s="209">
        <v>0</v>
      </c>
    </row>
    <row r="215" spans="1:33" ht="15" customHeight="1">
      <c r="A215" s="35" t="s">
        <v>13</v>
      </c>
      <c r="B215" s="11" t="s">
        <v>54</v>
      </c>
      <c r="C215" s="181" t="s">
        <v>54</v>
      </c>
      <c r="D215" s="183">
        <v>0</v>
      </c>
      <c r="E215" s="182">
        <v>0</v>
      </c>
      <c r="F215" s="208">
        <v>0</v>
      </c>
      <c r="G215" s="183">
        <v>0</v>
      </c>
      <c r="H215" s="182">
        <v>0</v>
      </c>
      <c r="I215" s="208">
        <v>0</v>
      </c>
      <c r="J215" s="183">
        <v>2</v>
      </c>
      <c r="K215" s="182">
        <v>2</v>
      </c>
      <c r="L215" s="208">
        <v>100</v>
      </c>
      <c r="M215" s="183">
        <v>2</v>
      </c>
      <c r="N215" s="182">
        <v>2</v>
      </c>
      <c r="O215" s="208">
        <v>100</v>
      </c>
      <c r="P215" s="183">
        <v>3</v>
      </c>
      <c r="Q215" s="182">
        <v>3</v>
      </c>
      <c r="R215" s="208">
        <v>100</v>
      </c>
      <c r="S215" s="183">
        <v>1</v>
      </c>
      <c r="T215" s="182">
        <v>1</v>
      </c>
      <c r="U215" s="208">
        <v>100</v>
      </c>
      <c r="V215" s="183">
        <v>6</v>
      </c>
      <c r="W215" s="182">
        <v>4</v>
      </c>
      <c r="X215" s="208">
        <v>66.7</v>
      </c>
      <c r="Y215" s="183">
        <v>4</v>
      </c>
      <c r="Z215" s="182">
        <v>2</v>
      </c>
      <c r="AA215" s="208">
        <v>50</v>
      </c>
      <c r="AB215" s="183">
        <v>2</v>
      </c>
      <c r="AC215" s="182">
        <v>1</v>
      </c>
      <c r="AD215" s="208">
        <v>50</v>
      </c>
      <c r="AE215" s="183">
        <v>1</v>
      </c>
      <c r="AF215" s="182">
        <v>1</v>
      </c>
      <c r="AG215" s="208">
        <v>100</v>
      </c>
    </row>
    <row r="216" spans="1:33" ht="15" customHeight="1">
      <c r="A216" s="35"/>
      <c r="B216" s="197" t="s">
        <v>55</v>
      </c>
      <c r="C216" s="39" t="s">
        <v>55</v>
      </c>
      <c r="D216" s="195">
        <v>0</v>
      </c>
      <c r="E216" s="194">
        <v>0</v>
      </c>
      <c r="F216" s="210">
        <v>0</v>
      </c>
      <c r="G216" s="195">
        <v>0</v>
      </c>
      <c r="H216" s="194">
        <v>0</v>
      </c>
      <c r="I216" s="210">
        <v>0</v>
      </c>
      <c r="J216" s="195">
        <v>0</v>
      </c>
      <c r="K216" s="194">
        <v>0</v>
      </c>
      <c r="L216" s="210">
        <v>0</v>
      </c>
      <c r="M216" s="195">
        <v>0</v>
      </c>
      <c r="N216" s="194">
        <v>0</v>
      </c>
      <c r="O216" s="210">
        <v>0</v>
      </c>
      <c r="P216" s="195">
        <v>0</v>
      </c>
      <c r="Q216" s="194">
        <v>0</v>
      </c>
      <c r="R216" s="210">
        <v>0</v>
      </c>
      <c r="S216" s="195">
        <v>0</v>
      </c>
      <c r="T216" s="194">
        <v>0</v>
      </c>
      <c r="U216" s="210">
        <v>0</v>
      </c>
      <c r="V216" s="195">
        <v>1</v>
      </c>
      <c r="W216" s="194">
        <v>0</v>
      </c>
      <c r="X216" s="210">
        <v>0</v>
      </c>
      <c r="Y216" s="195">
        <v>1</v>
      </c>
      <c r="Z216" s="194">
        <v>0</v>
      </c>
      <c r="AA216" s="210">
        <v>0</v>
      </c>
      <c r="AB216" s="195">
        <v>0</v>
      </c>
      <c r="AC216" s="194">
        <v>0</v>
      </c>
      <c r="AD216" s="210">
        <v>0</v>
      </c>
      <c r="AE216" s="195">
        <v>0</v>
      </c>
      <c r="AF216" s="194">
        <v>0</v>
      </c>
      <c r="AG216" s="210">
        <v>0</v>
      </c>
    </row>
    <row r="217" spans="1:33" ht="15" customHeight="1">
      <c r="A217" s="35"/>
      <c r="B217" s="11" t="s">
        <v>187</v>
      </c>
      <c r="C217" s="181" t="s">
        <v>57</v>
      </c>
      <c r="D217" s="183">
        <v>1</v>
      </c>
      <c r="E217" s="182">
        <v>0</v>
      </c>
      <c r="F217" s="208">
        <v>0</v>
      </c>
      <c r="G217" s="183">
        <v>1</v>
      </c>
      <c r="H217" s="182">
        <v>0</v>
      </c>
      <c r="I217" s="208">
        <v>0</v>
      </c>
      <c r="J217" s="183">
        <v>0</v>
      </c>
      <c r="K217" s="182">
        <v>0</v>
      </c>
      <c r="L217" s="208">
        <v>0</v>
      </c>
      <c r="M217" s="183">
        <v>0</v>
      </c>
      <c r="N217" s="182">
        <v>0</v>
      </c>
      <c r="O217" s="208">
        <v>0</v>
      </c>
      <c r="P217" s="183">
        <v>0</v>
      </c>
      <c r="Q217" s="182">
        <v>0</v>
      </c>
      <c r="R217" s="208">
        <v>0</v>
      </c>
      <c r="S217" s="183">
        <v>0</v>
      </c>
      <c r="T217" s="182">
        <v>0</v>
      </c>
      <c r="U217" s="208">
        <v>0</v>
      </c>
      <c r="V217" s="183">
        <v>0</v>
      </c>
      <c r="W217" s="182">
        <v>0</v>
      </c>
      <c r="X217" s="208">
        <v>0</v>
      </c>
      <c r="Y217" s="183">
        <v>0</v>
      </c>
      <c r="Z217" s="182">
        <v>0</v>
      </c>
      <c r="AA217" s="208">
        <v>0</v>
      </c>
      <c r="AB217" s="183">
        <v>0</v>
      </c>
      <c r="AC217" s="182">
        <v>0</v>
      </c>
      <c r="AD217" s="208">
        <v>0</v>
      </c>
      <c r="AE217" s="183">
        <v>0</v>
      </c>
      <c r="AF217" s="182">
        <v>0</v>
      </c>
      <c r="AG217" s="208">
        <v>0</v>
      </c>
    </row>
    <row r="218" spans="1:33" ht="15" customHeight="1">
      <c r="A218" s="36"/>
      <c r="B218" s="197" t="s">
        <v>39</v>
      </c>
      <c r="C218" s="39"/>
      <c r="D218" s="195">
        <v>1</v>
      </c>
      <c r="E218" s="194">
        <v>0</v>
      </c>
      <c r="F218" s="210">
        <v>0</v>
      </c>
      <c r="G218" s="195">
        <v>1</v>
      </c>
      <c r="H218" s="194">
        <v>0</v>
      </c>
      <c r="I218" s="210">
        <v>0</v>
      </c>
      <c r="J218" s="195">
        <v>2</v>
      </c>
      <c r="K218" s="194">
        <v>2</v>
      </c>
      <c r="L218" s="210">
        <v>100</v>
      </c>
      <c r="M218" s="195">
        <v>2</v>
      </c>
      <c r="N218" s="194">
        <v>2</v>
      </c>
      <c r="O218" s="210">
        <v>100</v>
      </c>
      <c r="P218" s="195">
        <v>3</v>
      </c>
      <c r="Q218" s="194">
        <v>3</v>
      </c>
      <c r="R218" s="210">
        <v>100</v>
      </c>
      <c r="S218" s="195">
        <v>1</v>
      </c>
      <c r="T218" s="194">
        <v>1</v>
      </c>
      <c r="U218" s="210">
        <v>100</v>
      </c>
      <c r="V218" s="195">
        <v>7</v>
      </c>
      <c r="W218" s="194">
        <v>4</v>
      </c>
      <c r="X218" s="210">
        <v>57.1</v>
      </c>
      <c r="Y218" s="195">
        <v>4</v>
      </c>
      <c r="Z218" s="194">
        <v>2</v>
      </c>
      <c r="AA218" s="210">
        <v>50</v>
      </c>
      <c r="AB218" s="195">
        <v>2</v>
      </c>
      <c r="AC218" s="194">
        <v>1</v>
      </c>
      <c r="AD218" s="210">
        <v>50</v>
      </c>
      <c r="AE218" s="195">
        <v>1</v>
      </c>
      <c r="AF218" s="194">
        <v>1</v>
      </c>
      <c r="AG218" s="210">
        <v>100</v>
      </c>
    </row>
    <row r="219" spans="1:33" ht="15" customHeight="1">
      <c r="A219" s="35" t="s">
        <v>14</v>
      </c>
      <c r="B219" s="11" t="s">
        <v>58</v>
      </c>
      <c r="C219" s="181" t="s">
        <v>59</v>
      </c>
      <c r="D219" s="183">
        <v>5</v>
      </c>
      <c r="E219" s="182">
        <v>3</v>
      </c>
      <c r="F219" s="208">
        <v>60</v>
      </c>
      <c r="G219" s="183">
        <v>5</v>
      </c>
      <c r="H219" s="182">
        <v>3</v>
      </c>
      <c r="I219" s="208">
        <v>60</v>
      </c>
      <c r="J219" s="183">
        <v>16</v>
      </c>
      <c r="K219" s="182">
        <v>7</v>
      </c>
      <c r="L219" s="208">
        <v>43.8</v>
      </c>
      <c r="M219" s="183">
        <v>6</v>
      </c>
      <c r="N219" s="182">
        <v>4</v>
      </c>
      <c r="O219" s="208">
        <v>66.7</v>
      </c>
      <c r="P219" s="183">
        <v>6</v>
      </c>
      <c r="Q219" s="182">
        <v>4</v>
      </c>
      <c r="R219" s="208">
        <v>66.7</v>
      </c>
      <c r="S219" s="183">
        <v>4</v>
      </c>
      <c r="T219" s="182">
        <v>4</v>
      </c>
      <c r="U219" s="208">
        <v>100</v>
      </c>
      <c r="V219" s="183">
        <v>2</v>
      </c>
      <c r="W219" s="182">
        <v>1</v>
      </c>
      <c r="X219" s="208">
        <v>50</v>
      </c>
      <c r="Y219" s="183">
        <v>2</v>
      </c>
      <c r="Z219" s="182">
        <v>1</v>
      </c>
      <c r="AA219" s="208">
        <v>50</v>
      </c>
      <c r="AB219" s="183">
        <v>2</v>
      </c>
      <c r="AC219" s="182">
        <v>2</v>
      </c>
      <c r="AD219" s="208">
        <v>100</v>
      </c>
      <c r="AE219" s="183">
        <v>2</v>
      </c>
      <c r="AF219" s="182">
        <v>2</v>
      </c>
      <c r="AG219" s="208">
        <v>100</v>
      </c>
    </row>
    <row r="220" spans="1:33" ht="15" customHeight="1">
      <c r="A220" s="35"/>
      <c r="B220" s="11"/>
      <c r="C220" s="181" t="s">
        <v>60</v>
      </c>
      <c r="D220" s="183">
        <v>0</v>
      </c>
      <c r="E220" s="182">
        <v>0</v>
      </c>
      <c r="F220" s="208">
        <v>0</v>
      </c>
      <c r="G220" s="183">
        <v>0</v>
      </c>
      <c r="H220" s="182">
        <v>0</v>
      </c>
      <c r="I220" s="208">
        <v>0</v>
      </c>
      <c r="J220" s="183">
        <v>1</v>
      </c>
      <c r="K220" s="182">
        <v>0</v>
      </c>
      <c r="L220" s="208">
        <v>0</v>
      </c>
      <c r="M220" s="183">
        <v>1</v>
      </c>
      <c r="N220" s="182">
        <v>0</v>
      </c>
      <c r="O220" s="208">
        <v>0</v>
      </c>
      <c r="P220" s="183">
        <v>0</v>
      </c>
      <c r="Q220" s="182">
        <v>0</v>
      </c>
      <c r="R220" s="208">
        <v>0</v>
      </c>
      <c r="S220" s="183">
        <v>0</v>
      </c>
      <c r="T220" s="182">
        <v>0</v>
      </c>
      <c r="U220" s="208">
        <v>0</v>
      </c>
      <c r="V220" s="183">
        <v>0</v>
      </c>
      <c r="W220" s="182">
        <v>0</v>
      </c>
      <c r="X220" s="208">
        <v>0</v>
      </c>
      <c r="Y220" s="183">
        <v>0</v>
      </c>
      <c r="Z220" s="182">
        <v>0</v>
      </c>
      <c r="AA220" s="208">
        <v>0</v>
      </c>
      <c r="AB220" s="183">
        <v>0</v>
      </c>
      <c r="AC220" s="182">
        <v>0</v>
      </c>
      <c r="AD220" s="208">
        <v>0</v>
      </c>
      <c r="AE220" s="183">
        <v>0</v>
      </c>
      <c r="AF220" s="182">
        <v>0</v>
      </c>
      <c r="AG220" s="208">
        <v>0</v>
      </c>
    </row>
    <row r="221" spans="1:33" ht="15" customHeight="1">
      <c r="A221" s="35"/>
      <c r="B221" s="11"/>
      <c r="C221" s="181" t="s">
        <v>39</v>
      </c>
      <c r="D221" s="183">
        <v>5</v>
      </c>
      <c r="E221" s="182">
        <v>3</v>
      </c>
      <c r="F221" s="208">
        <v>60</v>
      </c>
      <c r="G221" s="183">
        <v>5</v>
      </c>
      <c r="H221" s="182">
        <v>3</v>
      </c>
      <c r="I221" s="208">
        <v>60</v>
      </c>
      <c r="J221" s="183">
        <v>17</v>
      </c>
      <c r="K221" s="182">
        <v>7</v>
      </c>
      <c r="L221" s="208">
        <v>41.2</v>
      </c>
      <c r="M221" s="183">
        <v>7</v>
      </c>
      <c r="N221" s="182">
        <v>4</v>
      </c>
      <c r="O221" s="208">
        <v>57.1</v>
      </c>
      <c r="P221" s="183">
        <v>6</v>
      </c>
      <c r="Q221" s="182">
        <v>4</v>
      </c>
      <c r="R221" s="208">
        <v>66.7</v>
      </c>
      <c r="S221" s="183">
        <v>4</v>
      </c>
      <c r="T221" s="182">
        <v>4</v>
      </c>
      <c r="U221" s="208">
        <v>100</v>
      </c>
      <c r="V221" s="183">
        <v>2</v>
      </c>
      <c r="W221" s="182">
        <v>1</v>
      </c>
      <c r="X221" s="208">
        <v>50</v>
      </c>
      <c r="Y221" s="183">
        <v>2</v>
      </c>
      <c r="Z221" s="182">
        <v>1</v>
      </c>
      <c r="AA221" s="208">
        <v>50</v>
      </c>
      <c r="AB221" s="183">
        <v>2</v>
      </c>
      <c r="AC221" s="182">
        <v>2</v>
      </c>
      <c r="AD221" s="208">
        <v>100</v>
      </c>
      <c r="AE221" s="183">
        <v>2</v>
      </c>
      <c r="AF221" s="182">
        <v>2</v>
      </c>
      <c r="AG221" s="208">
        <v>100</v>
      </c>
    </row>
    <row r="222" spans="1:33" ht="15" customHeight="1">
      <c r="A222" s="174" t="s">
        <v>15</v>
      </c>
      <c r="B222" s="197"/>
      <c r="C222" s="39"/>
      <c r="D222" s="195">
        <v>2</v>
      </c>
      <c r="E222" s="194">
        <v>0</v>
      </c>
      <c r="F222" s="210">
        <v>0</v>
      </c>
      <c r="G222" s="195">
        <v>2</v>
      </c>
      <c r="H222" s="194">
        <v>0</v>
      </c>
      <c r="I222" s="210">
        <v>0</v>
      </c>
      <c r="J222" s="195">
        <v>4</v>
      </c>
      <c r="K222" s="194">
        <v>1</v>
      </c>
      <c r="L222" s="210">
        <v>25</v>
      </c>
      <c r="M222" s="195">
        <v>3</v>
      </c>
      <c r="N222" s="194">
        <v>1</v>
      </c>
      <c r="O222" s="210">
        <v>33.299999999999997</v>
      </c>
      <c r="P222" s="195">
        <v>2</v>
      </c>
      <c r="Q222" s="194">
        <v>1</v>
      </c>
      <c r="R222" s="210">
        <v>50</v>
      </c>
      <c r="S222" s="195">
        <v>2</v>
      </c>
      <c r="T222" s="194">
        <v>1</v>
      </c>
      <c r="U222" s="210">
        <v>50</v>
      </c>
      <c r="V222" s="195">
        <v>2</v>
      </c>
      <c r="W222" s="194">
        <v>0</v>
      </c>
      <c r="X222" s="210">
        <v>0</v>
      </c>
      <c r="Y222" s="195">
        <v>2</v>
      </c>
      <c r="Z222" s="194">
        <v>0</v>
      </c>
      <c r="AA222" s="210">
        <v>0</v>
      </c>
      <c r="AB222" s="195">
        <v>1</v>
      </c>
      <c r="AC222" s="194">
        <v>0</v>
      </c>
      <c r="AD222" s="210">
        <v>0</v>
      </c>
      <c r="AE222" s="195">
        <v>1</v>
      </c>
      <c r="AF222" s="194">
        <v>0</v>
      </c>
      <c r="AG222" s="210">
        <v>0</v>
      </c>
    </row>
    <row r="223" spans="1:33" ht="15" customHeight="1">
      <c r="A223" s="35" t="s">
        <v>16</v>
      </c>
      <c r="B223" s="11" t="s">
        <v>188</v>
      </c>
      <c r="C223" s="181" t="s">
        <v>62</v>
      </c>
      <c r="D223" s="183">
        <v>1</v>
      </c>
      <c r="E223" s="182">
        <v>0</v>
      </c>
      <c r="F223" s="208">
        <v>0</v>
      </c>
      <c r="G223" s="183">
        <v>1</v>
      </c>
      <c r="H223" s="182">
        <v>0</v>
      </c>
      <c r="I223" s="208">
        <v>0</v>
      </c>
      <c r="J223" s="183">
        <v>2</v>
      </c>
      <c r="K223" s="182">
        <v>1</v>
      </c>
      <c r="L223" s="208">
        <v>50</v>
      </c>
      <c r="M223" s="183">
        <v>2</v>
      </c>
      <c r="N223" s="182">
        <v>1</v>
      </c>
      <c r="O223" s="208">
        <v>50</v>
      </c>
      <c r="P223" s="183">
        <v>1</v>
      </c>
      <c r="Q223" s="182">
        <v>0</v>
      </c>
      <c r="R223" s="208">
        <v>0</v>
      </c>
      <c r="S223" s="183">
        <v>1</v>
      </c>
      <c r="T223" s="182">
        <v>0</v>
      </c>
      <c r="U223" s="208">
        <v>0</v>
      </c>
      <c r="V223" s="183">
        <v>0</v>
      </c>
      <c r="W223" s="182">
        <v>0</v>
      </c>
      <c r="X223" s="208">
        <v>0</v>
      </c>
      <c r="Y223" s="183">
        <v>0</v>
      </c>
      <c r="Z223" s="182">
        <v>0</v>
      </c>
      <c r="AA223" s="208">
        <v>0</v>
      </c>
      <c r="AB223" s="183">
        <v>1</v>
      </c>
      <c r="AC223" s="182">
        <v>0</v>
      </c>
      <c r="AD223" s="208">
        <v>0</v>
      </c>
      <c r="AE223" s="183">
        <v>1</v>
      </c>
      <c r="AF223" s="182">
        <v>0</v>
      </c>
      <c r="AG223" s="208">
        <v>0</v>
      </c>
    </row>
    <row r="224" spans="1:33" ht="15" customHeight="1">
      <c r="A224" s="35"/>
      <c r="B224" s="11"/>
      <c r="C224" s="181" t="s">
        <v>63</v>
      </c>
      <c r="D224" s="183">
        <v>0</v>
      </c>
      <c r="E224" s="182">
        <v>0</v>
      </c>
      <c r="F224" s="208">
        <v>0</v>
      </c>
      <c r="G224" s="183">
        <v>0</v>
      </c>
      <c r="H224" s="182">
        <v>0</v>
      </c>
      <c r="I224" s="208">
        <v>0</v>
      </c>
      <c r="J224" s="183">
        <v>0</v>
      </c>
      <c r="K224" s="182">
        <v>0</v>
      </c>
      <c r="L224" s="208">
        <v>0</v>
      </c>
      <c r="M224" s="183">
        <v>0</v>
      </c>
      <c r="N224" s="182">
        <v>0</v>
      </c>
      <c r="O224" s="208">
        <v>0</v>
      </c>
      <c r="P224" s="183">
        <v>2</v>
      </c>
      <c r="Q224" s="182">
        <v>0</v>
      </c>
      <c r="R224" s="208">
        <v>0</v>
      </c>
      <c r="S224" s="183">
        <v>2</v>
      </c>
      <c r="T224" s="182">
        <v>0</v>
      </c>
      <c r="U224" s="208">
        <v>0</v>
      </c>
      <c r="V224" s="183">
        <v>3</v>
      </c>
      <c r="W224" s="182">
        <v>1</v>
      </c>
      <c r="X224" s="208">
        <v>33.299999999999997</v>
      </c>
      <c r="Y224" s="183">
        <v>3</v>
      </c>
      <c r="Z224" s="182">
        <v>1</v>
      </c>
      <c r="AA224" s="208">
        <v>33.299999999999997</v>
      </c>
      <c r="AB224" s="183">
        <v>0</v>
      </c>
      <c r="AC224" s="182">
        <v>0</v>
      </c>
      <c r="AD224" s="208">
        <v>0</v>
      </c>
      <c r="AE224" s="183">
        <v>0</v>
      </c>
      <c r="AF224" s="182">
        <v>0</v>
      </c>
      <c r="AG224" s="208">
        <v>0</v>
      </c>
    </row>
    <row r="225" spans="1:33" ht="15" customHeight="1">
      <c r="A225" s="35"/>
      <c r="B225" s="11"/>
      <c r="C225" s="181" t="s">
        <v>39</v>
      </c>
      <c r="D225" s="183">
        <v>1</v>
      </c>
      <c r="E225" s="182">
        <v>0</v>
      </c>
      <c r="F225" s="208">
        <v>0</v>
      </c>
      <c r="G225" s="183">
        <v>1</v>
      </c>
      <c r="H225" s="182">
        <v>0</v>
      </c>
      <c r="I225" s="208">
        <v>0</v>
      </c>
      <c r="J225" s="183">
        <v>2</v>
      </c>
      <c r="K225" s="182">
        <v>1</v>
      </c>
      <c r="L225" s="208">
        <v>50</v>
      </c>
      <c r="M225" s="183">
        <v>2</v>
      </c>
      <c r="N225" s="182">
        <v>1</v>
      </c>
      <c r="O225" s="208">
        <v>50</v>
      </c>
      <c r="P225" s="183">
        <v>3</v>
      </c>
      <c r="Q225" s="182">
        <v>0</v>
      </c>
      <c r="R225" s="208">
        <v>0</v>
      </c>
      <c r="S225" s="183">
        <v>3</v>
      </c>
      <c r="T225" s="182">
        <v>0</v>
      </c>
      <c r="U225" s="208">
        <v>0</v>
      </c>
      <c r="V225" s="183">
        <v>3</v>
      </c>
      <c r="W225" s="182">
        <v>1</v>
      </c>
      <c r="X225" s="208">
        <v>33.299999999999997</v>
      </c>
      <c r="Y225" s="183">
        <v>3</v>
      </c>
      <c r="Z225" s="182">
        <v>1</v>
      </c>
      <c r="AA225" s="208">
        <v>33.299999999999997</v>
      </c>
      <c r="AB225" s="183">
        <v>1</v>
      </c>
      <c r="AC225" s="182">
        <v>0</v>
      </c>
      <c r="AD225" s="208">
        <v>0</v>
      </c>
      <c r="AE225" s="183">
        <v>1</v>
      </c>
      <c r="AF225" s="182">
        <v>0</v>
      </c>
      <c r="AG225" s="208">
        <v>0</v>
      </c>
    </row>
    <row r="226" spans="1:33" ht="15" customHeight="1">
      <c r="A226" s="35"/>
      <c r="B226" s="197" t="s">
        <v>64</v>
      </c>
      <c r="C226" s="39" t="s">
        <v>311</v>
      </c>
      <c r="D226" s="195">
        <v>2</v>
      </c>
      <c r="E226" s="194">
        <v>1</v>
      </c>
      <c r="F226" s="210">
        <v>50</v>
      </c>
      <c r="G226" s="195">
        <v>2</v>
      </c>
      <c r="H226" s="194">
        <v>1</v>
      </c>
      <c r="I226" s="210">
        <v>50</v>
      </c>
      <c r="J226" s="195">
        <v>1</v>
      </c>
      <c r="K226" s="194">
        <v>1</v>
      </c>
      <c r="L226" s="210">
        <v>100</v>
      </c>
      <c r="M226" s="195">
        <v>1</v>
      </c>
      <c r="N226" s="194">
        <v>1</v>
      </c>
      <c r="O226" s="210">
        <v>100</v>
      </c>
      <c r="P226" s="195">
        <v>0</v>
      </c>
      <c r="Q226" s="194">
        <v>0</v>
      </c>
      <c r="R226" s="210">
        <v>0</v>
      </c>
      <c r="S226" s="195">
        <v>0</v>
      </c>
      <c r="T226" s="194">
        <v>0</v>
      </c>
      <c r="U226" s="210">
        <v>0</v>
      </c>
      <c r="V226" s="195">
        <v>0</v>
      </c>
      <c r="W226" s="194">
        <v>0</v>
      </c>
      <c r="X226" s="210">
        <v>0</v>
      </c>
      <c r="Y226" s="195">
        <v>0</v>
      </c>
      <c r="Z226" s="194">
        <v>0</v>
      </c>
      <c r="AA226" s="210">
        <v>0</v>
      </c>
      <c r="AB226" s="195">
        <v>1</v>
      </c>
      <c r="AC226" s="194">
        <v>0</v>
      </c>
      <c r="AD226" s="210">
        <v>0</v>
      </c>
      <c r="AE226" s="195">
        <v>1</v>
      </c>
      <c r="AF226" s="194">
        <v>0</v>
      </c>
      <c r="AG226" s="210">
        <v>0</v>
      </c>
    </row>
    <row r="227" spans="1:33" ht="15" customHeight="1">
      <c r="A227" s="35"/>
      <c r="B227" s="11" t="s">
        <v>68</v>
      </c>
      <c r="C227" s="181" t="s">
        <v>68</v>
      </c>
      <c r="D227" s="183">
        <v>2</v>
      </c>
      <c r="E227" s="182">
        <v>1</v>
      </c>
      <c r="F227" s="208">
        <v>50</v>
      </c>
      <c r="G227" s="183">
        <v>2</v>
      </c>
      <c r="H227" s="182">
        <v>1</v>
      </c>
      <c r="I227" s="208">
        <v>50</v>
      </c>
      <c r="J227" s="183">
        <v>1</v>
      </c>
      <c r="K227" s="182">
        <v>1</v>
      </c>
      <c r="L227" s="208">
        <v>100</v>
      </c>
      <c r="M227" s="183">
        <v>1</v>
      </c>
      <c r="N227" s="182">
        <v>1</v>
      </c>
      <c r="O227" s="208">
        <v>100</v>
      </c>
      <c r="P227" s="183">
        <v>4</v>
      </c>
      <c r="Q227" s="182">
        <v>0</v>
      </c>
      <c r="R227" s="208">
        <v>0</v>
      </c>
      <c r="S227" s="183">
        <v>3</v>
      </c>
      <c r="T227" s="182">
        <v>0</v>
      </c>
      <c r="U227" s="208">
        <v>0</v>
      </c>
      <c r="V227" s="183">
        <v>1</v>
      </c>
      <c r="W227" s="182">
        <v>1</v>
      </c>
      <c r="X227" s="208">
        <v>100</v>
      </c>
      <c r="Y227" s="183">
        <v>1</v>
      </c>
      <c r="Z227" s="182">
        <v>1</v>
      </c>
      <c r="AA227" s="208">
        <v>100</v>
      </c>
      <c r="AB227" s="183">
        <v>2</v>
      </c>
      <c r="AC227" s="182">
        <v>2</v>
      </c>
      <c r="AD227" s="208">
        <v>100</v>
      </c>
      <c r="AE227" s="183">
        <v>2</v>
      </c>
      <c r="AF227" s="182">
        <v>2</v>
      </c>
      <c r="AG227" s="208">
        <v>100</v>
      </c>
    </row>
    <row r="228" spans="1:33" ht="15" customHeight="1">
      <c r="A228" s="36"/>
      <c r="B228" s="197" t="s">
        <v>39</v>
      </c>
      <c r="C228" s="39"/>
      <c r="D228" s="195">
        <v>5</v>
      </c>
      <c r="E228" s="194">
        <v>2</v>
      </c>
      <c r="F228" s="210">
        <v>40</v>
      </c>
      <c r="G228" s="195">
        <v>4</v>
      </c>
      <c r="H228" s="194">
        <v>2</v>
      </c>
      <c r="I228" s="210">
        <v>50</v>
      </c>
      <c r="J228" s="195">
        <v>4</v>
      </c>
      <c r="K228" s="194">
        <v>3</v>
      </c>
      <c r="L228" s="210">
        <v>75</v>
      </c>
      <c r="M228" s="195">
        <v>4</v>
      </c>
      <c r="N228" s="194">
        <v>3</v>
      </c>
      <c r="O228" s="210">
        <v>75</v>
      </c>
      <c r="P228" s="195">
        <v>7</v>
      </c>
      <c r="Q228" s="194">
        <v>0</v>
      </c>
      <c r="R228" s="210">
        <v>0</v>
      </c>
      <c r="S228" s="195">
        <v>3</v>
      </c>
      <c r="T228" s="194">
        <v>0</v>
      </c>
      <c r="U228" s="210">
        <v>0</v>
      </c>
      <c r="V228" s="195">
        <v>4</v>
      </c>
      <c r="W228" s="194">
        <v>2</v>
      </c>
      <c r="X228" s="210">
        <v>50</v>
      </c>
      <c r="Y228" s="195">
        <v>4</v>
      </c>
      <c r="Z228" s="194">
        <v>2</v>
      </c>
      <c r="AA228" s="210">
        <v>50</v>
      </c>
      <c r="AB228" s="195">
        <v>4</v>
      </c>
      <c r="AC228" s="194">
        <v>2</v>
      </c>
      <c r="AD228" s="210">
        <v>50</v>
      </c>
      <c r="AE228" s="195">
        <v>4</v>
      </c>
      <c r="AF228" s="194">
        <v>2</v>
      </c>
      <c r="AG228" s="210">
        <v>50</v>
      </c>
    </row>
    <row r="229" spans="1:33" ht="15" customHeight="1">
      <c r="A229" s="35" t="s">
        <v>17</v>
      </c>
      <c r="B229" s="197" t="s">
        <v>70</v>
      </c>
      <c r="C229" s="39" t="s">
        <v>70</v>
      </c>
      <c r="D229" s="195">
        <v>4</v>
      </c>
      <c r="E229" s="194">
        <v>1</v>
      </c>
      <c r="F229" s="210">
        <v>25</v>
      </c>
      <c r="G229" s="195">
        <v>2</v>
      </c>
      <c r="H229" s="194">
        <v>1</v>
      </c>
      <c r="I229" s="210">
        <v>50</v>
      </c>
      <c r="J229" s="195">
        <v>7</v>
      </c>
      <c r="K229" s="194">
        <v>7</v>
      </c>
      <c r="L229" s="210">
        <v>100</v>
      </c>
      <c r="M229" s="195">
        <v>1</v>
      </c>
      <c r="N229" s="194">
        <v>1</v>
      </c>
      <c r="O229" s="210">
        <v>100</v>
      </c>
      <c r="P229" s="195">
        <v>6</v>
      </c>
      <c r="Q229" s="194">
        <v>0</v>
      </c>
      <c r="R229" s="210">
        <v>0</v>
      </c>
      <c r="S229" s="195">
        <v>1</v>
      </c>
      <c r="T229" s="194">
        <v>0</v>
      </c>
      <c r="U229" s="210">
        <v>0</v>
      </c>
      <c r="V229" s="195">
        <v>1</v>
      </c>
      <c r="W229" s="194">
        <v>1</v>
      </c>
      <c r="X229" s="210">
        <v>100</v>
      </c>
      <c r="Y229" s="195">
        <v>1</v>
      </c>
      <c r="Z229" s="194">
        <v>1</v>
      </c>
      <c r="AA229" s="210">
        <v>100</v>
      </c>
      <c r="AB229" s="195">
        <v>9</v>
      </c>
      <c r="AC229" s="194">
        <v>4</v>
      </c>
      <c r="AD229" s="210">
        <v>44.4</v>
      </c>
      <c r="AE229" s="195">
        <v>3</v>
      </c>
      <c r="AF229" s="194">
        <v>2</v>
      </c>
      <c r="AG229" s="210">
        <v>66.7</v>
      </c>
    </row>
    <row r="230" spans="1:33" ht="15" customHeight="1">
      <c r="A230" s="35"/>
      <c r="B230" s="197" t="s">
        <v>189</v>
      </c>
      <c r="C230" s="39" t="s">
        <v>75</v>
      </c>
      <c r="D230" s="195">
        <v>5</v>
      </c>
      <c r="E230" s="194">
        <v>5</v>
      </c>
      <c r="F230" s="210">
        <v>100</v>
      </c>
      <c r="G230" s="195">
        <v>3</v>
      </c>
      <c r="H230" s="194">
        <v>3</v>
      </c>
      <c r="I230" s="210">
        <v>100</v>
      </c>
      <c r="J230" s="195">
        <v>25</v>
      </c>
      <c r="K230" s="194">
        <v>5</v>
      </c>
      <c r="L230" s="210">
        <v>20</v>
      </c>
      <c r="M230" s="195">
        <v>2</v>
      </c>
      <c r="N230" s="194">
        <v>2</v>
      </c>
      <c r="O230" s="210">
        <v>100</v>
      </c>
      <c r="P230" s="195">
        <v>0</v>
      </c>
      <c r="Q230" s="194">
        <v>0</v>
      </c>
      <c r="R230" s="210">
        <v>0</v>
      </c>
      <c r="S230" s="195">
        <v>0</v>
      </c>
      <c r="T230" s="194">
        <v>0</v>
      </c>
      <c r="U230" s="210">
        <v>0</v>
      </c>
      <c r="V230" s="195">
        <v>0</v>
      </c>
      <c r="W230" s="194">
        <v>0</v>
      </c>
      <c r="X230" s="210">
        <v>0</v>
      </c>
      <c r="Y230" s="195">
        <v>0</v>
      </c>
      <c r="Z230" s="194">
        <v>0</v>
      </c>
      <c r="AA230" s="210">
        <v>0</v>
      </c>
      <c r="AB230" s="195">
        <v>1</v>
      </c>
      <c r="AC230" s="194">
        <v>1</v>
      </c>
      <c r="AD230" s="210">
        <v>100</v>
      </c>
      <c r="AE230" s="195">
        <v>1</v>
      </c>
      <c r="AF230" s="194">
        <v>1</v>
      </c>
      <c r="AG230" s="210">
        <v>100</v>
      </c>
    </row>
    <row r="231" spans="1:33" ht="15" customHeight="1">
      <c r="A231" s="35"/>
      <c r="B231" s="197" t="s">
        <v>179</v>
      </c>
      <c r="C231" s="39" t="s">
        <v>312</v>
      </c>
      <c r="D231" s="195">
        <v>1</v>
      </c>
      <c r="E231" s="194">
        <v>0</v>
      </c>
      <c r="F231" s="210">
        <v>0</v>
      </c>
      <c r="G231" s="195">
        <v>1</v>
      </c>
      <c r="H231" s="194">
        <v>0</v>
      </c>
      <c r="I231" s="210">
        <v>0</v>
      </c>
      <c r="J231" s="195">
        <v>0</v>
      </c>
      <c r="K231" s="194">
        <v>0</v>
      </c>
      <c r="L231" s="210">
        <v>0</v>
      </c>
      <c r="M231" s="195">
        <v>0</v>
      </c>
      <c r="N231" s="194">
        <v>0</v>
      </c>
      <c r="O231" s="210">
        <v>0</v>
      </c>
      <c r="P231" s="195">
        <v>0</v>
      </c>
      <c r="Q231" s="194">
        <v>0</v>
      </c>
      <c r="R231" s="210">
        <v>0</v>
      </c>
      <c r="S231" s="195">
        <v>0</v>
      </c>
      <c r="T231" s="194">
        <v>0</v>
      </c>
      <c r="U231" s="210">
        <v>0</v>
      </c>
      <c r="V231" s="195">
        <v>0</v>
      </c>
      <c r="W231" s="194">
        <v>0</v>
      </c>
      <c r="X231" s="210">
        <v>0</v>
      </c>
      <c r="Y231" s="195">
        <v>0</v>
      </c>
      <c r="Z231" s="194">
        <v>0</v>
      </c>
      <c r="AA231" s="210">
        <v>0</v>
      </c>
      <c r="AB231" s="195">
        <v>1</v>
      </c>
      <c r="AC231" s="194">
        <v>0</v>
      </c>
      <c r="AD231" s="210">
        <v>0</v>
      </c>
      <c r="AE231" s="195">
        <v>1</v>
      </c>
      <c r="AF231" s="194">
        <v>0</v>
      </c>
      <c r="AG231" s="210">
        <v>0</v>
      </c>
    </row>
    <row r="232" spans="1:33" ht="15" customHeight="1">
      <c r="A232" s="36"/>
      <c r="B232" s="197" t="s">
        <v>39</v>
      </c>
      <c r="C232" s="39"/>
      <c r="D232" s="195">
        <v>10</v>
      </c>
      <c r="E232" s="194">
        <v>6</v>
      </c>
      <c r="F232" s="210">
        <v>60</v>
      </c>
      <c r="G232" s="195">
        <v>6</v>
      </c>
      <c r="H232" s="194">
        <v>4</v>
      </c>
      <c r="I232" s="210">
        <v>66.7</v>
      </c>
      <c r="J232" s="195">
        <v>32</v>
      </c>
      <c r="K232" s="194">
        <v>12</v>
      </c>
      <c r="L232" s="210">
        <v>37.5</v>
      </c>
      <c r="M232" s="195">
        <v>3</v>
      </c>
      <c r="N232" s="194">
        <v>3</v>
      </c>
      <c r="O232" s="210">
        <v>100</v>
      </c>
      <c r="P232" s="195">
        <v>6</v>
      </c>
      <c r="Q232" s="194">
        <v>0</v>
      </c>
      <c r="R232" s="210">
        <v>0</v>
      </c>
      <c r="S232" s="195">
        <v>1</v>
      </c>
      <c r="T232" s="194">
        <v>0</v>
      </c>
      <c r="U232" s="210">
        <v>0</v>
      </c>
      <c r="V232" s="195">
        <v>1</v>
      </c>
      <c r="W232" s="194">
        <v>1</v>
      </c>
      <c r="X232" s="210">
        <v>100</v>
      </c>
      <c r="Y232" s="195">
        <v>1</v>
      </c>
      <c r="Z232" s="194">
        <v>1</v>
      </c>
      <c r="AA232" s="210">
        <v>100</v>
      </c>
      <c r="AB232" s="195">
        <v>11</v>
      </c>
      <c r="AC232" s="194">
        <v>5</v>
      </c>
      <c r="AD232" s="210">
        <v>45.5</v>
      </c>
      <c r="AE232" s="195">
        <v>5</v>
      </c>
      <c r="AF232" s="194">
        <v>3</v>
      </c>
      <c r="AG232" s="210">
        <v>60</v>
      </c>
    </row>
    <row r="233" spans="1:33" ht="15" customHeight="1">
      <c r="A233" s="35" t="s">
        <v>18</v>
      </c>
      <c r="B233" s="11" t="s">
        <v>79</v>
      </c>
      <c r="C233" s="181" t="s">
        <v>80</v>
      </c>
      <c r="D233" s="183">
        <v>0</v>
      </c>
      <c r="E233" s="182">
        <v>0</v>
      </c>
      <c r="F233" s="208">
        <v>0</v>
      </c>
      <c r="G233" s="183">
        <v>0</v>
      </c>
      <c r="H233" s="182">
        <v>0</v>
      </c>
      <c r="I233" s="208">
        <v>0</v>
      </c>
      <c r="J233" s="183">
        <v>4</v>
      </c>
      <c r="K233" s="182">
        <v>4</v>
      </c>
      <c r="L233" s="208">
        <v>100</v>
      </c>
      <c r="M233" s="183">
        <v>2</v>
      </c>
      <c r="N233" s="182">
        <v>2</v>
      </c>
      <c r="O233" s="208">
        <v>100</v>
      </c>
      <c r="P233" s="183">
        <v>0</v>
      </c>
      <c r="Q233" s="182">
        <v>0</v>
      </c>
      <c r="R233" s="208">
        <v>0</v>
      </c>
      <c r="S233" s="183">
        <v>0</v>
      </c>
      <c r="T233" s="182">
        <v>0</v>
      </c>
      <c r="U233" s="208">
        <v>0</v>
      </c>
      <c r="V233" s="183">
        <v>0</v>
      </c>
      <c r="W233" s="182">
        <v>0</v>
      </c>
      <c r="X233" s="208">
        <v>0</v>
      </c>
      <c r="Y233" s="183">
        <v>0</v>
      </c>
      <c r="Z233" s="182">
        <v>0</v>
      </c>
      <c r="AA233" s="208">
        <v>0</v>
      </c>
      <c r="AB233" s="183">
        <v>7</v>
      </c>
      <c r="AC233" s="182">
        <v>7</v>
      </c>
      <c r="AD233" s="208">
        <v>100</v>
      </c>
      <c r="AE233" s="183">
        <v>3</v>
      </c>
      <c r="AF233" s="182">
        <v>3</v>
      </c>
      <c r="AG233" s="208">
        <v>100</v>
      </c>
    </row>
    <row r="234" spans="1:33" ht="15" customHeight="1">
      <c r="A234" s="35"/>
      <c r="B234" s="334" t="s">
        <v>81</v>
      </c>
      <c r="C234" s="260" t="s">
        <v>82</v>
      </c>
      <c r="D234" s="188">
        <v>0</v>
      </c>
      <c r="E234" s="189">
        <v>0</v>
      </c>
      <c r="F234" s="207">
        <v>0</v>
      </c>
      <c r="G234" s="188">
        <v>0</v>
      </c>
      <c r="H234" s="189">
        <v>0</v>
      </c>
      <c r="I234" s="207">
        <v>0</v>
      </c>
      <c r="J234" s="188">
        <v>2</v>
      </c>
      <c r="K234" s="189">
        <v>1</v>
      </c>
      <c r="L234" s="207">
        <v>50</v>
      </c>
      <c r="M234" s="188">
        <v>2</v>
      </c>
      <c r="N234" s="189">
        <v>1</v>
      </c>
      <c r="O234" s="207">
        <v>50</v>
      </c>
      <c r="P234" s="188">
        <v>5</v>
      </c>
      <c r="Q234" s="189">
        <v>5</v>
      </c>
      <c r="R234" s="207">
        <v>100</v>
      </c>
      <c r="S234" s="188">
        <v>5</v>
      </c>
      <c r="T234" s="189">
        <v>5</v>
      </c>
      <c r="U234" s="207">
        <v>100</v>
      </c>
      <c r="V234" s="188">
        <v>0</v>
      </c>
      <c r="W234" s="189">
        <v>0</v>
      </c>
      <c r="X234" s="207">
        <v>0</v>
      </c>
      <c r="Y234" s="188">
        <v>0</v>
      </c>
      <c r="Z234" s="189">
        <v>0</v>
      </c>
      <c r="AA234" s="207">
        <v>0</v>
      </c>
      <c r="AB234" s="188">
        <v>1</v>
      </c>
      <c r="AC234" s="189">
        <v>1</v>
      </c>
      <c r="AD234" s="207">
        <v>100</v>
      </c>
      <c r="AE234" s="188">
        <v>1</v>
      </c>
      <c r="AF234" s="189">
        <v>1</v>
      </c>
      <c r="AG234" s="207">
        <v>100</v>
      </c>
    </row>
    <row r="235" spans="1:33" ht="15" customHeight="1">
      <c r="A235" s="35"/>
      <c r="B235" s="11"/>
      <c r="C235" s="181" t="s">
        <v>83</v>
      </c>
      <c r="D235" s="183">
        <v>1</v>
      </c>
      <c r="E235" s="182">
        <v>1</v>
      </c>
      <c r="F235" s="208">
        <v>100</v>
      </c>
      <c r="G235" s="183">
        <v>1</v>
      </c>
      <c r="H235" s="182">
        <v>1</v>
      </c>
      <c r="I235" s="208">
        <v>100</v>
      </c>
      <c r="J235" s="183">
        <v>0</v>
      </c>
      <c r="K235" s="182">
        <v>0</v>
      </c>
      <c r="L235" s="208">
        <v>0</v>
      </c>
      <c r="M235" s="183">
        <v>0</v>
      </c>
      <c r="N235" s="182">
        <v>0</v>
      </c>
      <c r="O235" s="208">
        <v>0</v>
      </c>
      <c r="P235" s="183">
        <v>0</v>
      </c>
      <c r="Q235" s="182">
        <v>0</v>
      </c>
      <c r="R235" s="208">
        <v>0</v>
      </c>
      <c r="S235" s="183">
        <v>0</v>
      </c>
      <c r="T235" s="182">
        <v>0</v>
      </c>
      <c r="U235" s="208">
        <v>0</v>
      </c>
      <c r="V235" s="183">
        <v>0</v>
      </c>
      <c r="W235" s="182">
        <v>0</v>
      </c>
      <c r="X235" s="208">
        <v>0</v>
      </c>
      <c r="Y235" s="183">
        <v>0</v>
      </c>
      <c r="Z235" s="182">
        <v>0</v>
      </c>
      <c r="AA235" s="208">
        <v>0</v>
      </c>
      <c r="AB235" s="183">
        <v>2</v>
      </c>
      <c r="AC235" s="182">
        <v>1</v>
      </c>
      <c r="AD235" s="208">
        <v>50</v>
      </c>
      <c r="AE235" s="183">
        <v>2</v>
      </c>
      <c r="AF235" s="182">
        <v>1</v>
      </c>
      <c r="AG235" s="208">
        <v>50</v>
      </c>
    </row>
    <row r="236" spans="1:33" ht="15" customHeight="1">
      <c r="A236" s="35"/>
      <c r="B236" s="304"/>
      <c r="C236" s="34" t="s">
        <v>39</v>
      </c>
      <c r="D236" s="184">
        <v>1</v>
      </c>
      <c r="E236" s="185">
        <v>1</v>
      </c>
      <c r="F236" s="209">
        <v>100</v>
      </c>
      <c r="G236" s="184">
        <v>1</v>
      </c>
      <c r="H236" s="185">
        <v>1</v>
      </c>
      <c r="I236" s="209">
        <v>100</v>
      </c>
      <c r="J236" s="184">
        <v>2</v>
      </c>
      <c r="K236" s="185">
        <v>1</v>
      </c>
      <c r="L236" s="209">
        <v>50</v>
      </c>
      <c r="M236" s="184">
        <v>2</v>
      </c>
      <c r="N236" s="185">
        <v>1</v>
      </c>
      <c r="O236" s="209">
        <v>50</v>
      </c>
      <c r="P236" s="184">
        <v>5</v>
      </c>
      <c r="Q236" s="185">
        <v>5</v>
      </c>
      <c r="R236" s="209">
        <v>100</v>
      </c>
      <c r="S236" s="184">
        <v>5</v>
      </c>
      <c r="T236" s="185">
        <v>5</v>
      </c>
      <c r="U236" s="209">
        <v>100</v>
      </c>
      <c r="V236" s="184">
        <v>0</v>
      </c>
      <c r="W236" s="185">
        <v>0</v>
      </c>
      <c r="X236" s="209">
        <v>0</v>
      </c>
      <c r="Y236" s="184">
        <v>0</v>
      </c>
      <c r="Z236" s="185">
        <v>0</v>
      </c>
      <c r="AA236" s="209">
        <v>0</v>
      </c>
      <c r="AB236" s="184">
        <v>3</v>
      </c>
      <c r="AC236" s="185">
        <v>2</v>
      </c>
      <c r="AD236" s="209">
        <v>66.7</v>
      </c>
      <c r="AE236" s="184">
        <v>3</v>
      </c>
      <c r="AF236" s="185">
        <v>2</v>
      </c>
      <c r="AG236" s="209">
        <v>66.7</v>
      </c>
    </row>
    <row r="237" spans="1:33" ht="15" customHeight="1">
      <c r="A237" s="35"/>
      <c r="B237" s="11" t="s">
        <v>180</v>
      </c>
      <c r="C237" s="181" t="s">
        <v>84</v>
      </c>
      <c r="D237" s="183">
        <v>1</v>
      </c>
      <c r="E237" s="182">
        <v>1</v>
      </c>
      <c r="F237" s="208">
        <v>100</v>
      </c>
      <c r="G237" s="183">
        <v>1</v>
      </c>
      <c r="H237" s="182">
        <v>1</v>
      </c>
      <c r="I237" s="208">
        <v>100</v>
      </c>
      <c r="J237" s="183">
        <v>0</v>
      </c>
      <c r="K237" s="182">
        <v>0</v>
      </c>
      <c r="L237" s="208">
        <v>0</v>
      </c>
      <c r="M237" s="183">
        <v>0</v>
      </c>
      <c r="N237" s="182">
        <v>0</v>
      </c>
      <c r="O237" s="208">
        <v>0</v>
      </c>
      <c r="P237" s="183">
        <v>0</v>
      </c>
      <c r="Q237" s="182">
        <v>0</v>
      </c>
      <c r="R237" s="208">
        <v>0</v>
      </c>
      <c r="S237" s="183">
        <v>0</v>
      </c>
      <c r="T237" s="182">
        <v>0</v>
      </c>
      <c r="U237" s="208">
        <v>0</v>
      </c>
      <c r="V237" s="183">
        <v>0</v>
      </c>
      <c r="W237" s="182">
        <v>0</v>
      </c>
      <c r="X237" s="208">
        <v>0</v>
      </c>
      <c r="Y237" s="183">
        <v>0</v>
      </c>
      <c r="Z237" s="182">
        <v>0</v>
      </c>
      <c r="AA237" s="208">
        <v>0</v>
      </c>
      <c r="AB237" s="183">
        <v>0</v>
      </c>
      <c r="AC237" s="182">
        <v>0</v>
      </c>
      <c r="AD237" s="208">
        <v>0</v>
      </c>
      <c r="AE237" s="183">
        <v>0</v>
      </c>
      <c r="AF237" s="182">
        <v>0</v>
      </c>
      <c r="AG237" s="208">
        <v>0</v>
      </c>
    </row>
    <row r="238" spans="1:33" ht="15" customHeight="1">
      <c r="A238" s="35"/>
      <c r="B238" s="11"/>
      <c r="C238" s="181" t="s">
        <v>85</v>
      </c>
      <c r="D238" s="183">
        <v>0</v>
      </c>
      <c r="E238" s="182">
        <v>0</v>
      </c>
      <c r="F238" s="208">
        <v>0</v>
      </c>
      <c r="G238" s="183">
        <v>0</v>
      </c>
      <c r="H238" s="182">
        <v>0</v>
      </c>
      <c r="I238" s="208">
        <v>0</v>
      </c>
      <c r="J238" s="183">
        <v>0</v>
      </c>
      <c r="K238" s="182">
        <v>0</v>
      </c>
      <c r="L238" s="208">
        <v>0</v>
      </c>
      <c r="M238" s="183">
        <v>0</v>
      </c>
      <c r="N238" s="182">
        <v>0</v>
      </c>
      <c r="O238" s="208">
        <v>0</v>
      </c>
      <c r="P238" s="183">
        <v>3</v>
      </c>
      <c r="Q238" s="182">
        <v>3</v>
      </c>
      <c r="R238" s="208">
        <v>100</v>
      </c>
      <c r="S238" s="183">
        <v>3</v>
      </c>
      <c r="T238" s="182">
        <v>3</v>
      </c>
      <c r="U238" s="208">
        <v>100</v>
      </c>
      <c r="V238" s="183">
        <v>1</v>
      </c>
      <c r="W238" s="182">
        <v>1</v>
      </c>
      <c r="X238" s="208">
        <v>100</v>
      </c>
      <c r="Y238" s="183">
        <v>1</v>
      </c>
      <c r="Z238" s="182">
        <v>1</v>
      </c>
      <c r="AA238" s="208">
        <v>100</v>
      </c>
      <c r="AB238" s="183">
        <v>0</v>
      </c>
      <c r="AC238" s="182">
        <v>0</v>
      </c>
      <c r="AD238" s="208">
        <v>0</v>
      </c>
      <c r="AE238" s="183">
        <v>0</v>
      </c>
      <c r="AF238" s="182">
        <v>0</v>
      </c>
      <c r="AG238" s="208">
        <v>0</v>
      </c>
    </row>
    <row r="239" spans="1:33" ht="15" customHeight="1">
      <c r="A239" s="35"/>
      <c r="B239" s="11"/>
      <c r="C239" s="181" t="s">
        <v>39</v>
      </c>
      <c r="D239" s="183">
        <v>1</v>
      </c>
      <c r="E239" s="182">
        <v>1</v>
      </c>
      <c r="F239" s="208">
        <v>100</v>
      </c>
      <c r="G239" s="183">
        <v>1</v>
      </c>
      <c r="H239" s="182">
        <v>1</v>
      </c>
      <c r="I239" s="208">
        <v>100</v>
      </c>
      <c r="J239" s="183">
        <v>0</v>
      </c>
      <c r="K239" s="182">
        <v>0</v>
      </c>
      <c r="L239" s="208">
        <v>0</v>
      </c>
      <c r="M239" s="183">
        <v>0</v>
      </c>
      <c r="N239" s="182">
        <v>0</v>
      </c>
      <c r="O239" s="208">
        <v>0</v>
      </c>
      <c r="P239" s="183">
        <v>3</v>
      </c>
      <c r="Q239" s="182">
        <v>3</v>
      </c>
      <c r="R239" s="208">
        <v>100</v>
      </c>
      <c r="S239" s="183">
        <v>3</v>
      </c>
      <c r="T239" s="182">
        <v>3</v>
      </c>
      <c r="U239" s="208">
        <v>100</v>
      </c>
      <c r="V239" s="183">
        <v>1</v>
      </c>
      <c r="W239" s="182">
        <v>1</v>
      </c>
      <c r="X239" s="208">
        <v>100</v>
      </c>
      <c r="Y239" s="183">
        <v>1</v>
      </c>
      <c r="Z239" s="182">
        <v>1</v>
      </c>
      <c r="AA239" s="208">
        <v>100</v>
      </c>
      <c r="AB239" s="183">
        <v>0</v>
      </c>
      <c r="AC239" s="182">
        <v>0</v>
      </c>
      <c r="AD239" s="208">
        <v>0</v>
      </c>
      <c r="AE239" s="183">
        <v>0</v>
      </c>
      <c r="AF239" s="182">
        <v>0</v>
      </c>
      <c r="AG239" s="208">
        <v>0</v>
      </c>
    </row>
    <row r="240" spans="1:33" s="178" customFormat="1" ht="15" customHeight="1">
      <c r="A240" s="35"/>
      <c r="B240" s="197" t="s">
        <v>86</v>
      </c>
      <c r="C240" s="39" t="s">
        <v>87</v>
      </c>
      <c r="D240" s="195">
        <v>1</v>
      </c>
      <c r="E240" s="194">
        <v>0</v>
      </c>
      <c r="F240" s="210">
        <v>0</v>
      </c>
      <c r="G240" s="195">
        <v>1</v>
      </c>
      <c r="H240" s="194">
        <v>0</v>
      </c>
      <c r="I240" s="210">
        <v>0</v>
      </c>
      <c r="J240" s="195">
        <v>1</v>
      </c>
      <c r="K240" s="194">
        <v>1</v>
      </c>
      <c r="L240" s="210">
        <v>100</v>
      </c>
      <c r="M240" s="195">
        <v>1</v>
      </c>
      <c r="N240" s="194">
        <v>1</v>
      </c>
      <c r="O240" s="210">
        <v>100</v>
      </c>
      <c r="P240" s="195">
        <v>2</v>
      </c>
      <c r="Q240" s="194">
        <v>1</v>
      </c>
      <c r="R240" s="210">
        <v>50</v>
      </c>
      <c r="S240" s="195">
        <v>2</v>
      </c>
      <c r="T240" s="194">
        <v>1</v>
      </c>
      <c r="U240" s="210">
        <v>50</v>
      </c>
      <c r="V240" s="195">
        <v>0</v>
      </c>
      <c r="W240" s="194">
        <v>0</v>
      </c>
      <c r="X240" s="210">
        <v>0</v>
      </c>
      <c r="Y240" s="195">
        <v>0</v>
      </c>
      <c r="Z240" s="194">
        <v>0</v>
      </c>
      <c r="AA240" s="210">
        <v>0</v>
      </c>
      <c r="AB240" s="195">
        <v>3</v>
      </c>
      <c r="AC240" s="194">
        <v>0</v>
      </c>
      <c r="AD240" s="210">
        <v>0</v>
      </c>
      <c r="AE240" s="195">
        <v>1</v>
      </c>
      <c r="AF240" s="194">
        <v>0</v>
      </c>
      <c r="AG240" s="210">
        <v>0</v>
      </c>
    </row>
    <row r="241" spans="1:33" ht="15" customHeight="1">
      <c r="A241" s="35"/>
      <c r="B241" s="11" t="s">
        <v>89</v>
      </c>
      <c r="C241" s="181" t="s">
        <v>313</v>
      </c>
      <c r="D241" s="183">
        <v>0</v>
      </c>
      <c r="E241" s="182">
        <v>0</v>
      </c>
      <c r="F241" s="208">
        <v>0</v>
      </c>
      <c r="G241" s="183">
        <v>0</v>
      </c>
      <c r="H241" s="182">
        <v>0</v>
      </c>
      <c r="I241" s="208">
        <v>0</v>
      </c>
      <c r="J241" s="183">
        <v>0</v>
      </c>
      <c r="K241" s="182">
        <v>0</v>
      </c>
      <c r="L241" s="208">
        <v>0</v>
      </c>
      <c r="M241" s="183">
        <v>0</v>
      </c>
      <c r="N241" s="182">
        <v>0</v>
      </c>
      <c r="O241" s="208">
        <v>0</v>
      </c>
      <c r="P241" s="183">
        <v>0</v>
      </c>
      <c r="Q241" s="182">
        <v>0</v>
      </c>
      <c r="R241" s="208">
        <v>0</v>
      </c>
      <c r="S241" s="183">
        <v>0</v>
      </c>
      <c r="T241" s="182">
        <v>0</v>
      </c>
      <c r="U241" s="208">
        <v>0</v>
      </c>
      <c r="V241" s="183">
        <v>0</v>
      </c>
      <c r="W241" s="182">
        <v>0</v>
      </c>
      <c r="X241" s="208">
        <v>0</v>
      </c>
      <c r="Y241" s="183">
        <v>0</v>
      </c>
      <c r="Z241" s="182">
        <v>0</v>
      </c>
      <c r="AA241" s="208">
        <v>0</v>
      </c>
      <c r="AB241" s="183">
        <v>2</v>
      </c>
      <c r="AC241" s="182">
        <v>0</v>
      </c>
      <c r="AD241" s="208">
        <v>0</v>
      </c>
      <c r="AE241" s="183">
        <v>1</v>
      </c>
      <c r="AF241" s="182">
        <v>0</v>
      </c>
      <c r="AG241" s="208">
        <v>0</v>
      </c>
    </row>
    <row r="242" spans="1:33" ht="15" customHeight="1">
      <c r="A242" s="36"/>
      <c r="B242" s="197" t="s">
        <v>39</v>
      </c>
      <c r="C242" s="39"/>
      <c r="D242" s="195">
        <v>3</v>
      </c>
      <c r="E242" s="194">
        <v>2</v>
      </c>
      <c r="F242" s="210">
        <v>66.7</v>
      </c>
      <c r="G242" s="195">
        <v>3</v>
      </c>
      <c r="H242" s="194">
        <v>2</v>
      </c>
      <c r="I242" s="210">
        <v>66.7</v>
      </c>
      <c r="J242" s="195">
        <v>7</v>
      </c>
      <c r="K242" s="194">
        <v>6</v>
      </c>
      <c r="L242" s="210">
        <v>85.7</v>
      </c>
      <c r="M242" s="195">
        <v>4</v>
      </c>
      <c r="N242" s="194">
        <v>4</v>
      </c>
      <c r="O242" s="210">
        <v>100</v>
      </c>
      <c r="P242" s="195">
        <v>10</v>
      </c>
      <c r="Q242" s="194">
        <v>9</v>
      </c>
      <c r="R242" s="210">
        <v>90</v>
      </c>
      <c r="S242" s="195">
        <v>10</v>
      </c>
      <c r="T242" s="194">
        <v>9</v>
      </c>
      <c r="U242" s="210">
        <v>90</v>
      </c>
      <c r="V242" s="195">
        <v>1</v>
      </c>
      <c r="W242" s="194">
        <v>1</v>
      </c>
      <c r="X242" s="210">
        <v>100</v>
      </c>
      <c r="Y242" s="195">
        <v>1</v>
      </c>
      <c r="Z242" s="194">
        <v>1</v>
      </c>
      <c r="AA242" s="210">
        <v>100</v>
      </c>
      <c r="AB242" s="195">
        <v>15</v>
      </c>
      <c r="AC242" s="194">
        <v>9</v>
      </c>
      <c r="AD242" s="210">
        <v>60</v>
      </c>
      <c r="AE242" s="195">
        <v>5</v>
      </c>
      <c r="AF242" s="194">
        <v>4</v>
      </c>
      <c r="AG242" s="210">
        <v>80</v>
      </c>
    </row>
    <row r="243" spans="1:33" ht="15" customHeight="1">
      <c r="A243" s="35" t="s">
        <v>19</v>
      </c>
      <c r="B243" s="11" t="s">
        <v>190</v>
      </c>
      <c r="C243" s="181" t="s">
        <v>90</v>
      </c>
      <c r="D243" s="183">
        <v>3</v>
      </c>
      <c r="E243" s="182">
        <v>1</v>
      </c>
      <c r="F243" s="208">
        <v>33.299999999999997</v>
      </c>
      <c r="G243" s="183">
        <v>3</v>
      </c>
      <c r="H243" s="182">
        <v>1</v>
      </c>
      <c r="I243" s="208">
        <v>33.299999999999997</v>
      </c>
      <c r="J243" s="183">
        <v>1</v>
      </c>
      <c r="K243" s="182">
        <v>0</v>
      </c>
      <c r="L243" s="208">
        <v>0</v>
      </c>
      <c r="M243" s="183">
        <v>1</v>
      </c>
      <c r="N243" s="182">
        <v>0</v>
      </c>
      <c r="O243" s="208">
        <v>0</v>
      </c>
      <c r="P243" s="183">
        <v>5</v>
      </c>
      <c r="Q243" s="182">
        <v>5</v>
      </c>
      <c r="R243" s="208">
        <v>100</v>
      </c>
      <c r="S243" s="183">
        <v>5</v>
      </c>
      <c r="T243" s="182">
        <v>5</v>
      </c>
      <c r="U243" s="208">
        <v>100</v>
      </c>
      <c r="V243" s="183">
        <v>2</v>
      </c>
      <c r="W243" s="182">
        <v>1</v>
      </c>
      <c r="X243" s="208">
        <v>50</v>
      </c>
      <c r="Y243" s="183">
        <v>2</v>
      </c>
      <c r="Z243" s="182">
        <v>1</v>
      </c>
      <c r="AA243" s="208">
        <v>50</v>
      </c>
      <c r="AB243" s="183">
        <v>1</v>
      </c>
      <c r="AC243" s="182">
        <v>0</v>
      </c>
      <c r="AD243" s="208">
        <v>0</v>
      </c>
      <c r="AE243" s="183">
        <v>1</v>
      </c>
      <c r="AF243" s="182">
        <v>0</v>
      </c>
      <c r="AG243" s="208">
        <v>0</v>
      </c>
    </row>
    <row r="244" spans="1:33" ht="15" customHeight="1">
      <c r="A244" s="35"/>
      <c r="B244" s="334" t="s">
        <v>191</v>
      </c>
      <c r="C244" s="260" t="s">
        <v>195</v>
      </c>
      <c r="D244" s="188">
        <v>4</v>
      </c>
      <c r="E244" s="189">
        <v>3</v>
      </c>
      <c r="F244" s="207">
        <v>75</v>
      </c>
      <c r="G244" s="188">
        <v>2</v>
      </c>
      <c r="H244" s="189">
        <v>1</v>
      </c>
      <c r="I244" s="207">
        <v>50</v>
      </c>
      <c r="J244" s="188">
        <v>4</v>
      </c>
      <c r="K244" s="189">
        <v>0</v>
      </c>
      <c r="L244" s="207">
        <v>0</v>
      </c>
      <c r="M244" s="188">
        <v>2</v>
      </c>
      <c r="N244" s="189">
        <v>0</v>
      </c>
      <c r="O244" s="207">
        <v>0</v>
      </c>
      <c r="P244" s="188">
        <v>17</v>
      </c>
      <c r="Q244" s="189">
        <v>10</v>
      </c>
      <c r="R244" s="207">
        <v>58.8</v>
      </c>
      <c r="S244" s="188">
        <v>8</v>
      </c>
      <c r="T244" s="189">
        <v>5</v>
      </c>
      <c r="U244" s="207">
        <v>62.5</v>
      </c>
      <c r="V244" s="188">
        <v>8</v>
      </c>
      <c r="W244" s="189">
        <v>5</v>
      </c>
      <c r="X244" s="207">
        <v>62.5</v>
      </c>
      <c r="Y244" s="188">
        <v>3</v>
      </c>
      <c r="Z244" s="189">
        <v>2</v>
      </c>
      <c r="AA244" s="207">
        <v>66.7</v>
      </c>
      <c r="AB244" s="188">
        <v>5</v>
      </c>
      <c r="AC244" s="189">
        <v>3</v>
      </c>
      <c r="AD244" s="207">
        <v>60</v>
      </c>
      <c r="AE244" s="188">
        <v>3</v>
      </c>
      <c r="AF244" s="189">
        <v>2</v>
      </c>
      <c r="AG244" s="207">
        <v>66.7</v>
      </c>
    </row>
    <row r="245" spans="1:33" ht="15" customHeight="1">
      <c r="A245" s="35"/>
      <c r="B245" s="11"/>
      <c r="C245" s="181" t="s">
        <v>91</v>
      </c>
      <c r="D245" s="183">
        <v>0</v>
      </c>
      <c r="E245" s="182">
        <v>0</v>
      </c>
      <c r="F245" s="208">
        <v>0</v>
      </c>
      <c r="G245" s="183">
        <v>0</v>
      </c>
      <c r="H245" s="182">
        <v>0</v>
      </c>
      <c r="I245" s="208">
        <v>0</v>
      </c>
      <c r="J245" s="183">
        <v>1</v>
      </c>
      <c r="K245" s="182">
        <v>0</v>
      </c>
      <c r="L245" s="208">
        <v>0</v>
      </c>
      <c r="M245" s="183">
        <v>1</v>
      </c>
      <c r="N245" s="182">
        <v>0</v>
      </c>
      <c r="O245" s="208">
        <v>0</v>
      </c>
      <c r="P245" s="183">
        <v>3</v>
      </c>
      <c r="Q245" s="182">
        <v>2</v>
      </c>
      <c r="R245" s="208">
        <v>66.7</v>
      </c>
      <c r="S245" s="183">
        <v>3</v>
      </c>
      <c r="T245" s="182">
        <v>2</v>
      </c>
      <c r="U245" s="208">
        <v>66.7</v>
      </c>
      <c r="V245" s="183">
        <v>0</v>
      </c>
      <c r="W245" s="182">
        <v>0</v>
      </c>
      <c r="X245" s="208">
        <v>0</v>
      </c>
      <c r="Y245" s="183">
        <v>0</v>
      </c>
      <c r="Z245" s="182">
        <v>0</v>
      </c>
      <c r="AA245" s="208">
        <v>0</v>
      </c>
      <c r="AB245" s="183">
        <v>3</v>
      </c>
      <c r="AC245" s="182">
        <v>2</v>
      </c>
      <c r="AD245" s="208">
        <v>66.7</v>
      </c>
      <c r="AE245" s="183">
        <v>3</v>
      </c>
      <c r="AF245" s="182">
        <v>2</v>
      </c>
      <c r="AG245" s="208">
        <v>66.7</v>
      </c>
    </row>
    <row r="246" spans="1:33" ht="15" customHeight="1">
      <c r="A246" s="35"/>
      <c r="B246" s="11"/>
      <c r="C246" s="181" t="s">
        <v>92</v>
      </c>
      <c r="D246" s="183">
        <v>0</v>
      </c>
      <c r="E246" s="182">
        <v>0</v>
      </c>
      <c r="F246" s="208">
        <v>0</v>
      </c>
      <c r="G246" s="183">
        <v>0</v>
      </c>
      <c r="H246" s="182">
        <v>0</v>
      </c>
      <c r="I246" s="208">
        <v>0</v>
      </c>
      <c r="J246" s="183">
        <v>0</v>
      </c>
      <c r="K246" s="182">
        <v>0</v>
      </c>
      <c r="L246" s="208">
        <v>0</v>
      </c>
      <c r="M246" s="183">
        <v>0</v>
      </c>
      <c r="N246" s="182">
        <v>0</v>
      </c>
      <c r="O246" s="208">
        <v>0</v>
      </c>
      <c r="P246" s="183">
        <v>0</v>
      </c>
      <c r="Q246" s="182">
        <v>0</v>
      </c>
      <c r="R246" s="208">
        <v>0</v>
      </c>
      <c r="S246" s="183">
        <v>0</v>
      </c>
      <c r="T246" s="182">
        <v>0</v>
      </c>
      <c r="U246" s="208">
        <v>0</v>
      </c>
      <c r="V246" s="183">
        <v>1</v>
      </c>
      <c r="W246" s="182">
        <v>1</v>
      </c>
      <c r="X246" s="208">
        <v>100</v>
      </c>
      <c r="Y246" s="183">
        <v>1</v>
      </c>
      <c r="Z246" s="182">
        <v>1</v>
      </c>
      <c r="AA246" s="208">
        <v>100</v>
      </c>
      <c r="AB246" s="183">
        <v>0</v>
      </c>
      <c r="AC246" s="182">
        <v>0</v>
      </c>
      <c r="AD246" s="208">
        <v>0</v>
      </c>
      <c r="AE246" s="183">
        <v>0</v>
      </c>
      <c r="AF246" s="182">
        <v>0</v>
      </c>
      <c r="AG246" s="208">
        <v>0</v>
      </c>
    </row>
    <row r="247" spans="1:33" ht="15" customHeight="1">
      <c r="A247" s="35"/>
      <c r="B247" s="304"/>
      <c r="C247" s="34" t="s">
        <v>39</v>
      </c>
      <c r="D247" s="184">
        <v>4</v>
      </c>
      <c r="E247" s="185">
        <v>3</v>
      </c>
      <c r="F247" s="209">
        <v>75</v>
      </c>
      <c r="G247" s="184">
        <v>2</v>
      </c>
      <c r="H247" s="185">
        <v>1</v>
      </c>
      <c r="I247" s="209">
        <v>50</v>
      </c>
      <c r="J247" s="184">
        <v>5</v>
      </c>
      <c r="K247" s="185">
        <v>0</v>
      </c>
      <c r="L247" s="209">
        <v>0</v>
      </c>
      <c r="M247" s="184">
        <v>2</v>
      </c>
      <c r="N247" s="185">
        <v>0</v>
      </c>
      <c r="O247" s="209">
        <v>0</v>
      </c>
      <c r="P247" s="184">
        <v>20</v>
      </c>
      <c r="Q247" s="185">
        <v>12</v>
      </c>
      <c r="R247" s="209">
        <v>60</v>
      </c>
      <c r="S247" s="184">
        <v>8</v>
      </c>
      <c r="T247" s="185">
        <v>5</v>
      </c>
      <c r="U247" s="209">
        <v>62.5</v>
      </c>
      <c r="V247" s="184">
        <v>9</v>
      </c>
      <c r="W247" s="185">
        <v>6</v>
      </c>
      <c r="X247" s="209">
        <v>66.7</v>
      </c>
      <c r="Y247" s="184">
        <v>3</v>
      </c>
      <c r="Z247" s="185">
        <v>3</v>
      </c>
      <c r="AA247" s="209">
        <v>100</v>
      </c>
      <c r="AB247" s="184">
        <v>8</v>
      </c>
      <c r="AC247" s="185">
        <v>5</v>
      </c>
      <c r="AD247" s="209">
        <v>62.5</v>
      </c>
      <c r="AE247" s="184">
        <v>6</v>
      </c>
      <c r="AF247" s="185">
        <v>4</v>
      </c>
      <c r="AG247" s="209">
        <v>66.7</v>
      </c>
    </row>
    <row r="248" spans="1:33" ht="15" customHeight="1">
      <c r="A248" s="36"/>
      <c r="B248" s="304" t="s">
        <v>39</v>
      </c>
      <c r="C248" s="34"/>
      <c r="D248" s="184">
        <v>7</v>
      </c>
      <c r="E248" s="185">
        <v>4</v>
      </c>
      <c r="F248" s="209">
        <v>57.1</v>
      </c>
      <c r="G248" s="184">
        <v>4</v>
      </c>
      <c r="H248" s="185">
        <v>1</v>
      </c>
      <c r="I248" s="209">
        <v>25</v>
      </c>
      <c r="J248" s="184">
        <v>6</v>
      </c>
      <c r="K248" s="185">
        <v>0</v>
      </c>
      <c r="L248" s="209">
        <v>0</v>
      </c>
      <c r="M248" s="184">
        <v>2</v>
      </c>
      <c r="N248" s="185">
        <v>0</v>
      </c>
      <c r="O248" s="209">
        <v>0</v>
      </c>
      <c r="P248" s="184">
        <v>25</v>
      </c>
      <c r="Q248" s="185">
        <v>17</v>
      </c>
      <c r="R248" s="209">
        <v>68</v>
      </c>
      <c r="S248" s="184">
        <v>9</v>
      </c>
      <c r="T248" s="185">
        <v>6</v>
      </c>
      <c r="U248" s="209">
        <v>66.7</v>
      </c>
      <c r="V248" s="184">
        <v>11</v>
      </c>
      <c r="W248" s="185">
        <v>7</v>
      </c>
      <c r="X248" s="209">
        <v>63.6</v>
      </c>
      <c r="Y248" s="184">
        <v>4</v>
      </c>
      <c r="Z248" s="185">
        <v>4</v>
      </c>
      <c r="AA248" s="209">
        <v>100</v>
      </c>
      <c r="AB248" s="184">
        <v>9</v>
      </c>
      <c r="AC248" s="185">
        <v>5</v>
      </c>
      <c r="AD248" s="209">
        <v>55.6</v>
      </c>
      <c r="AE248" s="184">
        <v>6</v>
      </c>
      <c r="AF248" s="185">
        <v>4</v>
      </c>
      <c r="AG248" s="209">
        <v>66.7</v>
      </c>
    </row>
    <row r="249" spans="1:33" ht="15" customHeight="1">
      <c r="A249" s="35" t="s">
        <v>20</v>
      </c>
      <c r="B249" s="11" t="s">
        <v>93</v>
      </c>
      <c r="C249" s="181" t="s">
        <v>94</v>
      </c>
      <c r="D249" s="183">
        <v>2</v>
      </c>
      <c r="E249" s="182">
        <v>2</v>
      </c>
      <c r="F249" s="208">
        <v>100</v>
      </c>
      <c r="G249" s="183">
        <v>1</v>
      </c>
      <c r="H249" s="182">
        <v>1</v>
      </c>
      <c r="I249" s="208">
        <v>100</v>
      </c>
      <c r="J249" s="183">
        <v>0</v>
      </c>
      <c r="K249" s="182">
        <v>0</v>
      </c>
      <c r="L249" s="208">
        <v>0</v>
      </c>
      <c r="M249" s="183">
        <v>0</v>
      </c>
      <c r="N249" s="182">
        <v>0</v>
      </c>
      <c r="O249" s="208">
        <v>0</v>
      </c>
      <c r="P249" s="183">
        <v>2</v>
      </c>
      <c r="Q249" s="182">
        <v>2</v>
      </c>
      <c r="R249" s="208">
        <v>100</v>
      </c>
      <c r="S249" s="183">
        <v>2</v>
      </c>
      <c r="T249" s="182">
        <v>2</v>
      </c>
      <c r="U249" s="208">
        <v>100</v>
      </c>
      <c r="V249" s="183">
        <v>0</v>
      </c>
      <c r="W249" s="182">
        <v>0</v>
      </c>
      <c r="X249" s="208">
        <v>0</v>
      </c>
      <c r="Y249" s="183">
        <v>0</v>
      </c>
      <c r="Z249" s="182">
        <v>0</v>
      </c>
      <c r="AA249" s="208">
        <v>0</v>
      </c>
      <c r="AB249" s="183">
        <v>0</v>
      </c>
      <c r="AC249" s="182">
        <v>0</v>
      </c>
      <c r="AD249" s="208">
        <v>0</v>
      </c>
      <c r="AE249" s="183">
        <v>0</v>
      </c>
      <c r="AF249" s="182">
        <v>0</v>
      </c>
      <c r="AG249" s="208">
        <v>0</v>
      </c>
    </row>
    <row r="250" spans="1:33" ht="15" customHeight="1">
      <c r="A250" s="35"/>
      <c r="B250" s="11"/>
      <c r="C250" s="181" t="s">
        <v>316</v>
      </c>
      <c r="D250" s="183">
        <v>0</v>
      </c>
      <c r="E250" s="182">
        <v>0</v>
      </c>
      <c r="F250" s="208">
        <v>0</v>
      </c>
      <c r="G250" s="183">
        <v>0</v>
      </c>
      <c r="H250" s="182">
        <v>0</v>
      </c>
      <c r="I250" s="208">
        <v>0</v>
      </c>
      <c r="J250" s="183">
        <v>3</v>
      </c>
      <c r="K250" s="182">
        <v>1</v>
      </c>
      <c r="L250" s="208">
        <v>33.299999999999997</v>
      </c>
      <c r="M250" s="183">
        <v>2</v>
      </c>
      <c r="N250" s="182">
        <v>1</v>
      </c>
      <c r="O250" s="208">
        <v>50</v>
      </c>
      <c r="P250" s="183">
        <v>6</v>
      </c>
      <c r="Q250" s="182">
        <v>3</v>
      </c>
      <c r="R250" s="208">
        <v>50</v>
      </c>
      <c r="S250" s="183">
        <v>5</v>
      </c>
      <c r="T250" s="182">
        <v>3</v>
      </c>
      <c r="U250" s="208">
        <v>60</v>
      </c>
      <c r="V250" s="183">
        <v>0</v>
      </c>
      <c r="W250" s="182">
        <v>0</v>
      </c>
      <c r="X250" s="208">
        <v>0</v>
      </c>
      <c r="Y250" s="183">
        <v>0</v>
      </c>
      <c r="Z250" s="182">
        <v>0</v>
      </c>
      <c r="AA250" s="208">
        <v>0</v>
      </c>
      <c r="AB250" s="183">
        <v>0</v>
      </c>
      <c r="AC250" s="182">
        <v>0</v>
      </c>
      <c r="AD250" s="208">
        <v>0</v>
      </c>
      <c r="AE250" s="183">
        <v>0</v>
      </c>
      <c r="AF250" s="182">
        <v>0</v>
      </c>
      <c r="AG250" s="208">
        <v>0</v>
      </c>
    </row>
    <row r="251" spans="1:33" ht="15" customHeight="1">
      <c r="A251" s="36"/>
      <c r="B251" s="304"/>
      <c r="C251" s="34" t="s">
        <v>39</v>
      </c>
      <c r="D251" s="184">
        <v>2</v>
      </c>
      <c r="E251" s="185">
        <v>2</v>
      </c>
      <c r="F251" s="209">
        <v>100</v>
      </c>
      <c r="G251" s="184">
        <v>1</v>
      </c>
      <c r="H251" s="185">
        <v>1</v>
      </c>
      <c r="I251" s="209">
        <v>100</v>
      </c>
      <c r="J251" s="184">
        <v>3</v>
      </c>
      <c r="K251" s="185">
        <v>1</v>
      </c>
      <c r="L251" s="209">
        <v>33.299999999999997</v>
      </c>
      <c r="M251" s="184">
        <v>2</v>
      </c>
      <c r="N251" s="185">
        <v>1</v>
      </c>
      <c r="O251" s="209">
        <v>50</v>
      </c>
      <c r="P251" s="184">
        <v>8</v>
      </c>
      <c r="Q251" s="185">
        <v>5</v>
      </c>
      <c r="R251" s="209">
        <v>62.5</v>
      </c>
      <c r="S251" s="184">
        <v>6</v>
      </c>
      <c r="T251" s="185">
        <v>4</v>
      </c>
      <c r="U251" s="209">
        <v>66.7</v>
      </c>
      <c r="V251" s="184">
        <v>0</v>
      </c>
      <c r="W251" s="185">
        <v>0</v>
      </c>
      <c r="X251" s="209">
        <v>0</v>
      </c>
      <c r="Y251" s="184">
        <v>0</v>
      </c>
      <c r="Z251" s="185">
        <v>0</v>
      </c>
      <c r="AA251" s="209">
        <v>0</v>
      </c>
      <c r="AB251" s="184">
        <v>0</v>
      </c>
      <c r="AC251" s="185">
        <v>0</v>
      </c>
      <c r="AD251" s="209">
        <v>0</v>
      </c>
      <c r="AE251" s="184">
        <v>0</v>
      </c>
      <c r="AF251" s="185">
        <v>0</v>
      </c>
      <c r="AG251" s="209">
        <v>0</v>
      </c>
    </row>
    <row r="252" spans="1:33" ht="15" customHeight="1">
      <c r="A252" s="35" t="s">
        <v>21</v>
      </c>
      <c r="B252" s="11" t="s">
        <v>101</v>
      </c>
      <c r="C252" s="181" t="s">
        <v>103</v>
      </c>
      <c r="D252" s="183">
        <v>1</v>
      </c>
      <c r="E252" s="182">
        <v>0</v>
      </c>
      <c r="F252" s="208">
        <v>0</v>
      </c>
      <c r="G252" s="183">
        <v>1</v>
      </c>
      <c r="H252" s="182">
        <v>0</v>
      </c>
      <c r="I252" s="208">
        <v>0</v>
      </c>
      <c r="J252" s="183">
        <v>2</v>
      </c>
      <c r="K252" s="182">
        <v>0</v>
      </c>
      <c r="L252" s="208">
        <v>0</v>
      </c>
      <c r="M252" s="183">
        <v>2</v>
      </c>
      <c r="N252" s="182">
        <v>0</v>
      </c>
      <c r="O252" s="208">
        <v>0</v>
      </c>
      <c r="P252" s="183">
        <v>5</v>
      </c>
      <c r="Q252" s="182">
        <v>3</v>
      </c>
      <c r="R252" s="208">
        <v>60</v>
      </c>
      <c r="S252" s="183">
        <v>4</v>
      </c>
      <c r="T252" s="182">
        <v>3</v>
      </c>
      <c r="U252" s="208">
        <v>75</v>
      </c>
      <c r="V252" s="183">
        <v>3</v>
      </c>
      <c r="W252" s="182">
        <v>0</v>
      </c>
      <c r="X252" s="208">
        <v>0</v>
      </c>
      <c r="Y252" s="183">
        <v>2</v>
      </c>
      <c r="Z252" s="182">
        <v>0</v>
      </c>
      <c r="AA252" s="208">
        <v>0</v>
      </c>
      <c r="AB252" s="183">
        <v>1</v>
      </c>
      <c r="AC252" s="182">
        <v>1</v>
      </c>
      <c r="AD252" s="208">
        <v>100</v>
      </c>
      <c r="AE252" s="183">
        <v>1</v>
      </c>
      <c r="AF252" s="182">
        <v>1</v>
      </c>
      <c r="AG252" s="208">
        <v>100</v>
      </c>
    </row>
    <row r="253" spans="1:33" ht="15" customHeight="1">
      <c r="A253" s="35"/>
      <c r="B253" s="11"/>
      <c r="C253" s="181" t="s">
        <v>318</v>
      </c>
      <c r="D253" s="183">
        <v>0</v>
      </c>
      <c r="E253" s="182">
        <v>0</v>
      </c>
      <c r="F253" s="208">
        <v>0</v>
      </c>
      <c r="G253" s="183">
        <v>0</v>
      </c>
      <c r="H253" s="182">
        <v>0</v>
      </c>
      <c r="I253" s="208">
        <v>0</v>
      </c>
      <c r="J253" s="183">
        <v>0</v>
      </c>
      <c r="K253" s="182">
        <v>0</v>
      </c>
      <c r="L253" s="208">
        <v>0</v>
      </c>
      <c r="M253" s="183">
        <v>0</v>
      </c>
      <c r="N253" s="182">
        <v>0</v>
      </c>
      <c r="O253" s="208">
        <v>0</v>
      </c>
      <c r="P253" s="183">
        <v>1</v>
      </c>
      <c r="Q253" s="182">
        <v>1</v>
      </c>
      <c r="R253" s="208">
        <v>100</v>
      </c>
      <c r="S253" s="183">
        <v>1</v>
      </c>
      <c r="T253" s="182">
        <v>1</v>
      </c>
      <c r="U253" s="208">
        <v>100</v>
      </c>
      <c r="V253" s="183">
        <v>0</v>
      </c>
      <c r="W253" s="182">
        <v>0</v>
      </c>
      <c r="X253" s="208">
        <v>0</v>
      </c>
      <c r="Y253" s="183">
        <v>0</v>
      </c>
      <c r="Z253" s="182">
        <v>0</v>
      </c>
      <c r="AA253" s="208">
        <v>0</v>
      </c>
      <c r="AB253" s="183">
        <v>1</v>
      </c>
      <c r="AC253" s="182">
        <v>1</v>
      </c>
      <c r="AD253" s="208">
        <v>100</v>
      </c>
      <c r="AE253" s="183">
        <v>1</v>
      </c>
      <c r="AF253" s="182">
        <v>1</v>
      </c>
      <c r="AG253" s="208">
        <v>100</v>
      </c>
    </row>
    <row r="254" spans="1:33" ht="15" customHeight="1">
      <c r="A254" s="35"/>
      <c r="B254" s="11"/>
      <c r="C254" s="181" t="s">
        <v>39</v>
      </c>
      <c r="D254" s="183">
        <v>1</v>
      </c>
      <c r="E254" s="182">
        <v>0</v>
      </c>
      <c r="F254" s="208">
        <v>0</v>
      </c>
      <c r="G254" s="183">
        <v>1</v>
      </c>
      <c r="H254" s="182">
        <v>0</v>
      </c>
      <c r="I254" s="208">
        <v>0</v>
      </c>
      <c r="J254" s="183">
        <v>2</v>
      </c>
      <c r="K254" s="182">
        <v>0</v>
      </c>
      <c r="L254" s="208">
        <v>0</v>
      </c>
      <c r="M254" s="183">
        <v>2</v>
      </c>
      <c r="N254" s="182">
        <v>0</v>
      </c>
      <c r="O254" s="208">
        <v>0</v>
      </c>
      <c r="P254" s="183">
        <v>6</v>
      </c>
      <c r="Q254" s="182">
        <v>4</v>
      </c>
      <c r="R254" s="208">
        <v>66.7</v>
      </c>
      <c r="S254" s="183">
        <v>5</v>
      </c>
      <c r="T254" s="182">
        <v>4</v>
      </c>
      <c r="U254" s="208">
        <v>80</v>
      </c>
      <c r="V254" s="183">
        <v>3</v>
      </c>
      <c r="W254" s="182">
        <v>0</v>
      </c>
      <c r="X254" s="208">
        <v>0</v>
      </c>
      <c r="Y254" s="183">
        <v>2</v>
      </c>
      <c r="Z254" s="182">
        <v>0</v>
      </c>
      <c r="AA254" s="208">
        <v>0</v>
      </c>
      <c r="AB254" s="183">
        <v>2</v>
      </c>
      <c r="AC254" s="182">
        <v>2</v>
      </c>
      <c r="AD254" s="208">
        <v>100</v>
      </c>
      <c r="AE254" s="183">
        <v>2</v>
      </c>
      <c r="AF254" s="182">
        <v>2</v>
      </c>
      <c r="AG254" s="208">
        <v>100</v>
      </c>
    </row>
    <row r="255" spans="1:33" ht="15" customHeight="1">
      <c r="A255" s="35"/>
      <c r="B255" s="334" t="s">
        <v>112</v>
      </c>
      <c r="C255" s="260" t="s">
        <v>114</v>
      </c>
      <c r="D255" s="188">
        <v>0</v>
      </c>
      <c r="E255" s="189">
        <v>0</v>
      </c>
      <c r="F255" s="207">
        <v>0</v>
      </c>
      <c r="G255" s="188">
        <v>0</v>
      </c>
      <c r="H255" s="189">
        <v>0</v>
      </c>
      <c r="I255" s="207">
        <v>0</v>
      </c>
      <c r="J255" s="188">
        <v>0</v>
      </c>
      <c r="K255" s="189">
        <v>0</v>
      </c>
      <c r="L255" s="207">
        <v>0</v>
      </c>
      <c r="M255" s="188">
        <v>0</v>
      </c>
      <c r="N255" s="189">
        <v>0</v>
      </c>
      <c r="O255" s="207">
        <v>0</v>
      </c>
      <c r="P255" s="188">
        <v>1</v>
      </c>
      <c r="Q255" s="189">
        <v>0</v>
      </c>
      <c r="R255" s="207">
        <v>0</v>
      </c>
      <c r="S255" s="188">
        <v>1</v>
      </c>
      <c r="T255" s="189">
        <v>0</v>
      </c>
      <c r="U255" s="207">
        <v>0</v>
      </c>
      <c r="V255" s="188">
        <v>0</v>
      </c>
      <c r="W255" s="189">
        <v>0</v>
      </c>
      <c r="X255" s="207">
        <v>0</v>
      </c>
      <c r="Y255" s="188">
        <v>0</v>
      </c>
      <c r="Z255" s="189">
        <v>0</v>
      </c>
      <c r="AA255" s="207">
        <v>0</v>
      </c>
      <c r="AB255" s="188">
        <v>0</v>
      </c>
      <c r="AC255" s="189">
        <v>0</v>
      </c>
      <c r="AD255" s="207">
        <v>0</v>
      </c>
      <c r="AE255" s="188">
        <v>0</v>
      </c>
      <c r="AF255" s="189">
        <v>0</v>
      </c>
      <c r="AG255" s="207">
        <v>0</v>
      </c>
    </row>
    <row r="256" spans="1:33" ht="15" customHeight="1">
      <c r="A256" s="35"/>
      <c r="B256" s="11"/>
      <c r="C256" s="181" t="s">
        <v>115</v>
      </c>
      <c r="D256" s="183">
        <v>0</v>
      </c>
      <c r="E256" s="182">
        <v>0</v>
      </c>
      <c r="F256" s="208">
        <v>0</v>
      </c>
      <c r="G256" s="183">
        <v>0</v>
      </c>
      <c r="H256" s="182">
        <v>0</v>
      </c>
      <c r="I256" s="208">
        <v>0</v>
      </c>
      <c r="J256" s="183">
        <v>1</v>
      </c>
      <c r="K256" s="182">
        <v>0</v>
      </c>
      <c r="L256" s="208">
        <v>0</v>
      </c>
      <c r="M256" s="183">
        <v>1</v>
      </c>
      <c r="N256" s="182">
        <v>0</v>
      </c>
      <c r="O256" s="208">
        <v>0</v>
      </c>
      <c r="P256" s="183">
        <v>0</v>
      </c>
      <c r="Q256" s="182">
        <v>0</v>
      </c>
      <c r="R256" s="208">
        <v>0</v>
      </c>
      <c r="S256" s="183">
        <v>0</v>
      </c>
      <c r="T256" s="182">
        <v>0</v>
      </c>
      <c r="U256" s="208">
        <v>0</v>
      </c>
      <c r="V256" s="183">
        <v>0</v>
      </c>
      <c r="W256" s="182">
        <v>0</v>
      </c>
      <c r="X256" s="208">
        <v>0</v>
      </c>
      <c r="Y256" s="183">
        <v>0</v>
      </c>
      <c r="Z256" s="182">
        <v>0</v>
      </c>
      <c r="AA256" s="208">
        <v>0</v>
      </c>
      <c r="AB256" s="183">
        <v>0</v>
      </c>
      <c r="AC256" s="182">
        <v>0</v>
      </c>
      <c r="AD256" s="208">
        <v>0</v>
      </c>
      <c r="AE256" s="183">
        <v>0</v>
      </c>
      <c r="AF256" s="182">
        <v>0</v>
      </c>
      <c r="AG256" s="208">
        <v>0</v>
      </c>
    </row>
    <row r="257" spans="1:33" ht="15" customHeight="1">
      <c r="A257" s="35"/>
      <c r="B257" s="304"/>
      <c r="C257" s="34" t="s">
        <v>39</v>
      </c>
      <c r="D257" s="184">
        <v>0</v>
      </c>
      <c r="E257" s="185">
        <v>0</v>
      </c>
      <c r="F257" s="209">
        <v>0</v>
      </c>
      <c r="G257" s="184">
        <v>0</v>
      </c>
      <c r="H257" s="185">
        <v>0</v>
      </c>
      <c r="I257" s="209">
        <v>0</v>
      </c>
      <c r="J257" s="184">
        <v>1</v>
      </c>
      <c r="K257" s="185">
        <v>0</v>
      </c>
      <c r="L257" s="209">
        <v>0</v>
      </c>
      <c r="M257" s="184">
        <v>1</v>
      </c>
      <c r="N257" s="185">
        <v>0</v>
      </c>
      <c r="O257" s="209">
        <v>0</v>
      </c>
      <c r="P257" s="184">
        <v>1</v>
      </c>
      <c r="Q257" s="185">
        <v>0</v>
      </c>
      <c r="R257" s="209">
        <v>0</v>
      </c>
      <c r="S257" s="184">
        <v>1</v>
      </c>
      <c r="T257" s="185">
        <v>0</v>
      </c>
      <c r="U257" s="209">
        <v>0</v>
      </c>
      <c r="V257" s="184">
        <v>0</v>
      </c>
      <c r="W257" s="185">
        <v>0</v>
      </c>
      <c r="X257" s="209">
        <v>0</v>
      </c>
      <c r="Y257" s="184">
        <v>0</v>
      </c>
      <c r="Z257" s="185">
        <v>0</v>
      </c>
      <c r="AA257" s="209">
        <v>0</v>
      </c>
      <c r="AB257" s="184">
        <v>0</v>
      </c>
      <c r="AC257" s="185">
        <v>0</v>
      </c>
      <c r="AD257" s="209">
        <v>0</v>
      </c>
      <c r="AE257" s="184">
        <v>0</v>
      </c>
      <c r="AF257" s="185">
        <v>0</v>
      </c>
      <c r="AG257" s="209">
        <v>0</v>
      </c>
    </row>
    <row r="258" spans="1:33" ht="15" customHeight="1">
      <c r="A258" s="36"/>
      <c r="B258" s="304" t="s">
        <v>39</v>
      </c>
      <c r="C258" s="34"/>
      <c r="D258" s="184">
        <v>1</v>
      </c>
      <c r="E258" s="185">
        <v>0</v>
      </c>
      <c r="F258" s="209">
        <v>0</v>
      </c>
      <c r="G258" s="184">
        <v>1</v>
      </c>
      <c r="H258" s="185">
        <v>0</v>
      </c>
      <c r="I258" s="209">
        <v>0</v>
      </c>
      <c r="J258" s="184">
        <v>3</v>
      </c>
      <c r="K258" s="185">
        <v>0</v>
      </c>
      <c r="L258" s="209">
        <v>0</v>
      </c>
      <c r="M258" s="184">
        <v>2</v>
      </c>
      <c r="N258" s="185">
        <v>0</v>
      </c>
      <c r="O258" s="209">
        <v>0</v>
      </c>
      <c r="P258" s="184">
        <v>7</v>
      </c>
      <c r="Q258" s="185">
        <v>4</v>
      </c>
      <c r="R258" s="209">
        <v>57.1</v>
      </c>
      <c r="S258" s="184">
        <v>6</v>
      </c>
      <c r="T258" s="185">
        <v>4</v>
      </c>
      <c r="U258" s="209">
        <v>66.7</v>
      </c>
      <c r="V258" s="184">
        <v>3</v>
      </c>
      <c r="W258" s="185">
        <v>0</v>
      </c>
      <c r="X258" s="209">
        <v>0</v>
      </c>
      <c r="Y258" s="184">
        <v>2</v>
      </c>
      <c r="Z258" s="185">
        <v>0</v>
      </c>
      <c r="AA258" s="209">
        <v>0</v>
      </c>
      <c r="AB258" s="184">
        <v>2</v>
      </c>
      <c r="AC258" s="185">
        <v>2</v>
      </c>
      <c r="AD258" s="209">
        <v>100</v>
      </c>
      <c r="AE258" s="184">
        <v>2</v>
      </c>
      <c r="AF258" s="185">
        <v>2</v>
      </c>
      <c r="AG258" s="209">
        <v>100</v>
      </c>
    </row>
    <row r="259" spans="1:33" ht="15" customHeight="1">
      <c r="A259" s="35" t="s">
        <v>22</v>
      </c>
      <c r="B259" s="11" t="s">
        <v>116</v>
      </c>
      <c r="C259" s="181" t="s">
        <v>117</v>
      </c>
      <c r="D259" s="183">
        <v>0</v>
      </c>
      <c r="E259" s="182">
        <v>0</v>
      </c>
      <c r="F259" s="208">
        <v>0</v>
      </c>
      <c r="G259" s="183">
        <v>0</v>
      </c>
      <c r="H259" s="182">
        <v>0</v>
      </c>
      <c r="I259" s="208">
        <v>0</v>
      </c>
      <c r="J259" s="183">
        <v>0</v>
      </c>
      <c r="K259" s="182">
        <v>0</v>
      </c>
      <c r="L259" s="208">
        <v>0</v>
      </c>
      <c r="M259" s="183">
        <v>0</v>
      </c>
      <c r="N259" s="182">
        <v>0</v>
      </c>
      <c r="O259" s="208">
        <v>0</v>
      </c>
      <c r="P259" s="183">
        <v>0</v>
      </c>
      <c r="Q259" s="182">
        <v>0</v>
      </c>
      <c r="R259" s="208">
        <v>0</v>
      </c>
      <c r="S259" s="183">
        <v>0</v>
      </c>
      <c r="T259" s="182">
        <v>0</v>
      </c>
      <c r="U259" s="208">
        <v>0</v>
      </c>
      <c r="V259" s="183">
        <v>0</v>
      </c>
      <c r="W259" s="182">
        <v>0</v>
      </c>
      <c r="X259" s="208">
        <v>0</v>
      </c>
      <c r="Y259" s="183">
        <v>0</v>
      </c>
      <c r="Z259" s="182">
        <v>0</v>
      </c>
      <c r="AA259" s="208">
        <v>0</v>
      </c>
      <c r="AB259" s="183">
        <v>1</v>
      </c>
      <c r="AC259" s="182">
        <v>0</v>
      </c>
      <c r="AD259" s="208">
        <v>0</v>
      </c>
      <c r="AE259" s="183">
        <v>1</v>
      </c>
      <c r="AF259" s="182">
        <v>0</v>
      </c>
      <c r="AG259" s="208">
        <v>0</v>
      </c>
    </row>
    <row r="260" spans="1:33" ht="15" customHeight="1">
      <c r="A260" s="35"/>
      <c r="B260" s="11"/>
      <c r="C260" s="181" t="s">
        <v>118</v>
      </c>
      <c r="D260" s="183">
        <v>1</v>
      </c>
      <c r="E260" s="182">
        <v>0</v>
      </c>
      <c r="F260" s="208">
        <v>0</v>
      </c>
      <c r="G260" s="183">
        <v>1</v>
      </c>
      <c r="H260" s="182">
        <v>0</v>
      </c>
      <c r="I260" s="208">
        <v>0</v>
      </c>
      <c r="J260" s="183">
        <v>0</v>
      </c>
      <c r="K260" s="182">
        <v>0</v>
      </c>
      <c r="L260" s="208">
        <v>0</v>
      </c>
      <c r="M260" s="183">
        <v>0</v>
      </c>
      <c r="N260" s="182">
        <v>0</v>
      </c>
      <c r="O260" s="208">
        <v>0</v>
      </c>
      <c r="P260" s="183">
        <v>1</v>
      </c>
      <c r="Q260" s="182">
        <v>0</v>
      </c>
      <c r="R260" s="208">
        <v>0</v>
      </c>
      <c r="S260" s="183">
        <v>1</v>
      </c>
      <c r="T260" s="182">
        <v>0</v>
      </c>
      <c r="U260" s="208">
        <v>0</v>
      </c>
      <c r="V260" s="183">
        <v>2</v>
      </c>
      <c r="W260" s="182">
        <v>0</v>
      </c>
      <c r="X260" s="208">
        <v>0</v>
      </c>
      <c r="Y260" s="183">
        <v>2</v>
      </c>
      <c r="Z260" s="182">
        <v>0</v>
      </c>
      <c r="AA260" s="208">
        <v>0</v>
      </c>
      <c r="AB260" s="183">
        <v>0</v>
      </c>
      <c r="AC260" s="182">
        <v>0</v>
      </c>
      <c r="AD260" s="208">
        <v>0</v>
      </c>
      <c r="AE260" s="183">
        <v>0</v>
      </c>
      <c r="AF260" s="182">
        <v>0</v>
      </c>
      <c r="AG260" s="208">
        <v>0</v>
      </c>
    </row>
    <row r="261" spans="1:33" ht="15" customHeight="1">
      <c r="A261" s="35"/>
      <c r="B261" s="11"/>
      <c r="C261" s="181" t="s">
        <v>39</v>
      </c>
      <c r="D261" s="183">
        <v>1</v>
      </c>
      <c r="E261" s="182">
        <v>0</v>
      </c>
      <c r="F261" s="208">
        <v>0</v>
      </c>
      <c r="G261" s="183">
        <v>1</v>
      </c>
      <c r="H261" s="182">
        <v>0</v>
      </c>
      <c r="I261" s="208">
        <v>0</v>
      </c>
      <c r="J261" s="183">
        <v>0</v>
      </c>
      <c r="K261" s="182">
        <v>0</v>
      </c>
      <c r="L261" s="208">
        <v>0</v>
      </c>
      <c r="M261" s="183">
        <v>0</v>
      </c>
      <c r="N261" s="182">
        <v>0</v>
      </c>
      <c r="O261" s="208">
        <v>0</v>
      </c>
      <c r="P261" s="183">
        <v>1</v>
      </c>
      <c r="Q261" s="182">
        <v>0</v>
      </c>
      <c r="R261" s="208">
        <v>0</v>
      </c>
      <c r="S261" s="183">
        <v>1</v>
      </c>
      <c r="T261" s="182">
        <v>0</v>
      </c>
      <c r="U261" s="208">
        <v>0</v>
      </c>
      <c r="V261" s="183">
        <v>2</v>
      </c>
      <c r="W261" s="182">
        <v>0</v>
      </c>
      <c r="X261" s="208">
        <v>0</v>
      </c>
      <c r="Y261" s="183">
        <v>2</v>
      </c>
      <c r="Z261" s="182">
        <v>0</v>
      </c>
      <c r="AA261" s="208">
        <v>0</v>
      </c>
      <c r="AB261" s="183">
        <v>1</v>
      </c>
      <c r="AC261" s="182">
        <v>0</v>
      </c>
      <c r="AD261" s="208">
        <v>0</v>
      </c>
      <c r="AE261" s="183">
        <v>1</v>
      </c>
      <c r="AF261" s="182">
        <v>0</v>
      </c>
      <c r="AG261" s="208">
        <v>0</v>
      </c>
    </row>
    <row r="262" spans="1:33" ht="15" customHeight="1">
      <c r="A262" s="35"/>
      <c r="B262" s="334" t="s">
        <v>121</v>
      </c>
      <c r="C262" s="260" t="s">
        <v>302</v>
      </c>
      <c r="D262" s="188">
        <v>0</v>
      </c>
      <c r="E262" s="189">
        <v>0</v>
      </c>
      <c r="F262" s="207">
        <v>0</v>
      </c>
      <c r="G262" s="188">
        <v>0</v>
      </c>
      <c r="H262" s="189">
        <v>0</v>
      </c>
      <c r="I262" s="207">
        <v>0</v>
      </c>
      <c r="J262" s="188">
        <v>0</v>
      </c>
      <c r="K262" s="189">
        <v>0</v>
      </c>
      <c r="L262" s="207">
        <v>0</v>
      </c>
      <c r="M262" s="188">
        <v>0</v>
      </c>
      <c r="N262" s="189">
        <v>0</v>
      </c>
      <c r="O262" s="207">
        <v>0</v>
      </c>
      <c r="P262" s="188">
        <v>0</v>
      </c>
      <c r="Q262" s="189">
        <v>0</v>
      </c>
      <c r="R262" s="207">
        <v>0</v>
      </c>
      <c r="S262" s="188">
        <v>0</v>
      </c>
      <c r="T262" s="189">
        <v>0</v>
      </c>
      <c r="U262" s="207">
        <v>0</v>
      </c>
      <c r="V262" s="188">
        <v>1</v>
      </c>
      <c r="W262" s="189">
        <v>0</v>
      </c>
      <c r="X262" s="207">
        <v>0</v>
      </c>
      <c r="Y262" s="188">
        <v>1</v>
      </c>
      <c r="Z262" s="189">
        <v>0</v>
      </c>
      <c r="AA262" s="207">
        <v>0</v>
      </c>
      <c r="AB262" s="188">
        <v>0</v>
      </c>
      <c r="AC262" s="189">
        <v>0</v>
      </c>
      <c r="AD262" s="207">
        <v>0</v>
      </c>
      <c r="AE262" s="188">
        <v>0</v>
      </c>
      <c r="AF262" s="189">
        <v>0</v>
      </c>
      <c r="AG262" s="207">
        <v>0</v>
      </c>
    </row>
    <row r="263" spans="1:33" ht="15" customHeight="1">
      <c r="A263" s="35"/>
      <c r="B263" s="11"/>
      <c r="C263" s="181" t="s">
        <v>321</v>
      </c>
      <c r="D263" s="183">
        <v>1</v>
      </c>
      <c r="E263" s="182">
        <v>0</v>
      </c>
      <c r="F263" s="208">
        <v>0</v>
      </c>
      <c r="G263" s="183">
        <v>1</v>
      </c>
      <c r="H263" s="182">
        <v>0</v>
      </c>
      <c r="I263" s="208">
        <v>0</v>
      </c>
      <c r="J263" s="183">
        <v>0</v>
      </c>
      <c r="K263" s="182">
        <v>0</v>
      </c>
      <c r="L263" s="208">
        <v>0</v>
      </c>
      <c r="M263" s="183">
        <v>0</v>
      </c>
      <c r="N263" s="182">
        <v>0</v>
      </c>
      <c r="O263" s="208">
        <v>0</v>
      </c>
      <c r="P263" s="183">
        <v>0</v>
      </c>
      <c r="Q263" s="182">
        <v>0</v>
      </c>
      <c r="R263" s="208">
        <v>0</v>
      </c>
      <c r="S263" s="183">
        <v>0</v>
      </c>
      <c r="T263" s="182">
        <v>0</v>
      </c>
      <c r="U263" s="208">
        <v>0</v>
      </c>
      <c r="V263" s="183">
        <v>0</v>
      </c>
      <c r="W263" s="182">
        <v>0</v>
      </c>
      <c r="X263" s="208">
        <v>0</v>
      </c>
      <c r="Y263" s="183">
        <v>0</v>
      </c>
      <c r="Z263" s="182">
        <v>0</v>
      </c>
      <c r="AA263" s="208">
        <v>0</v>
      </c>
      <c r="AB263" s="183">
        <v>0</v>
      </c>
      <c r="AC263" s="182">
        <v>0</v>
      </c>
      <c r="AD263" s="208">
        <v>0</v>
      </c>
      <c r="AE263" s="183">
        <v>0</v>
      </c>
      <c r="AF263" s="182">
        <v>0</v>
      </c>
      <c r="AG263" s="208">
        <v>0</v>
      </c>
    </row>
    <row r="264" spans="1:33" ht="15" customHeight="1">
      <c r="A264" s="35"/>
      <c r="B264" s="304"/>
      <c r="C264" s="34" t="s">
        <v>39</v>
      </c>
      <c r="D264" s="184">
        <v>1</v>
      </c>
      <c r="E264" s="185">
        <v>0</v>
      </c>
      <c r="F264" s="209">
        <v>0</v>
      </c>
      <c r="G264" s="184">
        <v>1</v>
      </c>
      <c r="H264" s="185">
        <v>0</v>
      </c>
      <c r="I264" s="209">
        <v>0</v>
      </c>
      <c r="J264" s="184">
        <v>0</v>
      </c>
      <c r="K264" s="185">
        <v>0</v>
      </c>
      <c r="L264" s="209">
        <v>0</v>
      </c>
      <c r="M264" s="184">
        <v>0</v>
      </c>
      <c r="N264" s="185">
        <v>0</v>
      </c>
      <c r="O264" s="209">
        <v>0</v>
      </c>
      <c r="P264" s="184">
        <v>0</v>
      </c>
      <c r="Q264" s="185">
        <v>0</v>
      </c>
      <c r="R264" s="209">
        <v>0</v>
      </c>
      <c r="S264" s="184">
        <v>0</v>
      </c>
      <c r="T264" s="185">
        <v>0</v>
      </c>
      <c r="U264" s="209">
        <v>0</v>
      </c>
      <c r="V264" s="184">
        <v>1</v>
      </c>
      <c r="W264" s="185">
        <v>0</v>
      </c>
      <c r="X264" s="209">
        <v>0</v>
      </c>
      <c r="Y264" s="184">
        <v>1</v>
      </c>
      <c r="Z264" s="185">
        <v>0</v>
      </c>
      <c r="AA264" s="209">
        <v>0</v>
      </c>
      <c r="AB264" s="184">
        <v>0</v>
      </c>
      <c r="AC264" s="185">
        <v>0</v>
      </c>
      <c r="AD264" s="209">
        <v>0</v>
      </c>
      <c r="AE264" s="184">
        <v>0</v>
      </c>
      <c r="AF264" s="185">
        <v>0</v>
      </c>
      <c r="AG264" s="209">
        <v>0</v>
      </c>
    </row>
    <row r="265" spans="1:33" ht="15" customHeight="1">
      <c r="A265" s="36"/>
      <c r="B265" s="304" t="s">
        <v>39</v>
      </c>
      <c r="C265" s="34"/>
      <c r="D265" s="184">
        <v>2</v>
      </c>
      <c r="E265" s="185">
        <v>0</v>
      </c>
      <c r="F265" s="209">
        <v>0</v>
      </c>
      <c r="G265" s="184">
        <v>1</v>
      </c>
      <c r="H265" s="185">
        <v>0</v>
      </c>
      <c r="I265" s="209">
        <v>0</v>
      </c>
      <c r="J265" s="184">
        <v>0</v>
      </c>
      <c r="K265" s="185">
        <v>0</v>
      </c>
      <c r="L265" s="209">
        <v>0</v>
      </c>
      <c r="M265" s="184">
        <v>0</v>
      </c>
      <c r="N265" s="185">
        <v>0</v>
      </c>
      <c r="O265" s="209">
        <v>0</v>
      </c>
      <c r="P265" s="184">
        <v>1</v>
      </c>
      <c r="Q265" s="185">
        <v>0</v>
      </c>
      <c r="R265" s="209">
        <v>0</v>
      </c>
      <c r="S265" s="184">
        <v>1</v>
      </c>
      <c r="T265" s="185">
        <v>0</v>
      </c>
      <c r="U265" s="209">
        <v>0</v>
      </c>
      <c r="V265" s="184">
        <v>3</v>
      </c>
      <c r="W265" s="185">
        <v>0</v>
      </c>
      <c r="X265" s="209">
        <v>0</v>
      </c>
      <c r="Y265" s="184">
        <v>3</v>
      </c>
      <c r="Z265" s="185">
        <v>0</v>
      </c>
      <c r="AA265" s="209">
        <v>0</v>
      </c>
      <c r="AB265" s="184">
        <v>1</v>
      </c>
      <c r="AC265" s="185">
        <v>0</v>
      </c>
      <c r="AD265" s="209">
        <v>0</v>
      </c>
      <c r="AE265" s="184">
        <v>1</v>
      </c>
      <c r="AF265" s="185">
        <v>0</v>
      </c>
      <c r="AG265" s="209">
        <v>0</v>
      </c>
    </row>
    <row r="266" spans="1:33" ht="15" customHeight="1">
      <c r="A266" s="35" t="s">
        <v>23</v>
      </c>
      <c r="B266" s="197" t="s">
        <v>122</v>
      </c>
      <c r="C266" s="39" t="s">
        <v>123</v>
      </c>
      <c r="D266" s="195">
        <v>0</v>
      </c>
      <c r="E266" s="194">
        <v>0</v>
      </c>
      <c r="F266" s="210">
        <v>0</v>
      </c>
      <c r="G266" s="195">
        <v>0</v>
      </c>
      <c r="H266" s="194">
        <v>0</v>
      </c>
      <c r="I266" s="210">
        <v>0</v>
      </c>
      <c r="J266" s="195">
        <v>0</v>
      </c>
      <c r="K266" s="194">
        <v>0</v>
      </c>
      <c r="L266" s="210">
        <v>0</v>
      </c>
      <c r="M266" s="195">
        <v>0</v>
      </c>
      <c r="N266" s="194">
        <v>0</v>
      </c>
      <c r="O266" s="210">
        <v>0</v>
      </c>
      <c r="P266" s="195">
        <v>1</v>
      </c>
      <c r="Q266" s="194">
        <v>0</v>
      </c>
      <c r="R266" s="210">
        <v>0</v>
      </c>
      <c r="S266" s="195">
        <v>1</v>
      </c>
      <c r="T266" s="194">
        <v>0</v>
      </c>
      <c r="U266" s="210">
        <v>0</v>
      </c>
      <c r="V266" s="195">
        <v>1</v>
      </c>
      <c r="W266" s="194">
        <v>0</v>
      </c>
      <c r="X266" s="210">
        <v>0</v>
      </c>
      <c r="Y266" s="195">
        <v>1</v>
      </c>
      <c r="Z266" s="194">
        <v>0</v>
      </c>
      <c r="AA266" s="210">
        <v>0</v>
      </c>
      <c r="AB266" s="195">
        <v>0</v>
      </c>
      <c r="AC266" s="194">
        <v>0</v>
      </c>
      <c r="AD266" s="210">
        <v>0</v>
      </c>
      <c r="AE266" s="195">
        <v>0</v>
      </c>
      <c r="AF266" s="194">
        <v>0</v>
      </c>
      <c r="AG266" s="210">
        <v>0</v>
      </c>
    </row>
    <row r="267" spans="1:33" ht="15" customHeight="1">
      <c r="A267" s="35"/>
      <c r="B267" s="197" t="s">
        <v>193</v>
      </c>
      <c r="C267" s="39" t="s">
        <v>129</v>
      </c>
      <c r="D267" s="195">
        <v>1</v>
      </c>
      <c r="E267" s="194">
        <v>0</v>
      </c>
      <c r="F267" s="210">
        <v>0</v>
      </c>
      <c r="G267" s="195">
        <v>1</v>
      </c>
      <c r="H267" s="194">
        <v>0</v>
      </c>
      <c r="I267" s="210">
        <v>0</v>
      </c>
      <c r="J267" s="195">
        <v>1</v>
      </c>
      <c r="K267" s="194">
        <v>1</v>
      </c>
      <c r="L267" s="210">
        <v>100</v>
      </c>
      <c r="M267" s="195">
        <v>1</v>
      </c>
      <c r="N267" s="194">
        <v>1</v>
      </c>
      <c r="O267" s="210">
        <v>100</v>
      </c>
      <c r="P267" s="195">
        <v>4</v>
      </c>
      <c r="Q267" s="194">
        <v>3</v>
      </c>
      <c r="R267" s="210">
        <v>75</v>
      </c>
      <c r="S267" s="195">
        <v>2</v>
      </c>
      <c r="T267" s="194">
        <v>1</v>
      </c>
      <c r="U267" s="210">
        <v>50</v>
      </c>
      <c r="V267" s="195">
        <v>1</v>
      </c>
      <c r="W267" s="194">
        <v>0</v>
      </c>
      <c r="X267" s="210">
        <v>0</v>
      </c>
      <c r="Y267" s="195">
        <v>1</v>
      </c>
      <c r="Z267" s="194">
        <v>0</v>
      </c>
      <c r="AA267" s="210">
        <v>0</v>
      </c>
      <c r="AB267" s="195">
        <v>2</v>
      </c>
      <c r="AC267" s="194">
        <v>1</v>
      </c>
      <c r="AD267" s="210">
        <v>50</v>
      </c>
      <c r="AE267" s="195">
        <v>2</v>
      </c>
      <c r="AF267" s="194">
        <v>1</v>
      </c>
      <c r="AG267" s="210">
        <v>50</v>
      </c>
    </row>
    <row r="268" spans="1:33" ht="15" customHeight="1">
      <c r="A268" s="35"/>
      <c r="B268" s="11" t="s">
        <v>194</v>
      </c>
      <c r="C268" s="181" t="s">
        <v>130</v>
      </c>
      <c r="D268" s="183">
        <v>0</v>
      </c>
      <c r="E268" s="182">
        <v>0</v>
      </c>
      <c r="F268" s="208">
        <v>0</v>
      </c>
      <c r="G268" s="183">
        <v>0</v>
      </c>
      <c r="H268" s="182">
        <v>0</v>
      </c>
      <c r="I268" s="208">
        <v>0</v>
      </c>
      <c r="J268" s="183">
        <v>4</v>
      </c>
      <c r="K268" s="182">
        <v>0</v>
      </c>
      <c r="L268" s="208">
        <v>0</v>
      </c>
      <c r="M268" s="183">
        <v>2</v>
      </c>
      <c r="N268" s="182">
        <v>0</v>
      </c>
      <c r="O268" s="208">
        <v>0</v>
      </c>
      <c r="P268" s="183">
        <v>0</v>
      </c>
      <c r="Q268" s="182">
        <v>0</v>
      </c>
      <c r="R268" s="208">
        <v>0</v>
      </c>
      <c r="S268" s="183">
        <v>0</v>
      </c>
      <c r="T268" s="182">
        <v>0</v>
      </c>
      <c r="U268" s="208">
        <v>0</v>
      </c>
      <c r="V268" s="183">
        <v>3</v>
      </c>
      <c r="W268" s="182">
        <v>3</v>
      </c>
      <c r="X268" s="208">
        <v>100</v>
      </c>
      <c r="Y268" s="183">
        <v>3</v>
      </c>
      <c r="Z268" s="182">
        <v>3</v>
      </c>
      <c r="AA268" s="208">
        <v>100</v>
      </c>
      <c r="AB268" s="183">
        <v>0</v>
      </c>
      <c r="AC268" s="182">
        <v>0</v>
      </c>
      <c r="AD268" s="208">
        <v>0</v>
      </c>
      <c r="AE268" s="183">
        <v>0</v>
      </c>
      <c r="AF268" s="182">
        <v>0</v>
      </c>
      <c r="AG268" s="208">
        <v>0</v>
      </c>
    </row>
    <row r="269" spans="1:33" ht="15" customHeight="1">
      <c r="A269" s="35"/>
      <c r="B269" s="11"/>
      <c r="C269" s="181" t="s">
        <v>323</v>
      </c>
      <c r="D269" s="183">
        <v>0</v>
      </c>
      <c r="E269" s="182">
        <v>0</v>
      </c>
      <c r="F269" s="208">
        <v>0</v>
      </c>
      <c r="G269" s="183">
        <v>0</v>
      </c>
      <c r="H269" s="182">
        <v>0</v>
      </c>
      <c r="I269" s="208">
        <v>0</v>
      </c>
      <c r="J269" s="183">
        <v>0</v>
      </c>
      <c r="K269" s="182">
        <v>0</v>
      </c>
      <c r="L269" s="208">
        <v>0</v>
      </c>
      <c r="M269" s="183">
        <v>0</v>
      </c>
      <c r="N269" s="182">
        <v>0</v>
      </c>
      <c r="O269" s="208">
        <v>0</v>
      </c>
      <c r="P269" s="183">
        <v>5</v>
      </c>
      <c r="Q269" s="182">
        <v>5</v>
      </c>
      <c r="R269" s="208">
        <v>100</v>
      </c>
      <c r="S269" s="183">
        <v>3</v>
      </c>
      <c r="T269" s="182">
        <v>3</v>
      </c>
      <c r="U269" s="208">
        <v>100</v>
      </c>
      <c r="V269" s="183">
        <v>0</v>
      </c>
      <c r="W269" s="182">
        <v>0</v>
      </c>
      <c r="X269" s="208">
        <v>0</v>
      </c>
      <c r="Y269" s="183">
        <v>0</v>
      </c>
      <c r="Z269" s="182">
        <v>0</v>
      </c>
      <c r="AA269" s="208">
        <v>0</v>
      </c>
      <c r="AB269" s="183">
        <v>0</v>
      </c>
      <c r="AC269" s="182">
        <v>0</v>
      </c>
      <c r="AD269" s="208">
        <v>0</v>
      </c>
      <c r="AE269" s="183">
        <v>0</v>
      </c>
      <c r="AF269" s="182">
        <v>0</v>
      </c>
      <c r="AG269" s="208">
        <v>0</v>
      </c>
    </row>
    <row r="270" spans="1:33" ht="15" customHeight="1">
      <c r="A270" s="35"/>
      <c r="B270" s="11"/>
      <c r="C270" s="181" t="s">
        <v>39</v>
      </c>
      <c r="D270" s="183">
        <v>0</v>
      </c>
      <c r="E270" s="182">
        <v>0</v>
      </c>
      <c r="F270" s="208">
        <v>0</v>
      </c>
      <c r="G270" s="183">
        <v>0</v>
      </c>
      <c r="H270" s="182">
        <v>0</v>
      </c>
      <c r="I270" s="208">
        <v>0</v>
      </c>
      <c r="J270" s="183">
        <v>4</v>
      </c>
      <c r="K270" s="182">
        <v>0</v>
      </c>
      <c r="L270" s="208">
        <v>0</v>
      </c>
      <c r="M270" s="183">
        <v>2</v>
      </c>
      <c r="N270" s="182">
        <v>0</v>
      </c>
      <c r="O270" s="208">
        <v>0</v>
      </c>
      <c r="P270" s="183">
        <v>5</v>
      </c>
      <c r="Q270" s="182">
        <v>5</v>
      </c>
      <c r="R270" s="208">
        <v>100</v>
      </c>
      <c r="S270" s="183">
        <v>3</v>
      </c>
      <c r="T270" s="182">
        <v>3</v>
      </c>
      <c r="U270" s="208">
        <v>100</v>
      </c>
      <c r="V270" s="183">
        <v>3</v>
      </c>
      <c r="W270" s="182">
        <v>3</v>
      </c>
      <c r="X270" s="208">
        <v>100</v>
      </c>
      <c r="Y270" s="183">
        <v>3</v>
      </c>
      <c r="Z270" s="182">
        <v>3</v>
      </c>
      <c r="AA270" s="208">
        <v>100</v>
      </c>
      <c r="AB270" s="183">
        <v>0</v>
      </c>
      <c r="AC270" s="182">
        <v>0</v>
      </c>
      <c r="AD270" s="208">
        <v>0</v>
      </c>
      <c r="AE270" s="183">
        <v>0</v>
      </c>
      <c r="AF270" s="182">
        <v>0</v>
      </c>
      <c r="AG270" s="208">
        <v>0</v>
      </c>
    </row>
    <row r="271" spans="1:33" ht="15" customHeight="1">
      <c r="A271" s="35"/>
      <c r="B271" s="197" t="s">
        <v>182</v>
      </c>
      <c r="C271" s="39" t="s">
        <v>324</v>
      </c>
      <c r="D271" s="195">
        <v>0</v>
      </c>
      <c r="E271" s="194">
        <v>0</v>
      </c>
      <c r="F271" s="210">
        <v>0</v>
      </c>
      <c r="G271" s="195">
        <v>0</v>
      </c>
      <c r="H271" s="194">
        <v>0</v>
      </c>
      <c r="I271" s="210">
        <v>0</v>
      </c>
      <c r="J271" s="195">
        <v>0</v>
      </c>
      <c r="K271" s="194">
        <v>0</v>
      </c>
      <c r="L271" s="210">
        <v>0</v>
      </c>
      <c r="M271" s="195">
        <v>0</v>
      </c>
      <c r="N271" s="194">
        <v>0</v>
      </c>
      <c r="O271" s="210">
        <v>0</v>
      </c>
      <c r="P271" s="195">
        <v>10</v>
      </c>
      <c r="Q271" s="194">
        <v>10</v>
      </c>
      <c r="R271" s="210">
        <v>100</v>
      </c>
      <c r="S271" s="195">
        <v>4</v>
      </c>
      <c r="T271" s="194">
        <v>4</v>
      </c>
      <c r="U271" s="210">
        <v>100</v>
      </c>
      <c r="V271" s="195">
        <v>15</v>
      </c>
      <c r="W271" s="194">
        <v>12</v>
      </c>
      <c r="X271" s="210">
        <v>80</v>
      </c>
      <c r="Y271" s="195">
        <v>12</v>
      </c>
      <c r="Z271" s="194">
        <v>12</v>
      </c>
      <c r="AA271" s="210">
        <v>100</v>
      </c>
      <c r="AB271" s="195">
        <v>18</v>
      </c>
      <c r="AC271" s="194">
        <v>13</v>
      </c>
      <c r="AD271" s="210">
        <v>72.2</v>
      </c>
      <c r="AE271" s="195">
        <v>10</v>
      </c>
      <c r="AF271" s="194">
        <v>10</v>
      </c>
      <c r="AG271" s="210">
        <v>100</v>
      </c>
    </row>
    <row r="272" spans="1:33" ht="15" customHeight="1">
      <c r="A272" s="35"/>
      <c r="B272" s="11" t="s">
        <v>181</v>
      </c>
      <c r="C272" s="181" t="s">
        <v>132</v>
      </c>
      <c r="D272" s="183">
        <v>0</v>
      </c>
      <c r="E272" s="182">
        <v>0</v>
      </c>
      <c r="F272" s="208">
        <v>0</v>
      </c>
      <c r="G272" s="183">
        <v>0</v>
      </c>
      <c r="H272" s="182">
        <v>0</v>
      </c>
      <c r="I272" s="208">
        <v>0</v>
      </c>
      <c r="J272" s="183">
        <v>2</v>
      </c>
      <c r="K272" s="182">
        <v>1</v>
      </c>
      <c r="L272" s="208">
        <v>50</v>
      </c>
      <c r="M272" s="183">
        <v>1</v>
      </c>
      <c r="N272" s="182">
        <v>1</v>
      </c>
      <c r="O272" s="208">
        <v>100</v>
      </c>
      <c r="P272" s="183">
        <v>0</v>
      </c>
      <c r="Q272" s="182">
        <v>0</v>
      </c>
      <c r="R272" s="208">
        <v>0</v>
      </c>
      <c r="S272" s="183">
        <v>0</v>
      </c>
      <c r="T272" s="182">
        <v>0</v>
      </c>
      <c r="U272" s="208">
        <v>0</v>
      </c>
      <c r="V272" s="183">
        <v>0</v>
      </c>
      <c r="W272" s="182">
        <v>0</v>
      </c>
      <c r="X272" s="208">
        <v>0</v>
      </c>
      <c r="Y272" s="183">
        <v>0</v>
      </c>
      <c r="Z272" s="182">
        <v>0</v>
      </c>
      <c r="AA272" s="208">
        <v>0</v>
      </c>
      <c r="AB272" s="183">
        <v>0</v>
      </c>
      <c r="AC272" s="182">
        <v>0</v>
      </c>
      <c r="AD272" s="208">
        <v>0</v>
      </c>
      <c r="AE272" s="183">
        <v>0</v>
      </c>
      <c r="AF272" s="182">
        <v>0</v>
      </c>
      <c r="AG272" s="208">
        <v>0</v>
      </c>
    </row>
    <row r="273" spans="1:33" ht="15" customHeight="1">
      <c r="A273" s="35"/>
      <c r="B273" s="11"/>
      <c r="C273" s="181" t="s">
        <v>133</v>
      </c>
      <c r="D273" s="183">
        <v>2</v>
      </c>
      <c r="E273" s="182">
        <v>0</v>
      </c>
      <c r="F273" s="208">
        <v>0</v>
      </c>
      <c r="G273" s="183">
        <v>2</v>
      </c>
      <c r="H273" s="182">
        <v>0</v>
      </c>
      <c r="I273" s="208">
        <v>0</v>
      </c>
      <c r="J273" s="183">
        <v>1</v>
      </c>
      <c r="K273" s="182">
        <v>1</v>
      </c>
      <c r="L273" s="208">
        <v>100</v>
      </c>
      <c r="M273" s="183">
        <v>1</v>
      </c>
      <c r="N273" s="182">
        <v>1</v>
      </c>
      <c r="O273" s="208">
        <v>100</v>
      </c>
      <c r="P273" s="183">
        <v>2</v>
      </c>
      <c r="Q273" s="182">
        <v>0</v>
      </c>
      <c r="R273" s="208">
        <v>0</v>
      </c>
      <c r="S273" s="183">
        <v>2</v>
      </c>
      <c r="T273" s="182">
        <v>0</v>
      </c>
      <c r="U273" s="208">
        <v>0</v>
      </c>
      <c r="V273" s="183">
        <v>6</v>
      </c>
      <c r="W273" s="182">
        <v>4</v>
      </c>
      <c r="X273" s="208">
        <v>66.7</v>
      </c>
      <c r="Y273" s="183">
        <v>6</v>
      </c>
      <c r="Z273" s="182">
        <v>4</v>
      </c>
      <c r="AA273" s="208">
        <v>66.7</v>
      </c>
      <c r="AB273" s="183">
        <v>1</v>
      </c>
      <c r="AC273" s="182">
        <v>1</v>
      </c>
      <c r="AD273" s="208">
        <v>100</v>
      </c>
      <c r="AE273" s="183">
        <v>1</v>
      </c>
      <c r="AF273" s="182">
        <v>1</v>
      </c>
      <c r="AG273" s="208">
        <v>100</v>
      </c>
    </row>
    <row r="274" spans="1:33" ht="15" customHeight="1">
      <c r="A274" s="35"/>
      <c r="B274" s="11"/>
      <c r="C274" s="181" t="s">
        <v>325</v>
      </c>
      <c r="D274" s="183">
        <v>5</v>
      </c>
      <c r="E274" s="182">
        <v>2</v>
      </c>
      <c r="F274" s="208">
        <v>40</v>
      </c>
      <c r="G274" s="183">
        <v>5</v>
      </c>
      <c r="H274" s="182">
        <v>2</v>
      </c>
      <c r="I274" s="208">
        <v>40</v>
      </c>
      <c r="J274" s="183">
        <v>9</v>
      </c>
      <c r="K274" s="182">
        <v>7</v>
      </c>
      <c r="L274" s="208">
        <v>77.8</v>
      </c>
      <c r="M274" s="183">
        <v>6</v>
      </c>
      <c r="N274" s="182">
        <v>4</v>
      </c>
      <c r="O274" s="208">
        <v>66.7</v>
      </c>
      <c r="P274" s="183">
        <v>13</v>
      </c>
      <c r="Q274" s="182">
        <v>9</v>
      </c>
      <c r="R274" s="208">
        <v>69.2</v>
      </c>
      <c r="S274" s="183">
        <v>9</v>
      </c>
      <c r="T274" s="182">
        <v>7</v>
      </c>
      <c r="U274" s="208">
        <v>77.8</v>
      </c>
      <c r="V274" s="183">
        <v>18</v>
      </c>
      <c r="W274" s="182">
        <v>11</v>
      </c>
      <c r="X274" s="208">
        <v>61.1</v>
      </c>
      <c r="Y274" s="183">
        <v>13</v>
      </c>
      <c r="Z274" s="182">
        <v>9</v>
      </c>
      <c r="AA274" s="208">
        <v>69.2</v>
      </c>
      <c r="AB274" s="183">
        <v>9</v>
      </c>
      <c r="AC274" s="182">
        <v>5</v>
      </c>
      <c r="AD274" s="208">
        <v>55.6</v>
      </c>
      <c r="AE274" s="183">
        <v>8</v>
      </c>
      <c r="AF274" s="182">
        <v>5</v>
      </c>
      <c r="AG274" s="208">
        <v>62.5</v>
      </c>
    </row>
    <row r="275" spans="1:33" ht="15" customHeight="1">
      <c r="A275" s="35"/>
      <c r="B275" s="11"/>
      <c r="C275" s="181" t="s">
        <v>39</v>
      </c>
      <c r="D275" s="183">
        <v>7</v>
      </c>
      <c r="E275" s="182">
        <v>2</v>
      </c>
      <c r="F275" s="208">
        <v>28.6</v>
      </c>
      <c r="G275" s="183">
        <v>7</v>
      </c>
      <c r="H275" s="182">
        <v>2</v>
      </c>
      <c r="I275" s="208">
        <v>28.6</v>
      </c>
      <c r="J275" s="183">
        <v>12</v>
      </c>
      <c r="K275" s="182">
        <v>9</v>
      </c>
      <c r="L275" s="208">
        <v>75</v>
      </c>
      <c r="M275" s="183">
        <v>8</v>
      </c>
      <c r="N275" s="182">
        <v>6</v>
      </c>
      <c r="O275" s="208">
        <v>75</v>
      </c>
      <c r="P275" s="183">
        <v>15</v>
      </c>
      <c r="Q275" s="182">
        <v>9</v>
      </c>
      <c r="R275" s="208">
        <v>60</v>
      </c>
      <c r="S275" s="183">
        <v>10</v>
      </c>
      <c r="T275" s="182">
        <v>7</v>
      </c>
      <c r="U275" s="208">
        <v>70</v>
      </c>
      <c r="V275" s="183">
        <v>24</v>
      </c>
      <c r="W275" s="182">
        <v>15</v>
      </c>
      <c r="X275" s="208">
        <v>62.5</v>
      </c>
      <c r="Y275" s="183">
        <v>17</v>
      </c>
      <c r="Z275" s="182">
        <v>13</v>
      </c>
      <c r="AA275" s="208">
        <v>76.5</v>
      </c>
      <c r="AB275" s="183">
        <v>10</v>
      </c>
      <c r="AC275" s="182">
        <v>6</v>
      </c>
      <c r="AD275" s="208">
        <v>60</v>
      </c>
      <c r="AE275" s="183">
        <v>8</v>
      </c>
      <c r="AF275" s="182">
        <v>6</v>
      </c>
      <c r="AG275" s="208">
        <v>75</v>
      </c>
    </row>
    <row r="276" spans="1:33" ht="15" customHeight="1">
      <c r="A276" s="35"/>
      <c r="B276" s="197" t="s">
        <v>39</v>
      </c>
      <c r="C276" s="39"/>
      <c r="D276" s="195">
        <v>8</v>
      </c>
      <c r="E276" s="194">
        <v>2</v>
      </c>
      <c r="F276" s="210">
        <v>25</v>
      </c>
      <c r="G276" s="195">
        <v>8</v>
      </c>
      <c r="H276" s="194">
        <v>2</v>
      </c>
      <c r="I276" s="210">
        <v>25</v>
      </c>
      <c r="J276" s="195">
        <v>17</v>
      </c>
      <c r="K276" s="194">
        <v>10</v>
      </c>
      <c r="L276" s="210">
        <v>58.8</v>
      </c>
      <c r="M276" s="195">
        <v>11</v>
      </c>
      <c r="N276" s="194">
        <v>7</v>
      </c>
      <c r="O276" s="210">
        <v>63.6</v>
      </c>
      <c r="P276" s="195">
        <v>35</v>
      </c>
      <c r="Q276" s="194">
        <v>27</v>
      </c>
      <c r="R276" s="210">
        <v>77.099999999999994</v>
      </c>
      <c r="S276" s="195">
        <v>20</v>
      </c>
      <c r="T276" s="194">
        <v>15</v>
      </c>
      <c r="U276" s="210">
        <v>75</v>
      </c>
      <c r="V276" s="195">
        <v>44</v>
      </c>
      <c r="W276" s="194">
        <v>30</v>
      </c>
      <c r="X276" s="210">
        <v>68.2</v>
      </c>
      <c r="Y276" s="195">
        <v>32</v>
      </c>
      <c r="Z276" s="194">
        <v>28</v>
      </c>
      <c r="AA276" s="210">
        <v>87.5</v>
      </c>
      <c r="AB276" s="195">
        <v>30</v>
      </c>
      <c r="AC276" s="194">
        <v>20</v>
      </c>
      <c r="AD276" s="210">
        <v>66.7</v>
      </c>
      <c r="AE276" s="195">
        <v>19</v>
      </c>
      <c r="AF276" s="194">
        <v>16</v>
      </c>
      <c r="AG276" s="210">
        <v>84.2</v>
      </c>
    </row>
    <row r="277" spans="1:33" ht="15" customHeight="1">
      <c r="A277" s="89" t="s">
        <v>24</v>
      </c>
      <c r="B277" s="197" t="s">
        <v>136</v>
      </c>
      <c r="C277" s="39" t="s">
        <v>141</v>
      </c>
      <c r="D277" s="195">
        <v>0</v>
      </c>
      <c r="E277" s="194">
        <v>0</v>
      </c>
      <c r="F277" s="210">
        <v>0</v>
      </c>
      <c r="G277" s="195">
        <v>0</v>
      </c>
      <c r="H277" s="194">
        <v>0</v>
      </c>
      <c r="I277" s="210">
        <v>0</v>
      </c>
      <c r="J277" s="195">
        <v>1</v>
      </c>
      <c r="K277" s="194">
        <v>0</v>
      </c>
      <c r="L277" s="210">
        <v>0</v>
      </c>
      <c r="M277" s="195">
        <v>1</v>
      </c>
      <c r="N277" s="194">
        <v>0</v>
      </c>
      <c r="O277" s="210">
        <v>0</v>
      </c>
      <c r="P277" s="195">
        <v>0</v>
      </c>
      <c r="Q277" s="194">
        <v>0</v>
      </c>
      <c r="R277" s="210">
        <v>0</v>
      </c>
      <c r="S277" s="195">
        <v>0</v>
      </c>
      <c r="T277" s="194">
        <v>0</v>
      </c>
      <c r="U277" s="210">
        <v>0</v>
      </c>
      <c r="V277" s="195">
        <v>0</v>
      </c>
      <c r="W277" s="194">
        <v>0</v>
      </c>
      <c r="X277" s="210">
        <v>0</v>
      </c>
      <c r="Y277" s="195">
        <v>0</v>
      </c>
      <c r="Z277" s="194">
        <v>0</v>
      </c>
      <c r="AA277" s="210">
        <v>0</v>
      </c>
      <c r="AB277" s="195">
        <v>0</v>
      </c>
      <c r="AC277" s="194">
        <v>0</v>
      </c>
      <c r="AD277" s="210">
        <v>0</v>
      </c>
      <c r="AE277" s="195">
        <v>0</v>
      </c>
      <c r="AF277" s="194">
        <v>0</v>
      </c>
      <c r="AG277" s="210">
        <v>0</v>
      </c>
    </row>
    <row r="278" spans="1:33" ht="15" customHeight="1">
      <c r="A278" s="35"/>
      <c r="B278" s="197" t="s">
        <v>142</v>
      </c>
      <c r="C278" s="39" t="s">
        <v>142</v>
      </c>
      <c r="D278" s="195">
        <v>0</v>
      </c>
      <c r="E278" s="194">
        <v>0</v>
      </c>
      <c r="F278" s="210">
        <v>0</v>
      </c>
      <c r="G278" s="195">
        <v>0</v>
      </c>
      <c r="H278" s="194">
        <v>0</v>
      </c>
      <c r="I278" s="210">
        <v>0</v>
      </c>
      <c r="J278" s="195">
        <v>7</v>
      </c>
      <c r="K278" s="194">
        <v>7</v>
      </c>
      <c r="L278" s="210">
        <v>100</v>
      </c>
      <c r="M278" s="195">
        <v>4</v>
      </c>
      <c r="N278" s="194">
        <v>4</v>
      </c>
      <c r="O278" s="210">
        <v>100</v>
      </c>
      <c r="P278" s="195">
        <v>24</v>
      </c>
      <c r="Q278" s="194">
        <v>24</v>
      </c>
      <c r="R278" s="210">
        <v>100</v>
      </c>
      <c r="S278" s="195">
        <v>1</v>
      </c>
      <c r="T278" s="194">
        <v>1</v>
      </c>
      <c r="U278" s="210">
        <v>100</v>
      </c>
      <c r="V278" s="195">
        <v>0</v>
      </c>
      <c r="W278" s="194">
        <v>0</v>
      </c>
      <c r="X278" s="210">
        <v>0</v>
      </c>
      <c r="Y278" s="195">
        <v>0</v>
      </c>
      <c r="Z278" s="194">
        <v>0</v>
      </c>
      <c r="AA278" s="210">
        <v>0</v>
      </c>
      <c r="AB278" s="195">
        <v>5</v>
      </c>
      <c r="AC278" s="194">
        <v>5</v>
      </c>
      <c r="AD278" s="210">
        <v>100</v>
      </c>
      <c r="AE278" s="195">
        <v>1</v>
      </c>
      <c r="AF278" s="194">
        <v>1</v>
      </c>
      <c r="AG278" s="210">
        <v>100</v>
      </c>
    </row>
    <row r="279" spans="1:33" ht="15" customHeight="1">
      <c r="A279" s="35"/>
      <c r="B279" s="249" t="s">
        <v>39</v>
      </c>
      <c r="C279" s="39"/>
      <c r="D279" s="195">
        <v>0</v>
      </c>
      <c r="E279" s="194">
        <v>0</v>
      </c>
      <c r="F279" s="210">
        <v>0</v>
      </c>
      <c r="G279" s="195">
        <v>0</v>
      </c>
      <c r="H279" s="194">
        <v>0</v>
      </c>
      <c r="I279" s="210">
        <v>0</v>
      </c>
      <c r="J279" s="195">
        <v>8</v>
      </c>
      <c r="K279" s="194">
        <v>7</v>
      </c>
      <c r="L279" s="210">
        <v>87.5</v>
      </c>
      <c r="M279" s="195">
        <v>5</v>
      </c>
      <c r="N279" s="194">
        <v>4</v>
      </c>
      <c r="O279" s="210">
        <v>80</v>
      </c>
      <c r="P279" s="195">
        <v>24</v>
      </c>
      <c r="Q279" s="194">
        <v>24</v>
      </c>
      <c r="R279" s="210">
        <v>100</v>
      </c>
      <c r="S279" s="195">
        <v>1</v>
      </c>
      <c r="T279" s="194">
        <v>1</v>
      </c>
      <c r="U279" s="210">
        <v>100</v>
      </c>
      <c r="V279" s="195">
        <v>0</v>
      </c>
      <c r="W279" s="194">
        <v>0</v>
      </c>
      <c r="X279" s="210">
        <v>0</v>
      </c>
      <c r="Y279" s="195">
        <v>0</v>
      </c>
      <c r="Z279" s="194">
        <v>0</v>
      </c>
      <c r="AA279" s="210">
        <v>0</v>
      </c>
      <c r="AB279" s="195">
        <v>5</v>
      </c>
      <c r="AC279" s="194">
        <v>5</v>
      </c>
      <c r="AD279" s="210">
        <v>100</v>
      </c>
      <c r="AE279" s="195">
        <v>1</v>
      </c>
      <c r="AF279" s="194">
        <v>1</v>
      </c>
      <c r="AG279" s="210">
        <v>100</v>
      </c>
    </row>
    <row r="280" spans="1:33" s="178" customFormat="1" ht="15" customHeight="1">
      <c r="A280" s="174" t="s">
        <v>39</v>
      </c>
      <c r="B280" s="197"/>
      <c r="C280" s="39"/>
      <c r="D280" s="195">
        <v>214</v>
      </c>
      <c r="E280" s="194">
        <v>115</v>
      </c>
      <c r="F280" s="210">
        <v>53.7</v>
      </c>
      <c r="G280" s="195">
        <v>106</v>
      </c>
      <c r="H280" s="194">
        <v>86</v>
      </c>
      <c r="I280" s="210">
        <v>81.099999999999994</v>
      </c>
      <c r="J280" s="195">
        <v>260</v>
      </c>
      <c r="K280" s="194">
        <v>116</v>
      </c>
      <c r="L280" s="210">
        <v>44.6</v>
      </c>
      <c r="M280" s="195">
        <v>84</v>
      </c>
      <c r="N280" s="194">
        <v>55</v>
      </c>
      <c r="O280" s="210">
        <v>65.5</v>
      </c>
      <c r="P280" s="195">
        <v>306</v>
      </c>
      <c r="Q280" s="194">
        <v>216</v>
      </c>
      <c r="R280" s="210">
        <v>70.599999999999994</v>
      </c>
      <c r="S280" s="195">
        <v>96</v>
      </c>
      <c r="T280" s="194">
        <v>82</v>
      </c>
      <c r="U280" s="210">
        <v>85.4</v>
      </c>
      <c r="V280" s="195">
        <v>210</v>
      </c>
      <c r="W280" s="194">
        <v>108</v>
      </c>
      <c r="X280" s="210">
        <v>51.4</v>
      </c>
      <c r="Y280" s="195">
        <v>99</v>
      </c>
      <c r="Z280" s="194">
        <v>74</v>
      </c>
      <c r="AA280" s="210">
        <v>74.7</v>
      </c>
      <c r="AB280" s="195">
        <v>198</v>
      </c>
      <c r="AC280" s="194">
        <v>118</v>
      </c>
      <c r="AD280" s="210">
        <v>59.6</v>
      </c>
      <c r="AE280" s="195">
        <v>102</v>
      </c>
      <c r="AF280" s="194">
        <v>78</v>
      </c>
      <c r="AG280" s="210">
        <v>76.5</v>
      </c>
    </row>
    <row r="281" spans="1:33" ht="15" customHeight="1">
      <c r="A281" s="178"/>
      <c r="B281" s="178"/>
      <c r="C281" s="178"/>
      <c r="D281" s="178"/>
      <c r="E281" s="178"/>
      <c r="F281" s="178"/>
      <c r="G281" s="178"/>
      <c r="H281" s="178"/>
      <c r="I281" s="178"/>
      <c r="J281" s="178"/>
      <c r="K281" s="178"/>
      <c r="L281" s="178"/>
      <c r="M281" s="178"/>
      <c r="N281" s="178"/>
      <c r="O281" s="178"/>
      <c r="P281" s="178"/>
      <c r="Q281" s="178"/>
      <c r="R281" s="178"/>
      <c r="S281" s="178"/>
      <c r="T281" s="178"/>
      <c r="U281" s="178"/>
      <c r="V281" s="178"/>
      <c r="W281" s="178"/>
      <c r="X281" s="178"/>
      <c r="Y281" s="178"/>
      <c r="Z281" s="178"/>
      <c r="AA281" s="178"/>
      <c r="AB281" s="178"/>
      <c r="AC281" s="178"/>
      <c r="AD281" s="178"/>
      <c r="AE281" s="178"/>
      <c r="AF281" s="178"/>
      <c r="AG281" s="178"/>
    </row>
    <row r="282" spans="1:33" ht="15" customHeight="1">
      <c r="A282" s="167" t="s">
        <v>351</v>
      </c>
      <c r="B282" s="178"/>
      <c r="C282" s="178"/>
      <c r="D282" s="178"/>
      <c r="E282" s="178"/>
      <c r="F282" s="178"/>
      <c r="G282" s="178"/>
      <c r="H282" s="178"/>
      <c r="I282" s="178"/>
      <c r="J282" s="178"/>
      <c r="K282" s="178"/>
      <c r="L282" s="178"/>
      <c r="M282" s="178"/>
      <c r="N282" s="178"/>
      <c r="O282" s="178"/>
      <c r="P282" s="178"/>
      <c r="Q282" s="178"/>
      <c r="R282" s="178"/>
      <c r="S282" s="178"/>
      <c r="T282" s="178"/>
      <c r="U282" s="178"/>
      <c r="V282" s="178"/>
      <c r="W282" s="178"/>
      <c r="X282" s="178"/>
      <c r="Y282" s="178"/>
      <c r="Z282" s="178"/>
      <c r="AA282" s="178"/>
      <c r="AB282" s="178"/>
      <c r="AC282" s="178"/>
      <c r="AD282" s="178"/>
      <c r="AE282" s="178"/>
      <c r="AF282" s="178"/>
      <c r="AG282" s="178"/>
    </row>
    <row r="283" spans="1:33" ht="13.5">
      <c r="A283" s="27" t="s">
        <v>0</v>
      </c>
      <c r="B283" s="28"/>
      <c r="C283" s="29"/>
      <c r="D283" s="492" t="str">
        <f>D$6</f>
        <v>July 2014 - June 2015</v>
      </c>
      <c r="E283" s="493"/>
      <c r="F283" s="493"/>
      <c r="G283" s="493"/>
      <c r="H283" s="493"/>
      <c r="I283" s="494"/>
      <c r="J283" s="492" t="str">
        <f t="shared" ref="J283" si="4">J$6</f>
        <v>July 2015 - June 2016</v>
      </c>
      <c r="K283" s="493"/>
      <c r="L283" s="493"/>
      <c r="M283" s="493"/>
      <c r="N283" s="493"/>
      <c r="O283" s="494"/>
      <c r="P283" s="492" t="str">
        <f t="shared" ref="P283" si="5">P$6</f>
        <v>July 2016 - June 2017</v>
      </c>
      <c r="Q283" s="493"/>
      <c r="R283" s="493"/>
      <c r="S283" s="493"/>
      <c r="T283" s="493"/>
      <c r="U283" s="494"/>
      <c r="V283" s="492" t="str">
        <f t="shared" ref="V283" si="6">V$6</f>
        <v>July 2017 - June 2018</v>
      </c>
      <c r="W283" s="493"/>
      <c r="X283" s="493"/>
      <c r="Y283" s="493"/>
      <c r="Z283" s="493"/>
      <c r="AA283" s="494"/>
      <c r="AB283" s="492" t="str">
        <f t="shared" ref="AB283" si="7">AB$6</f>
        <v>July 2018 - June 2019</v>
      </c>
      <c r="AC283" s="493"/>
      <c r="AD283" s="493"/>
      <c r="AE283" s="493"/>
      <c r="AF283" s="493"/>
      <c r="AG283" s="494"/>
    </row>
    <row r="284" spans="1:33" ht="15" customHeight="1">
      <c r="A284" s="30"/>
      <c r="B284" s="10"/>
      <c r="C284" s="31"/>
      <c r="D284" s="495" t="s">
        <v>31</v>
      </c>
      <c r="E284" s="496"/>
      <c r="F284" s="497"/>
      <c r="G284" s="498" t="s">
        <v>328</v>
      </c>
      <c r="H284" s="499"/>
      <c r="I284" s="500"/>
      <c r="J284" s="495" t="s">
        <v>31</v>
      </c>
      <c r="K284" s="496"/>
      <c r="L284" s="497"/>
      <c r="M284" s="498" t="s">
        <v>328</v>
      </c>
      <c r="N284" s="499"/>
      <c r="O284" s="500"/>
      <c r="P284" s="495" t="s">
        <v>31</v>
      </c>
      <c r="Q284" s="496"/>
      <c r="R284" s="497"/>
      <c r="S284" s="498" t="s">
        <v>328</v>
      </c>
      <c r="T284" s="499"/>
      <c r="U284" s="500"/>
      <c r="V284" s="495" t="s">
        <v>31</v>
      </c>
      <c r="W284" s="496"/>
      <c r="X284" s="497"/>
      <c r="Y284" s="498" t="s">
        <v>328</v>
      </c>
      <c r="Z284" s="499"/>
      <c r="AA284" s="500"/>
      <c r="AB284" s="495" t="s">
        <v>31</v>
      </c>
      <c r="AC284" s="496"/>
      <c r="AD284" s="497"/>
      <c r="AE284" s="498" t="s">
        <v>328</v>
      </c>
      <c r="AF284" s="499"/>
      <c r="AG284" s="500"/>
    </row>
    <row r="285" spans="1:33" ht="63.75" customHeight="1">
      <c r="A285" s="239" t="s">
        <v>755</v>
      </c>
      <c r="B285" s="32"/>
      <c r="C285" s="33"/>
      <c r="D285" s="323" t="s">
        <v>295</v>
      </c>
      <c r="E285" s="324" t="s">
        <v>296</v>
      </c>
      <c r="F285" s="206" t="s">
        <v>297</v>
      </c>
      <c r="G285" s="323" t="s">
        <v>293</v>
      </c>
      <c r="H285" s="324" t="s">
        <v>294</v>
      </c>
      <c r="I285" s="206" t="s">
        <v>297</v>
      </c>
      <c r="J285" s="323" t="s">
        <v>295</v>
      </c>
      <c r="K285" s="324" t="s">
        <v>296</v>
      </c>
      <c r="L285" s="206" t="s">
        <v>297</v>
      </c>
      <c r="M285" s="323" t="s">
        <v>293</v>
      </c>
      <c r="N285" s="324" t="s">
        <v>294</v>
      </c>
      <c r="O285" s="206" t="s">
        <v>297</v>
      </c>
      <c r="P285" s="323" t="s">
        <v>295</v>
      </c>
      <c r="Q285" s="324" t="s">
        <v>296</v>
      </c>
      <c r="R285" s="206" t="s">
        <v>297</v>
      </c>
      <c r="S285" s="323" t="s">
        <v>293</v>
      </c>
      <c r="T285" s="324" t="s">
        <v>294</v>
      </c>
      <c r="U285" s="206" t="s">
        <v>297</v>
      </c>
      <c r="V285" s="323" t="s">
        <v>295</v>
      </c>
      <c r="W285" s="324" t="s">
        <v>296</v>
      </c>
      <c r="X285" s="206" t="s">
        <v>297</v>
      </c>
      <c r="Y285" s="323" t="s">
        <v>293</v>
      </c>
      <c r="Z285" s="324" t="s">
        <v>294</v>
      </c>
      <c r="AA285" s="206" t="s">
        <v>297</v>
      </c>
      <c r="AB285" s="323" t="s">
        <v>295</v>
      </c>
      <c r="AC285" s="324" t="s">
        <v>296</v>
      </c>
      <c r="AD285" s="206" t="s">
        <v>297</v>
      </c>
      <c r="AE285" s="323" t="s">
        <v>293</v>
      </c>
      <c r="AF285" s="324" t="s">
        <v>294</v>
      </c>
      <c r="AG285" s="206" t="s">
        <v>297</v>
      </c>
    </row>
    <row r="286" spans="1:33" ht="15" customHeight="1">
      <c r="A286" s="35" t="s">
        <v>9</v>
      </c>
      <c r="B286" s="11" t="s">
        <v>36</v>
      </c>
      <c r="C286" s="181" t="s">
        <v>36</v>
      </c>
      <c r="D286" s="183">
        <v>26</v>
      </c>
      <c r="E286" s="182">
        <v>5</v>
      </c>
      <c r="F286" s="208">
        <v>19.2</v>
      </c>
      <c r="G286" s="183">
        <v>22</v>
      </c>
      <c r="H286" s="182">
        <v>5</v>
      </c>
      <c r="I286" s="208">
        <v>22.7</v>
      </c>
      <c r="J286" s="183">
        <v>35</v>
      </c>
      <c r="K286" s="182">
        <v>9</v>
      </c>
      <c r="L286" s="208">
        <v>25.7</v>
      </c>
      <c r="M286" s="183">
        <v>26</v>
      </c>
      <c r="N286" s="182">
        <v>9</v>
      </c>
      <c r="O286" s="208">
        <v>34.6</v>
      </c>
      <c r="P286" s="183">
        <v>51</v>
      </c>
      <c r="Q286" s="182">
        <v>19</v>
      </c>
      <c r="R286" s="208">
        <v>37.299999999999997</v>
      </c>
      <c r="S286" s="183">
        <v>41</v>
      </c>
      <c r="T286" s="182">
        <v>14</v>
      </c>
      <c r="U286" s="208">
        <v>34.1</v>
      </c>
      <c r="V286" s="183">
        <v>25</v>
      </c>
      <c r="W286" s="182">
        <v>6</v>
      </c>
      <c r="X286" s="208">
        <v>24</v>
      </c>
      <c r="Y286" s="183">
        <v>22</v>
      </c>
      <c r="Z286" s="182">
        <v>6</v>
      </c>
      <c r="AA286" s="208">
        <v>27.3</v>
      </c>
      <c r="AB286" s="183">
        <v>33</v>
      </c>
      <c r="AC286" s="182">
        <v>11</v>
      </c>
      <c r="AD286" s="208">
        <v>33.299999999999997</v>
      </c>
      <c r="AE286" s="183">
        <v>26</v>
      </c>
      <c r="AF286" s="182">
        <v>7</v>
      </c>
      <c r="AG286" s="208">
        <v>26.9</v>
      </c>
    </row>
    <row r="287" spans="1:33" ht="15" customHeight="1">
      <c r="A287" s="35"/>
      <c r="B287" s="334" t="s">
        <v>184</v>
      </c>
      <c r="C287" s="260" t="s">
        <v>37</v>
      </c>
      <c r="D287" s="188">
        <v>14</v>
      </c>
      <c r="E287" s="189">
        <v>8</v>
      </c>
      <c r="F287" s="207">
        <v>57.1</v>
      </c>
      <c r="G287" s="188">
        <v>11</v>
      </c>
      <c r="H287" s="189">
        <v>6</v>
      </c>
      <c r="I287" s="207">
        <v>54.5</v>
      </c>
      <c r="J287" s="188">
        <v>10</v>
      </c>
      <c r="K287" s="189">
        <v>5</v>
      </c>
      <c r="L287" s="207">
        <v>50</v>
      </c>
      <c r="M287" s="188">
        <v>10</v>
      </c>
      <c r="N287" s="189">
        <v>5</v>
      </c>
      <c r="O287" s="207">
        <v>50</v>
      </c>
      <c r="P287" s="188">
        <v>8</v>
      </c>
      <c r="Q287" s="189">
        <v>2</v>
      </c>
      <c r="R287" s="207">
        <v>25</v>
      </c>
      <c r="S287" s="188">
        <v>8</v>
      </c>
      <c r="T287" s="189">
        <v>2</v>
      </c>
      <c r="U287" s="207">
        <v>25</v>
      </c>
      <c r="V287" s="188">
        <v>13</v>
      </c>
      <c r="W287" s="189">
        <v>5</v>
      </c>
      <c r="X287" s="207">
        <v>38.5</v>
      </c>
      <c r="Y287" s="188">
        <v>10</v>
      </c>
      <c r="Z287" s="189">
        <v>5</v>
      </c>
      <c r="AA287" s="207">
        <v>50</v>
      </c>
      <c r="AB287" s="188">
        <v>16</v>
      </c>
      <c r="AC287" s="189">
        <v>9</v>
      </c>
      <c r="AD287" s="207">
        <v>56.3</v>
      </c>
      <c r="AE287" s="188">
        <v>15</v>
      </c>
      <c r="AF287" s="189">
        <v>8</v>
      </c>
      <c r="AG287" s="207">
        <v>53.3</v>
      </c>
    </row>
    <row r="288" spans="1:33" ht="15" customHeight="1">
      <c r="A288" s="35"/>
      <c r="B288" s="11"/>
      <c r="C288" s="181" t="s">
        <v>38</v>
      </c>
      <c r="D288" s="183">
        <v>55</v>
      </c>
      <c r="E288" s="182">
        <v>38</v>
      </c>
      <c r="F288" s="208">
        <v>69.099999999999994</v>
      </c>
      <c r="G288" s="183">
        <v>44</v>
      </c>
      <c r="H288" s="182">
        <v>34</v>
      </c>
      <c r="I288" s="208">
        <v>77.3</v>
      </c>
      <c r="J288" s="183">
        <v>49</v>
      </c>
      <c r="K288" s="182">
        <v>34</v>
      </c>
      <c r="L288" s="208">
        <v>69.400000000000006</v>
      </c>
      <c r="M288" s="183">
        <v>37</v>
      </c>
      <c r="N288" s="182">
        <v>31</v>
      </c>
      <c r="O288" s="208">
        <v>83.8</v>
      </c>
      <c r="P288" s="183">
        <v>46</v>
      </c>
      <c r="Q288" s="182">
        <v>37</v>
      </c>
      <c r="R288" s="208">
        <v>80.400000000000006</v>
      </c>
      <c r="S288" s="183">
        <v>36</v>
      </c>
      <c r="T288" s="182">
        <v>32</v>
      </c>
      <c r="U288" s="208">
        <v>88.9</v>
      </c>
      <c r="V288" s="183">
        <v>66</v>
      </c>
      <c r="W288" s="182">
        <v>47</v>
      </c>
      <c r="X288" s="208">
        <v>71.2</v>
      </c>
      <c r="Y288" s="183">
        <v>55</v>
      </c>
      <c r="Z288" s="182">
        <v>46</v>
      </c>
      <c r="AA288" s="208">
        <v>83.6</v>
      </c>
      <c r="AB288" s="183">
        <v>83</v>
      </c>
      <c r="AC288" s="182">
        <v>48</v>
      </c>
      <c r="AD288" s="208">
        <v>57.8</v>
      </c>
      <c r="AE288" s="183">
        <v>54</v>
      </c>
      <c r="AF288" s="182">
        <v>41</v>
      </c>
      <c r="AG288" s="208">
        <v>75.900000000000006</v>
      </c>
    </row>
    <row r="289" spans="1:33" ht="15" customHeight="1">
      <c r="A289" s="35"/>
      <c r="B289" s="304"/>
      <c r="C289" s="34" t="s">
        <v>39</v>
      </c>
      <c r="D289" s="184">
        <v>69</v>
      </c>
      <c r="E289" s="185">
        <v>46</v>
      </c>
      <c r="F289" s="209">
        <v>66.7</v>
      </c>
      <c r="G289" s="184">
        <v>53</v>
      </c>
      <c r="H289" s="185">
        <v>40</v>
      </c>
      <c r="I289" s="209">
        <v>75.5</v>
      </c>
      <c r="J289" s="184">
        <v>59</v>
      </c>
      <c r="K289" s="185">
        <v>39</v>
      </c>
      <c r="L289" s="209">
        <v>66.099999999999994</v>
      </c>
      <c r="M289" s="184">
        <v>47</v>
      </c>
      <c r="N289" s="185">
        <v>36</v>
      </c>
      <c r="O289" s="209">
        <v>76.599999999999994</v>
      </c>
      <c r="P289" s="184">
        <v>54</v>
      </c>
      <c r="Q289" s="185">
        <v>39</v>
      </c>
      <c r="R289" s="209">
        <v>72.2</v>
      </c>
      <c r="S289" s="184">
        <v>43</v>
      </c>
      <c r="T289" s="185">
        <v>34</v>
      </c>
      <c r="U289" s="209">
        <v>79.099999999999994</v>
      </c>
      <c r="V289" s="184">
        <v>79</v>
      </c>
      <c r="W289" s="185">
        <v>52</v>
      </c>
      <c r="X289" s="209">
        <v>65.8</v>
      </c>
      <c r="Y289" s="184">
        <v>64</v>
      </c>
      <c r="Z289" s="185">
        <v>51</v>
      </c>
      <c r="AA289" s="209">
        <v>79.7</v>
      </c>
      <c r="AB289" s="184">
        <v>99</v>
      </c>
      <c r="AC289" s="185">
        <v>57</v>
      </c>
      <c r="AD289" s="209">
        <v>57.6</v>
      </c>
      <c r="AE289" s="184">
        <v>67</v>
      </c>
      <c r="AF289" s="185">
        <v>49</v>
      </c>
      <c r="AG289" s="209">
        <v>73.099999999999994</v>
      </c>
    </row>
    <row r="290" spans="1:33" ht="15" customHeight="1">
      <c r="A290" s="36"/>
      <c r="B290" s="304" t="s">
        <v>39</v>
      </c>
      <c r="C290" s="34"/>
      <c r="D290" s="184">
        <v>95</v>
      </c>
      <c r="E290" s="185">
        <v>51</v>
      </c>
      <c r="F290" s="209">
        <v>53.7</v>
      </c>
      <c r="G290" s="184">
        <v>75</v>
      </c>
      <c r="H290" s="185">
        <v>45</v>
      </c>
      <c r="I290" s="209">
        <v>60</v>
      </c>
      <c r="J290" s="184">
        <v>94</v>
      </c>
      <c r="K290" s="185">
        <v>48</v>
      </c>
      <c r="L290" s="209">
        <v>51.1</v>
      </c>
      <c r="M290" s="184">
        <v>73</v>
      </c>
      <c r="N290" s="185">
        <v>45</v>
      </c>
      <c r="O290" s="209">
        <v>61.6</v>
      </c>
      <c r="P290" s="184">
        <v>105</v>
      </c>
      <c r="Q290" s="185">
        <v>58</v>
      </c>
      <c r="R290" s="209">
        <v>55.2</v>
      </c>
      <c r="S290" s="184">
        <v>84</v>
      </c>
      <c r="T290" s="185">
        <v>48</v>
      </c>
      <c r="U290" s="209">
        <v>57.1</v>
      </c>
      <c r="V290" s="184">
        <v>104</v>
      </c>
      <c r="W290" s="185">
        <v>58</v>
      </c>
      <c r="X290" s="209">
        <v>55.8</v>
      </c>
      <c r="Y290" s="184">
        <v>86</v>
      </c>
      <c r="Z290" s="185">
        <v>57</v>
      </c>
      <c r="AA290" s="209">
        <v>66.3</v>
      </c>
      <c r="AB290" s="184">
        <v>132</v>
      </c>
      <c r="AC290" s="185">
        <v>68</v>
      </c>
      <c r="AD290" s="209">
        <v>51.5</v>
      </c>
      <c r="AE290" s="184">
        <v>93</v>
      </c>
      <c r="AF290" s="185">
        <v>56</v>
      </c>
      <c r="AG290" s="209">
        <v>60.2</v>
      </c>
    </row>
    <row r="291" spans="1:33" ht="15" customHeight="1">
      <c r="A291" s="35" t="s">
        <v>10</v>
      </c>
      <c r="B291" s="11" t="s">
        <v>40</v>
      </c>
      <c r="C291" s="181" t="s">
        <v>41</v>
      </c>
      <c r="D291" s="183">
        <v>794</v>
      </c>
      <c r="E291" s="182">
        <v>471</v>
      </c>
      <c r="F291" s="208">
        <v>59.3</v>
      </c>
      <c r="G291" s="183">
        <v>541</v>
      </c>
      <c r="H291" s="182">
        <v>392</v>
      </c>
      <c r="I291" s="208">
        <v>72.5</v>
      </c>
      <c r="J291" s="183">
        <v>946</v>
      </c>
      <c r="K291" s="182">
        <v>573</v>
      </c>
      <c r="L291" s="208">
        <v>60.6</v>
      </c>
      <c r="M291" s="183">
        <v>623</v>
      </c>
      <c r="N291" s="182">
        <v>460</v>
      </c>
      <c r="O291" s="208">
        <v>73.8</v>
      </c>
      <c r="P291" s="183">
        <v>1094</v>
      </c>
      <c r="Q291" s="182">
        <v>700</v>
      </c>
      <c r="R291" s="208">
        <v>64</v>
      </c>
      <c r="S291" s="183">
        <v>697</v>
      </c>
      <c r="T291" s="182">
        <v>540</v>
      </c>
      <c r="U291" s="208">
        <v>77.5</v>
      </c>
      <c r="V291" s="183">
        <v>1096</v>
      </c>
      <c r="W291" s="182">
        <v>663</v>
      </c>
      <c r="X291" s="208">
        <v>60.5</v>
      </c>
      <c r="Y291" s="183">
        <v>716</v>
      </c>
      <c r="Z291" s="182">
        <v>534</v>
      </c>
      <c r="AA291" s="208">
        <v>74.599999999999994</v>
      </c>
      <c r="AB291" s="183">
        <v>1253</v>
      </c>
      <c r="AC291" s="182">
        <v>797</v>
      </c>
      <c r="AD291" s="208">
        <v>63.6</v>
      </c>
      <c r="AE291" s="183">
        <v>792</v>
      </c>
      <c r="AF291" s="182">
        <v>617</v>
      </c>
      <c r="AG291" s="208">
        <v>77.900000000000006</v>
      </c>
    </row>
    <row r="292" spans="1:33" ht="15" customHeight="1">
      <c r="A292" s="35"/>
      <c r="B292" s="11"/>
      <c r="C292" s="181" t="s">
        <v>42</v>
      </c>
      <c r="D292" s="183">
        <v>30</v>
      </c>
      <c r="E292" s="182">
        <v>13</v>
      </c>
      <c r="F292" s="208">
        <v>43.3</v>
      </c>
      <c r="G292" s="183">
        <v>26</v>
      </c>
      <c r="H292" s="182">
        <v>12</v>
      </c>
      <c r="I292" s="208">
        <v>46.2</v>
      </c>
      <c r="J292" s="183">
        <v>44</v>
      </c>
      <c r="K292" s="182">
        <v>18</v>
      </c>
      <c r="L292" s="208">
        <v>40.9</v>
      </c>
      <c r="M292" s="183">
        <v>30</v>
      </c>
      <c r="N292" s="182">
        <v>12</v>
      </c>
      <c r="O292" s="208">
        <v>40</v>
      </c>
      <c r="P292" s="183">
        <v>40</v>
      </c>
      <c r="Q292" s="182">
        <v>24</v>
      </c>
      <c r="R292" s="208">
        <v>60</v>
      </c>
      <c r="S292" s="183">
        <v>36</v>
      </c>
      <c r="T292" s="182">
        <v>22</v>
      </c>
      <c r="U292" s="208">
        <v>61.1</v>
      </c>
      <c r="V292" s="183">
        <v>54</v>
      </c>
      <c r="W292" s="182">
        <v>30</v>
      </c>
      <c r="X292" s="208">
        <v>55.6</v>
      </c>
      <c r="Y292" s="183">
        <v>38</v>
      </c>
      <c r="Z292" s="182">
        <v>27</v>
      </c>
      <c r="AA292" s="208">
        <v>71.099999999999994</v>
      </c>
      <c r="AB292" s="183">
        <v>43</v>
      </c>
      <c r="AC292" s="182">
        <v>23</v>
      </c>
      <c r="AD292" s="208">
        <v>53.5</v>
      </c>
      <c r="AE292" s="183">
        <v>36</v>
      </c>
      <c r="AF292" s="182">
        <v>21</v>
      </c>
      <c r="AG292" s="208">
        <v>58.3</v>
      </c>
    </row>
    <row r="293" spans="1:33" ht="15" customHeight="1">
      <c r="A293" s="35"/>
      <c r="B293" s="11"/>
      <c r="C293" s="181" t="s">
        <v>43</v>
      </c>
      <c r="D293" s="183">
        <v>180</v>
      </c>
      <c r="E293" s="182">
        <v>84</v>
      </c>
      <c r="F293" s="208">
        <v>46.7</v>
      </c>
      <c r="G293" s="183">
        <v>131</v>
      </c>
      <c r="H293" s="182">
        <v>59</v>
      </c>
      <c r="I293" s="208">
        <v>45</v>
      </c>
      <c r="J293" s="183">
        <v>276</v>
      </c>
      <c r="K293" s="182">
        <v>98</v>
      </c>
      <c r="L293" s="208">
        <v>35.5</v>
      </c>
      <c r="M293" s="183">
        <v>181</v>
      </c>
      <c r="N293" s="182">
        <v>71</v>
      </c>
      <c r="O293" s="208">
        <v>39.200000000000003</v>
      </c>
      <c r="P293" s="183">
        <v>277</v>
      </c>
      <c r="Q293" s="182">
        <v>99</v>
      </c>
      <c r="R293" s="208">
        <v>35.700000000000003</v>
      </c>
      <c r="S293" s="183">
        <v>189</v>
      </c>
      <c r="T293" s="182">
        <v>75</v>
      </c>
      <c r="U293" s="208">
        <v>39.700000000000003</v>
      </c>
      <c r="V293" s="183">
        <v>303</v>
      </c>
      <c r="W293" s="182">
        <v>105</v>
      </c>
      <c r="X293" s="208">
        <v>34.700000000000003</v>
      </c>
      <c r="Y293" s="183">
        <v>191</v>
      </c>
      <c r="Z293" s="182">
        <v>82</v>
      </c>
      <c r="AA293" s="208">
        <v>42.9</v>
      </c>
      <c r="AB293" s="183">
        <v>384</v>
      </c>
      <c r="AC293" s="182">
        <v>172</v>
      </c>
      <c r="AD293" s="208">
        <v>44.8</v>
      </c>
      <c r="AE293" s="183">
        <v>255</v>
      </c>
      <c r="AF293" s="182">
        <v>120</v>
      </c>
      <c r="AG293" s="208">
        <v>47.1</v>
      </c>
    </row>
    <row r="294" spans="1:33" ht="15" customHeight="1">
      <c r="A294" s="35"/>
      <c r="B294" s="11"/>
      <c r="C294" s="181" t="s">
        <v>39</v>
      </c>
      <c r="D294" s="183">
        <v>1004</v>
      </c>
      <c r="E294" s="182">
        <v>568</v>
      </c>
      <c r="F294" s="208">
        <v>56.6</v>
      </c>
      <c r="G294" s="183">
        <v>621</v>
      </c>
      <c r="H294" s="182">
        <v>430</v>
      </c>
      <c r="I294" s="208">
        <v>69.2</v>
      </c>
      <c r="J294" s="183">
        <v>1266</v>
      </c>
      <c r="K294" s="182">
        <v>689</v>
      </c>
      <c r="L294" s="208">
        <v>54.4</v>
      </c>
      <c r="M294" s="183">
        <v>745</v>
      </c>
      <c r="N294" s="182">
        <v>509</v>
      </c>
      <c r="O294" s="208">
        <v>68.3</v>
      </c>
      <c r="P294" s="183">
        <v>1411</v>
      </c>
      <c r="Q294" s="182">
        <v>823</v>
      </c>
      <c r="R294" s="208">
        <v>58.3</v>
      </c>
      <c r="S294" s="183">
        <v>821</v>
      </c>
      <c r="T294" s="182">
        <v>599</v>
      </c>
      <c r="U294" s="208">
        <v>73</v>
      </c>
      <c r="V294" s="183">
        <v>1453</v>
      </c>
      <c r="W294" s="182">
        <v>798</v>
      </c>
      <c r="X294" s="208">
        <v>54.9</v>
      </c>
      <c r="Y294" s="183">
        <v>827</v>
      </c>
      <c r="Z294" s="182">
        <v>594</v>
      </c>
      <c r="AA294" s="208">
        <v>71.8</v>
      </c>
      <c r="AB294" s="183">
        <v>1680</v>
      </c>
      <c r="AC294" s="182">
        <v>992</v>
      </c>
      <c r="AD294" s="208">
        <v>59</v>
      </c>
      <c r="AE294" s="183">
        <v>945</v>
      </c>
      <c r="AF294" s="182">
        <v>698</v>
      </c>
      <c r="AG294" s="208">
        <v>73.900000000000006</v>
      </c>
    </row>
    <row r="295" spans="1:33" ht="15" customHeight="1">
      <c r="A295" s="35"/>
      <c r="B295" s="334" t="s">
        <v>331</v>
      </c>
      <c r="C295" s="260" t="s">
        <v>532</v>
      </c>
      <c r="D295" s="188">
        <v>105</v>
      </c>
      <c r="E295" s="189">
        <v>54</v>
      </c>
      <c r="F295" s="207">
        <v>51.4</v>
      </c>
      <c r="G295" s="188">
        <v>85</v>
      </c>
      <c r="H295" s="189">
        <v>46</v>
      </c>
      <c r="I295" s="207">
        <v>54.1</v>
      </c>
      <c r="J295" s="188">
        <v>148</v>
      </c>
      <c r="K295" s="189">
        <v>78</v>
      </c>
      <c r="L295" s="207">
        <v>52.7</v>
      </c>
      <c r="M295" s="188">
        <v>117</v>
      </c>
      <c r="N295" s="189">
        <v>67</v>
      </c>
      <c r="O295" s="207">
        <v>57.3</v>
      </c>
      <c r="P295" s="188">
        <v>153</v>
      </c>
      <c r="Q295" s="189">
        <v>86</v>
      </c>
      <c r="R295" s="207">
        <v>56.2</v>
      </c>
      <c r="S295" s="188">
        <v>124</v>
      </c>
      <c r="T295" s="189">
        <v>71</v>
      </c>
      <c r="U295" s="207">
        <v>57.3</v>
      </c>
      <c r="V295" s="188">
        <v>231</v>
      </c>
      <c r="W295" s="189">
        <v>108</v>
      </c>
      <c r="X295" s="207">
        <v>46.8</v>
      </c>
      <c r="Y295" s="188">
        <v>158</v>
      </c>
      <c r="Z295" s="189">
        <v>91</v>
      </c>
      <c r="AA295" s="207">
        <v>57.6</v>
      </c>
      <c r="AB295" s="188">
        <v>225</v>
      </c>
      <c r="AC295" s="189">
        <v>127</v>
      </c>
      <c r="AD295" s="207">
        <v>56.4</v>
      </c>
      <c r="AE295" s="188">
        <v>181</v>
      </c>
      <c r="AF295" s="189">
        <v>104</v>
      </c>
      <c r="AG295" s="207">
        <v>57.5</v>
      </c>
    </row>
    <row r="296" spans="1:33" ht="15" customHeight="1">
      <c r="A296" s="35"/>
      <c r="B296" s="11"/>
      <c r="C296" s="181" t="s">
        <v>308</v>
      </c>
      <c r="D296" s="183">
        <v>8</v>
      </c>
      <c r="E296" s="182">
        <v>3</v>
      </c>
      <c r="F296" s="208">
        <v>37.5</v>
      </c>
      <c r="G296" s="183">
        <v>8</v>
      </c>
      <c r="H296" s="182">
        <v>3</v>
      </c>
      <c r="I296" s="208">
        <v>37.5</v>
      </c>
      <c r="J296" s="183">
        <v>14</v>
      </c>
      <c r="K296" s="182">
        <v>11</v>
      </c>
      <c r="L296" s="208">
        <v>78.599999999999994</v>
      </c>
      <c r="M296" s="183">
        <v>11</v>
      </c>
      <c r="N296" s="182">
        <v>8</v>
      </c>
      <c r="O296" s="208">
        <v>72.7</v>
      </c>
      <c r="P296" s="183">
        <v>19</v>
      </c>
      <c r="Q296" s="182">
        <v>8</v>
      </c>
      <c r="R296" s="208">
        <v>42.1</v>
      </c>
      <c r="S296" s="183">
        <v>14</v>
      </c>
      <c r="T296" s="182">
        <v>8</v>
      </c>
      <c r="U296" s="208">
        <v>57.1</v>
      </c>
      <c r="V296" s="183">
        <v>33</v>
      </c>
      <c r="W296" s="182">
        <v>28</v>
      </c>
      <c r="X296" s="208">
        <v>84.8</v>
      </c>
      <c r="Y296" s="183">
        <v>7</v>
      </c>
      <c r="Z296" s="182">
        <v>3</v>
      </c>
      <c r="AA296" s="208">
        <v>42.9</v>
      </c>
      <c r="AB296" s="183">
        <v>24</v>
      </c>
      <c r="AC296" s="182">
        <v>12</v>
      </c>
      <c r="AD296" s="208">
        <v>50</v>
      </c>
      <c r="AE296" s="183">
        <v>21</v>
      </c>
      <c r="AF296" s="182">
        <v>10</v>
      </c>
      <c r="AG296" s="208">
        <v>47.6</v>
      </c>
    </row>
    <row r="297" spans="1:33" ht="15" customHeight="1">
      <c r="A297" s="35"/>
      <c r="B297" s="304"/>
      <c r="C297" s="34" t="s">
        <v>39</v>
      </c>
      <c r="D297" s="184">
        <v>113</v>
      </c>
      <c r="E297" s="185">
        <v>57</v>
      </c>
      <c r="F297" s="209">
        <v>50.4</v>
      </c>
      <c r="G297" s="184">
        <v>92</v>
      </c>
      <c r="H297" s="185">
        <v>49</v>
      </c>
      <c r="I297" s="209">
        <v>53.3</v>
      </c>
      <c r="J297" s="184">
        <v>162</v>
      </c>
      <c r="K297" s="185">
        <v>89</v>
      </c>
      <c r="L297" s="209">
        <v>54.9</v>
      </c>
      <c r="M297" s="184">
        <v>128</v>
      </c>
      <c r="N297" s="185">
        <v>75</v>
      </c>
      <c r="O297" s="209">
        <v>58.6</v>
      </c>
      <c r="P297" s="184">
        <v>172</v>
      </c>
      <c r="Q297" s="185">
        <v>94</v>
      </c>
      <c r="R297" s="209">
        <v>54.7</v>
      </c>
      <c r="S297" s="184">
        <v>136</v>
      </c>
      <c r="T297" s="185">
        <v>78</v>
      </c>
      <c r="U297" s="209">
        <v>57.4</v>
      </c>
      <c r="V297" s="184">
        <v>264</v>
      </c>
      <c r="W297" s="185">
        <v>136</v>
      </c>
      <c r="X297" s="209">
        <v>51.5</v>
      </c>
      <c r="Y297" s="184">
        <v>164</v>
      </c>
      <c r="Z297" s="185">
        <v>94</v>
      </c>
      <c r="AA297" s="209">
        <v>57.3</v>
      </c>
      <c r="AB297" s="184">
        <v>249</v>
      </c>
      <c r="AC297" s="185">
        <v>139</v>
      </c>
      <c r="AD297" s="209">
        <v>55.8</v>
      </c>
      <c r="AE297" s="184">
        <v>199</v>
      </c>
      <c r="AF297" s="185">
        <v>113</v>
      </c>
      <c r="AG297" s="209">
        <v>56.8</v>
      </c>
    </row>
    <row r="298" spans="1:33" ht="15" customHeight="1">
      <c r="A298" s="36"/>
      <c r="B298" s="304" t="s">
        <v>39</v>
      </c>
      <c r="C298" s="34"/>
      <c r="D298" s="184">
        <v>1117</v>
      </c>
      <c r="E298" s="185">
        <v>625</v>
      </c>
      <c r="F298" s="209">
        <v>56</v>
      </c>
      <c r="G298" s="184">
        <v>678</v>
      </c>
      <c r="H298" s="185">
        <v>465</v>
      </c>
      <c r="I298" s="209">
        <v>68.599999999999994</v>
      </c>
      <c r="J298" s="184">
        <v>1428</v>
      </c>
      <c r="K298" s="185">
        <v>778</v>
      </c>
      <c r="L298" s="209">
        <v>54.5</v>
      </c>
      <c r="M298" s="184">
        <v>812</v>
      </c>
      <c r="N298" s="185">
        <v>555</v>
      </c>
      <c r="O298" s="209">
        <v>68.3</v>
      </c>
      <c r="P298" s="184">
        <v>1583</v>
      </c>
      <c r="Q298" s="185">
        <v>917</v>
      </c>
      <c r="R298" s="209">
        <v>57.9</v>
      </c>
      <c r="S298" s="184">
        <v>892</v>
      </c>
      <c r="T298" s="185">
        <v>645</v>
      </c>
      <c r="U298" s="209">
        <v>72.3</v>
      </c>
      <c r="V298" s="184">
        <v>1717</v>
      </c>
      <c r="W298" s="185">
        <v>934</v>
      </c>
      <c r="X298" s="209">
        <v>54.4</v>
      </c>
      <c r="Y298" s="184">
        <v>902</v>
      </c>
      <c r="Z298" s="185">
        <v>645</v>
      </c>
      <c r="AA298" s="209">
        <v>71.5</v>
      </c>
      <c r="AB298" s="184">
        <v>1929</v>
      </c>
      <c r="AC298" s="185">
        <v>1131</v>
      </c>
      <c r="AD298" s="209">
        <v>58.6</v>
      </c>
      <c r="AE298" s="184">
        <v>1041</v>
      </c>
      <c r="AF298" s="185">
        <v>758</v>
      </c>
      <c r="AG298" s="209">
        <v>72.8</v>
      </c>
    </row>
    <row r="299" spans="1:33" ht="15" customHeight="1">
      <c r="A299" s="35" t="s">
        <v>11</v>
      </c>
      <c r="B299" s="11" t="s">
        <v>44</v>
      </c>
      <c r="C299" s="181" t="s">
        <v>45</v>
      </c>
      <c r="D299" s="183">
        <v>2522</v>
      </c>
      <c r="E299" s="182">
        <v>1130</v>
      </c>
      <c r="F299" s="208">
        <v>44.8</v>
      </c>
      <c r="G299" s="183">
        <v>482</v>
      </c>
      <c r="H299" s="182">
        <v>280</v>
      </c>
      <c r="I299" s="208">
        <v>58.1</v>
      </c>
      <c r="J299" s="183">
        <v>3206</v>
      </c>
      <c r="K299" s="182">
        <v>1458</v>
      </c>
      <c r="L299" s="208">
        <v>45.5</v>
      </c>
      <c r="M299" s="183">
        <v>620</v>
      </c>
      <c r="N299" s="182">
        <v>353</v>
      </c>
      <c r="O299" s="208">
        <v>56.9</v>
      </c>
      <c r="P299" s="183">
        <v>4012</v>
      </c>
      <c r="Q299" s="182">
        <v>1987</v>
      </c>
      <c r="R299" s="208">
        <v>49.5</v>
      </c>
      <c r="S299" s="183">
        <v>731</v>
      </c>
      <c r="T299" s="182">
        <v>448</v>
      </c>
      <c r="U299" s="208">
        <v>61.3</v>
      </c>
      <c r="V299" s="183">
        <v>3863</v>
      </c>
      <c r="W299" s="182">
        <v>1794</v>
      </c>
      <c r="X299" s="208">
        <v>46.4</v>
      </c>
      <c r="Y299" s="183">
        <v>700</v>
      </c>
      <c r="Z299" s="182">
        <v>412</v>
      </c>
      <c r="AA299" s="208">
        <v>58.9</v>
      </c>
      <c r="AB299" s="183">
        <v>4060</v>
      </c>
      <c r="AC299" s="182">
        <v>1867</v>
      </c>
      <c r="AD299" s="208">
        <v>46</v>
      </c>
      <c r="AE299" s="183">
        <v>763</v>
      </c>
      <c r="AF299" s="182">
        <v>447</v>
      </c>
      <c r="AG299" s="208">
        <v>58.6</v>
      </c>
    </row>
    <row r="300" spans="1:33" ht="15" customHeight="1">
      <c r="A300" s="35"/>
      <c r="B300" s="11"/>
      <c r="C300" s="181" t="s">
        <v>46</v>
      </c>
      <c r="D300" s="183">
        <v>193</v>
      </c>
      <c r="E300" s="182">
        <v>65</v>
      </c>
      <c r="F300" s="208">
        <v>33.700000000000003</v>
      </c>
      <c r="G300" s="183">
        <v>27</v>
      </c>
      <c r="H300" s="182">
        <v>12</v>
      </c>
      <c r="I300" s="208">
        <v>44.4</v>
      </c>
      <c r="J300" s="183">
        <v>140</v>
      </c>
      <c r="K300" s="182">
        <v>82</v>
      </c>
      <c r="L300" s="208">
        <v>58.6</v>
      </c>
      <c r="M300" s="183">
        <v>28</v>
      </c>
      <c r="N300" s="182">
        <v>18</v>
      </c>
      <c r="O300" s="208">
        <v>64.3</v>
      </c>
      <c r="P300" s="183">
        <v>168</v>
      </c>
      <c r="Q300" s="182">
        <v>78</v>
      </c>
      <c r="R300" s="208">
        <v>46.4</v>
      </c>
      <c r="S300" s="183">
        <v>36</v>
      </c>
      <c r="T300" s="182">
        <v>24</v>
      </c>
      <c r="U300" s="208">
        <v>66.7</v>
      </c>
      <c r="V300" s="183">
        <v>189</v>
      </c>
      <c r="W300" s="182">
        <v>111</v>
      </c>
      <c r="X300" s="208">
        <v>58.7</v>
      </c>
      <c r="Y300" s="183">
        <v>29</v>
      </c>
      <c r="Z300" s="182">
        <v>22</v>
      </c>
      <c r="AA300" s="208">
        <v>75.900000000000006</v>
      </c>
      <c r="AB300" s="183">
        <v>248</v>
      </c>
      <c r="AC300" s="182">
        <v>158</v>
      </c>
      <c r="AD300" s="208">
        <v>63.7</v>
      </c>
      <c r="AE300" s="183">
        <v>46</v>
      </c>
      <c r="AF300" s="182">
        <v>33</v>
      </c>
      <c r="AG300" s="208">
        <v>71.7</v>
      </c>
    </row>
    <row r="301" spans="1:33" ht="15" customHeight="1">
      <c r="A301" s="35"/>
      <c r="B301" s="11"/>
      <c r="C301" s="181" t="s">
        <v>39</v>
      </c>
      <c r="D301" s="183">
        <v>2715</v>
      </c>
      <c r="E301" s="182">
        <v>1195</v>
      </c>
      <c r="F301" s="208">
        <v>44</v>
      </c>
      <c r="G301" s="183">
        <v>486</v>
      </c>
      <c r="H301" s="182">
        <v>283</v>
      </c>
      <c r="I301" s="208">
        <v>58.2</v>
      </c>
      <c r="J301" s="183">
        <v>3346</v>
      </c>
      <c r="K301" s="182">
        <v>1540</v>
      </c>
      <c r="L301" s="208">
        <v>46</v>
      </c>
      <c r="M301" s="183">
        <v>633</v>
      </c>
      <c r="N301" s="182">
        <v>364</v>
      </c>
      <c r="O301" s="208">
        <v>57.5</v>
      </c>
      <c r="P301" s="183">
        <v>4180</v>
      </c>
      <c r="Q301" s="182">
        <v>2065</v>
      </c>
      <c r="R301" s="208">
        <v>49.4</v>
      </c>
      <c r="S301" s="183">
        <v>740</v>
      </c>
      <c r="T301" s="182">
        <v>455</v>
      </c>
      <c r="U301" s="208">
        <v>61.5</v>
      </c>
      <c r="V301" s="183">
        <v>4052</v>
      </c>
      <c r="W301" s="182">
        <v>1905</v>
      </c>
      <c r="X301" s="208">
        <v>47</v>
      </c>
      <c r="Y301" s="183">
        <v>708</v>
      </c>
      <c r="Z301" s="182">
        <v>418</v>
      </c>
      <c r="AA301" s="208">
        <v>59</v>
      </c>
      <c r="AB301" s="183">
        <v>4308</v>
      </c>
      <c r="AC301" s="182">
        <v>2025</v>
      </c>
      <c r="AD301" s="208">
        <v>47</v>
      </c>
      <c r="AE301" s="183">
        <v>779</v>
      </c>
      <c r="AF301" s="182">
        <v>459</v>
      </c>
      <c r="AG301" s="208">
        <v>58.9</v>
      </c>
    </row>
    <row r="302" spans="1:33" ht="15" customHeight="1">
      <c r="A302" s="35"/>
      <c r="B302" s="334" t="s">
        <v>47</v>
      </c>
      <c r="C302" s="260" t="s">
        <v>48</v>
      </c>
      <c r="D302" s="188">
        <v>73</v>
      </c>
      <c r="E302" s="189">
        <v>61</v>
      </c>
      <c r="F302" s="207">
        <v>83.6</v>
      </c>
      <c r="G302" s="188">
        <v>31</v>
      </c>
      <c r="H302" s="189">
        <v>31</v>
      </c>
      <c r="I302" s="207">
        <v>100</v>
      </c>
      <c r="J302" s="188">
        <v>98</v>
      </c>
      <c r="K302" s="189">
        <v>84</v>
      </c>
      <c r="L302" s="207">
        <v>85.7</v>
      </c>
      <c r="M302" s="188">
        <v>35</v>
      </c>
      <c r="N302" s="189">
        <v>32</v>
      </c>
      <c r="O302" s="207">
        <v>91.4</v>
      </c>
      <c r="P302" s="188">
        <v>184</v>
      </c>
      <c r="Q302" s="189">
        <v>145</v>
      </c>
      <c r="R302" s="207">
        <v>78.8</v>
      </c>
      <c r="S302" s="188">
        <v>67</v>
      </c>
      <c r="T302" s="189">
        <v>62</v>
      </c>
      <c r="U302" s="207">
        <v>92.5</v>
      </c>
      <c r="V302" s="188">
        <v>200</v>
      </c>
      <c r="W302" s="189">
        <v>152</v>
      </c>
      <c r="X302" s="207">
        <v>76</v>
      </c>
      <c r="Y302" s="188">
        <v>65</v>
      </c>
      <c r="Z302" s="189">
        <v>58</v>
      </c>
      <c r="AA302" s="207">
        <v>89.2</v>
      </c>
      <c r="AB302" s="188">
        <v>156</v>
      </c>
      <c r="AC302" s="189">
        <v>127</v>
      </c>
      <c r="AD302" s="207">
        <v>81.400000000000006</v>
      </c>
      <c r="AE302" s="188">
        <v>76</v>
      </c>
      <c r="AF302" s="189">
        <v>64</v>
      </c>
      <c r="AG302" s="207">
        <v>84.2</v>
      </c>
    </row>
    <row r="303" spans="1:33" ht="15" customHeight="1">
      <c r="A303" s="35"/>
      <c r="B303" s="11"/>
      <c r="C303" s="181" t="s">
        <v>49</v>
      </c>
      <c r="D303" s="183">
        <v>192</v>
      </c>
      <c r="E303" s="182">
        <v>147</v>
      </c>
      <c r="F303" s="208">
        <v>76.599999999999994</v>
      </c>
      <c r="G303" s="183">
        <v>76</v>
      </c>
      <c r="H303" s="182">
        <v>73</v>
      </c>
      <c r="I303" s="208">
        <v>96.1</v>
      </c>
      <c r="J303" s="183">
        <v>173</v>
      </c>
      <c r="K303" s="182">
        <v>144</v>
      </c>
      <c r="L303" s="208">
        <v>83.2</v>
      </c>
      <c r="M303" s="183">
        <v>75</v>
      </c>
      <c r="N303" s="182">
        <v>66</v>
      </c>
      <c r="O303" s="208">
        <v>88</v>
      </c>
      <c r="P303" s="183">
        <v>306</v>
      </c>
      <c r="Q303" s="182">
        <v>238</v>
      </c>
      <c r="R303" s="208">
        <v>77.8</v>
      </c>
      <c r="S303" s="183">
        <v>106</v>
      </c>
      <c r="T303" s="182">
        <v>94</v>
      </c>
      <c r="U303" s="208">
        <v>88.7</v>
      </c>
      <c r="V303" s="183">
        <v>237</v>
      </c>
      <c r="W303" s="182">
        <v>198</v>
      </c>
      <c r="X303" s="208">
        <v>83.5</v>
      </c>
      <c r="Y303" s="183">
        <v>106</v>
      </c>
      <c r="Z303" s="182">
        <v>96</v>
      </c>
      <c r="AA303" s="208">
        <v>90.6</v>
      </c>
      <c r="AB303" s="183">
        <v>299</v>
      </c>
      <c r="AC303" s="182">
        <v>237</v>
      </c>
      <c r="AD303" s="208">
        <v>79.3</v>
      </c>
      <c r="AE303" s="183">
        <v>121</v>
      </c>
      <c r="AF303" s="182">
        <v>103</v>
      </c>
      <c r="AG303" s="208">
        <v>85.1</v>
      </c>
    </row>
    <row r="304" spans="1:33" ht="15" customHeight="1">
      <c r="A304" s="35"/>
      <c r="B304" s="11"/>
      <c r="C304" s="181" t="s">
        <v>50</v>
      </c>
      <c r="D304" s="183">
        <v>1</v>
      </c>
      <c r="E304" s="182">
        <v>0</v>
      </c>
      <c r="F304" s="208">
        <v>0</v>
      </c>
      <c r="G304" s="183">
        <v>1</v>
      </c>
      <c r="H304" s="182">
        <v>0</v>
      </c>
      <c r="I304" s="208">
        <v>0</v>
      </c>
      <c r="J304" s="183">
        <v>0</v>
      </c>
      <c r="K304" s="182">
        <v>0</v>
      </c>
      <c r="L304" s="208">
        <v>0</v>
      </c>
      <c r="M304" s="183">
        <v>0</v>
      </c>
      <c r="N304" s="182">
        <v>0</v>
      </c>
      <c r="O304" s="208">
        <v>0</v>
      </c>
      <c r="P304" s="183">
        <v>0</v>
      </c>
      <c r="Q304" s="182">
        <v>0</v>
      </c>
      <c r="R304" s="208">
        <v>0</v>
      </c>
      <c r="S304" s="183">
        <v>0</v>
      </c>
      <c r="T304" s="182">
        <v>0</v>
      </c>
      <c r="U304" s="208">
        <v>0</v>
      </c>
      <c r="V304" s="183">
        <v>0</v>
      </c>
      <c r="W304" s="182">
        <v>0</v>
      </c>
      <c r="X304" s="208">
        <v>0</v>
      </c>
      <c r="Y304" s="183">
        <v>0</v>
      </c>
      <c r="Z304" s="182">
        <v>0</v>
      </c>
      <c r="AA304" s="208">
        <v>0</v>
      </c>
      <c r="AB304" s="183">
        <v>0</v>
      </c>
      <c r="AC304" s="182">
        <v>0</v>
      </c>
      <c r="AD304" s="208">
        <v>0</v>
      </c>
      <c r="AE304" s="183">
        <v>0</v>
      </c>
      <c r="AF304" s="182">
        <v>0</v>
      </c>
      <c r="AG304" s="208">
        <v>0</v>
      </c>
    </row>
    <row r="305" spans="1:33" ht="15" customHeight="1">
      <c r="A305" s="35"/>
      <c r="B305" s="11"/>
      <c r="C305" s="181" t="s">
        <v>309</v>
      </c>
      <c r="D305" s="183">
        <v>19</v>
      </c>
      <c r="E305" s="182">
        <v>12</v>
      </c>
      <c r="F305" s="208">
        <v>63.2</v>
      </c>
      <c r="G305" s="183">
        <v>10</v>
      </c>
      <c r="H305" s="182">
        <v>8</v>
      </c>
      <c r="I305" s="208">
        <v>80</v>
      </c>
      <c r="J305" s="183">
        <v>20</v>
      </c>
      <c r="K305" s="182">
        <v>11</v>
      </c>
      <c r="L305" s="208">
        <v>55</v>
      </c>
      <c r="M305" s="183">
        <v>10</v>
      </c>
      <c r="N305" s="182">
        <v>6</v>
      </c>
      <c r="O305" s="208">
        <v>60</v>
      </c>
      <c r="P305" s="183">
        <v>45</v>
      </c>
      <c r="Q305" s="182">
        <v>18</v>
      </c>
      <c r="R305" s="208">
        <v>40</v>
      </c>
      <c r="S305" s="183">
        <v>12</v>
      </c>
      <c r="T305" s="182">
        <v>6</v>
      </c>
      <c r="U305" s="208">
        <v>50</v>
      </c>
      <c r="V305" s="183">
        <v>35</v>
      </c>
      <c r="W305" s="182">
        <v>32</v>
      </c>
      <c r="X305" s="208">
        <v>91.4</v>
      </c>
      <c r="Y305" s="183">
        <v>6</v>
      </c>
      <c r="Z305" s="182">
        <v>4</v>
      </c>
      <c r="AA305" s="208">
        <v>66.7</v>
      </c>
      <c r="AB305" s="183">
        <v>20</v>
      </c>
      <c r="AC305" s="182">
        <v>6</v>
      </c>
      <c r="AD305" s="208">
        <v>30</v>
      </c>
      <c r="AE305" s="183">
        <v>12</v>
      </c>
      <c r="AF305" s="182">
        <v>6</v>
      </c>
      <c r="AG305" s="208">
        <v>50</v>
      </c>
    </row>
    <row r="306" spans="1:33" ht="15" customHeight="1">
      <c r="A306" s="35"/>
      <c r="B306" s="304"/>
      <c r="C306" s="34" t="s">
        <v>39</v>
      </c>
      <c r="D306" s="184">
        <v>285</v>
      </c>
      <c r="E306" s="185">
        <v>220</v>
      </c>
      <c r="F306" s="209">
        <v>77.2</v>
      </c>
      <c r="G306" s="184">
        <v>99</v>
      </c>
      <c r="H306" s="185">
        <v>94</v>
      </c>
      <c r="I306" s="209">
        <v>94.9</v>
      </c>
      <c r="J306" s="184">
        <v>291</v>
      </c>
      <c r="K306" s="185">
        <v>239</v>
      </c>
      <c r="L306" s="209">
        <v>82.1</v>
      </c>
      <c r="M306" s="184">
        <v>97</v>
      </c>
      <c r="N306" s="185">
        <v>88</v>
      </c>
      <c r="O306" s="209">
        <v>90.7</v>
      </c>
      <c r="P306" s="184">
        <v>535</v>
      </c>
      <c r="Q306" s="185">
        <v>401</v>
      </c>
      <c r="R306" s="209">
        <v>75</v>
      </c>
      <c r="S306" s="184">
        <v>155</v>
      </c>
      <c r="T306" s="185">
        <v>141</v>
      </c>
      <c r="U306" s="209">
        <v>91</v>
      </c>
      <c r="V306" s="184">
        <v>472</v>
      </c>
      <c r="W306" s="185">
        <v>382</v>
      </c>
      <c r="X306" s="209">
        <v>80.900000000000006</v>
      </c>
      <c r="Y306" s="184">
        <v>145</v>
      </c>
      <c r="Z306" s="185">
        <v>130</v>
      </c>
      <c r="AA306" s="209">
        <v>89.7</v>
      </c>
      <c r="AB306" s="184">
        <v>475</v>
      </c>
      <c r="AC306" s="185">
        <v>370</v>
      </c>
      <c r="AD306" s="209">
        <v>77.900000000000006</v>
      </c>
      <c r="AE306" s="184">
        <v>170</v>
      </c>
      <c r="AF306" s="185">
        <v>146</v>
      </c>
      <c r="AG306" s="209">
        <v>85.9</v>
      </c>
    </row>
    <row r="307" spans="1:33" ht="15" customHeight="1">
      <c r="A307" s="36"/>
      <c r="B307" s="304" t="s">
        <v>39</v>
      </c>
      <c r="C307" s="34"/>
      <c r="D307" s="184">
        <v>3000</v>
      </c>
      <c r="E307" s="185">
        <v>1415</v>
      </c>
      <c r="F307" s="209">
        <v>47.2</v>
      </c>
      <c r="G307" s="184">
        <v>555</v>
      </c>
      <c r="H307" s="185">
        <v>353</v>
      </c>
      <c r="I307" s="209">
        <v>63.6</v>
      </c>
      <c r="J307" s="184">
        <v>3637</v>
      </c>
      <c r="K307" s="185">
        <v>1779</v>
      </c>
      <c r="L307" s="209">
        <v>48.9</v>
      </c>
      <c r="M307" s="184">
        <v>693</v>
      </c>
      <c r="N307" s="185">
        <v>422</v>
      </c>
      <c r="O307" s="209">
        <v>60.9</v>
      </c>
      <c r="P307" s="184">
        <v>4715</v>
      </c>
      <c r="Q307" s="185">
        <v>2466</v>
      </c>
      <c r="R307" s="209">
        <v>52.3</v>
      </c>
      <c r="S307" s="184">
        <v>846</v>
      </c>
      <c r="T307" s="185">
        <v>558</v>
      </c>
      <c r="U307" s="209">
        <v>66</v>
      </c>
      <c r="V307" s="184">
        <v>4524</v>
      </c>
      <c r="W307" s="185">
        <v>2287</v>
      </c>
      <c r="X307" s="209">
        <v>50.6</v>
      </c>
      <c r="Y307" s="184">
        <v>808</v>
      </c>
      <c r="Z307" s="185">
        <v>514</v>
      </c>
      <c r="AA307" s="209">
        <v>63.6</v>
      </c>
      <c r="AB307" s="184">
        <v>4783</v>
      </c>
      <c r="AC307" s="185">
        <v>2395</v>
      </c>
      <c r="AD307" s="209">
        <v>50.1</v>
      </c>
      <c r="AE307" s="184">
        <v>895</v>
      </c>
      <c r="AF307" s="185">
        <v>568</v>
      </c>
      <c r="AG307" s="209">
        <v>63.5</v>
      </c>
    </row>
    <row r="308" spans="1:33" ht="15" customHeight="1">
      <c r="A308" s="35" t="s">
        <v>12</v>
      </c>
      <c r="B308" s="11" t="s">
        <v>185</v>
      </c>
      <c r="C308" s="181" t="s">
        <v>51</v>
      </c>
      <c r="D308" s="183">
        <v>20</v>
      </c>
      <c r="E308" s="182">
        <v>16</v>
      </c>
      <c r="F308" s="208">
        <v>80</v>
      </c>
      <c r="G308" s="183">
        <v>19</v>
      </c>
      <c r="H308" s="182">
        <v>16</v>
      </c>
      <c r="I308" s="208">
        <v>84.2</v>
      </c>
      <c r="J308" s="183">
        <v>27</v>
      </c>
      <c r="K308" s="182">
        <v>21</v>
      </c>
      <c r="L308" s="208">
        <v>77.8</v>
      </c>
      <c r="M308" s="183">
        <v>24</v>
      </c>
      <c r="N308" s="182">
        <v>19</v>
      </c>
      <c r="O308" s="208">
        <v>79.2</v>
      </c>
      <c r="P308" s="183">
        <v>36</v>
      </c>
      <c r="Q308" s="182">
        <v>33</v>
      </c>
      <c r="R308" s="208">
        <v>91.7</v>
      </c>
      <c r="S308" s="183">
        <v>30</v>
      </c>
      <c r="T308" s="182">
        <v>27</v>
      </c>
      <c r="U308" s="208">
        <v>90</v>
      </c>
      <c r="V308" s="183">
        <v>31</v>
      </c>
      <c r="W308" s="182">
        <v>27</v>
      </c>
      <c r="X308" s="208">
        <v>87.1</v>
      </c>
      <c r="Y308" s="183">
        <v>28</v>
      </c>
      <c r="Z308" s="182">
        <v>26</v>
      </c>
      <c r="AA308" s="208">
        <v>92.9</v>
      </c>
      <c r="AB308" s="183">
        <v>28</v>
      </c>
      <c r="AC308" s="182">
        <v>26</v>
      </c>
      <c r="AD308" s="208">
        <v>92.9</v>
      </c>
      <c r="AE308" s="183">
        <v>25</v>
      </c>
      <c r="AF308" s="182">
        <v>24</v>
      </c>
      <c r="AG308" s="208">
        <v>96</v>
      </c>
    </row>
    <row r="309" spans="1:33" ht="15" customHeight="1">
      <c r="A309" s="35"/>
      <c r="B309" s="11"/>
      <c r="C309" s="181" t="s">
        <v>52</v>
      </c>
      <c r="D309" s="183">
        <v>102</v>
      </c>
      <c r="E309" s="182">
        <v>76</v>
      </c>
      <c r="F309" s="208">
        <v>74.5</v>
      </c>
      <c r="G309" s="183">
        <v>71</v>
      </c>
      <c r="H309" s="182">
        <v>59</v>
      </c>
      <c r="I309" s="208">
        <v>83.1</v>
      </c>
      <c r="J309" s="183">
        <v>120</v>
      </c>
      <c r="K309" s="182">
        <v>79</v>
      </c>
      <c r="L309" s="208">
        <v>65.8</v>
      </c>
      <c r="M309" s="183">
        <v>72</v>
      </c>
      <c r="N309" s="182">
        <v>54</v>
      </c>
      <c r="O309" s="208">
        <v>75</v>
      </c>
      <c r="P309" s="183">
        <v>158</v>
      </c>
      <c r="Q309" s="182">
        <v>118</v>
      </c>
      <c r="R309" s="208">
        <v>74.7</v>
      </c>
      <c r="S309" s="183">
        <v>107</v>
      </c>
      <c r="T309" s="182">
        <v>91</v>
      </c>
      <c r="U309" s="208">
        <v>85</v>
      </c>
      <c r="V309" s="183">
        <v>146</v>
      </c>
      <c r="W309" s="182">
        <v>93</v>
      </c>
      <c r="X309" s="208">
        <v>63.7</v>
      </c>
      <c r="Y309" s="183">
        <v>96</v>
      </c>
      <c r="Z309" s="182">
        <v>79</v>
      </c>
      <c r="AA309" s="208">
        <v>82.3</v>
      </c>
      <c r="AB309" s="183">
        <v>185</v>
      </c>
      <c r="AC309" s="182">
        <v>139</v>
      </c>
      <c r="AD309" s="208">
        <v>75.099999999999994</v>
      </c>
      <c r="AE309" s="183">
        <v>109</v>
      </c>
      <c r="AF309" s="182">
        <v>98</v>
      </c>
      <c r="AG309" s="208">
        <v>89.9</v>
      </c>
    </row>
    <row r="310" spans="1:33" ht="15" customHeight="1">
      <c r="A310" s="35"/>
      <c r="B310" s="11"/>
      <c r="C310" s="181" t="s">
        <v>39</v>
      </c>
      <c r="D310" s="183">
        <v>122</v>
      </c>
      <c r="E310" s="182">
        <v>92</v>
      </c>
      <c r="F310" s="208">
        <v>75.400000000000006</v>
      </c>
      <c r="G310" s="183">
        <v>82</v>
      </c>
      <c r="H310" s="182">
        <v>70</v>
      </c>
      <c r="I310" s="208">
        <v>85.4</v>
      </c>
      <c r="J310" s="183">
        <v>147</v>
      </c>
      <c r="K310" s="182">
        <v>100</v>
      </c>
      <c r="L310" s="208">
        <v>68</v>
      </c>
      <c r="M310" s="183">
        <v>86</v>
      </c>
      <c r="N310" s="182">
        <v>68</v>
      </c>
      <c r="O310" s="208">
        <v>79.099999999999994</v>
      </c>
      <c r="P310" s="183">
        <v>194</v>
      </c>
      <c r="Q310" s="182">
        <v>151</v>
      </c>
      <c r="R310" s="208">
        <v>77.8</v>
      </c>
      <c r="S310" s="183">
        <v>127</v>
      </c>
      <c r="T310" s="182">
        <v>109</v>
      </c>
      <c r="U310" s="208">
        <v>85.8</v>
      </c>
      <c r="V310" s="183">
        <v>177</v>
      </c>
      <c r="W310" s="182">
        <v>120</v>
      </c>
      <c r="X310" s="208">
        <v>67.8</v>
      </c>
      <c r="Y310" s="183">
        <v>115</v>
      </c>
      <c r="Z310" s="182">
        <v>98</v>
      </c>
      <c r="AA310" s="208">
        <v>85.2</v>
      </c>
      <c r="AB310" s="183">
        <v>213</v>
      </c>
      <c r="AC310" s="182">
        <v>165</v>
      </c>
      <c r="AD310" s="208">
        <v>77.5</v>
      </c>
      <c r="AE310" s="183">
        <v>126</v>
      </c>
      <c r="AF310" s="182">
        <v>115</v>
      </c>
      <c r="AG310" s="208">
        <v>91.3</v>
      </c>
    </row>
    <row r="311" spans="1:33" ht="15" customHeight="1">
      <c r="A311" s="35"/>
      <c r="B311" s="334" t="s">
        <v>186</v>
      </c>
      <c r="C311" s="260" t="s">
        <v>53</v>
      </c>
      <c r="D311" s="188">
        <v>1</v>
      </c>
      <c r="E311" s="189">
        <v>0</v>
      </c>
      <c r="F311" s="207">
        <v>0</v>
      </c>
      <c r="G311" s="188">
        <v>1</v>
      </c>
      <c r="H311" s="189">
        <v>0</v>
      </c>
      <c r="I311" s="207">
        <v>0</v>
      </c>
      <c r="J311" s="188">
        <v>3</v>
      </c>
      <c r="K311" s="189">
        <v>3</v>
      </c>
      <c r="L311" s="207">
        <v>100</v>
      </c>
      <c r="M311" s="188">
        <v>3</v>
      </c>
      <c r="N311" s="189">
        <v>3</v>
      </c>
      <c r="O311" s="207">
        <v>100</v>
      </c>
      <c r="P311" s="188">
        <v>5</v>
      </c>
      <c r="Q311" s="189">
        <v>2</v>
      </c>
      <c r="R311" s="207">
        <v>40</v>
      </c>
      <c r="S311" s="188">
        <v>5</v>
      </c>
      <c r="T311" s="189">
        <v>2</v>
      </c>
      <c r="U311" s="207">
        <v>40</v>
      </c>
      <c r="V311" s="188">
        <v>8</v>
      </c>
      <c r="W311" s="189">
        <v>4</v>
      </c>
      <c r="X311" s="207">
        <v>50</v>
      </c>
      <c r="Y311" s="188">
        <v>7</v>
      </c>
      <c r="Z311" s="189">
        <v>4</v>
      </c>
      <c r="AA311" s="207">
        <v>57.1</v>
      </c>
      <c r="AB311" s="188">
        <v>1</v>
      </c>
      <c r="AC311" s="189">
        <v>1</v>
      </c>
      <c r="AD311" s="207">
        <v>100</v>
      </c>
      <c r="AE311" s="188">
        <v>1</v>
      </c>
      <c r="AF311" s="189">
        <v>1</v>
      </c>
      <c r="AG311" s="207">
        <v>100</v>
      </c>
    </row>
    <row r="312" spans="1:33" ht="15" customHeight="1">
      <c r="A312" s="35"/>
      <c r="B312" s="11"/>
      <c r="C312" s="181" t="s">
        <v>310</v>
      </c>
      <c r="D312" s="183">
        <v>1</v>
      </c>
      <c r="E312" s="182">
        <v>1</v>
      </c>
      <c r="F312" s="208">
        <v>100</v>
      </c>
      <c r="G312" s="183">
        <v>1</v>
      </c>
      <c r="H312" s="182">
        <v>1</v>
      </c>
      <c r="I312" s="208">
        <v>100</v>
      </c>
      <c r="J312" s="183">
        <v>2</v>
      </c>
      <c r="K312" s="182">
        <v>2</v>
      </c>
      <c r="L312" s="208">
        <v>100</v>
      </c>
      <c r="M312" s="183">
        <v>2</v>
      </c>
      <c r="N312" s="182">
        <v>2</v>
      </c>
      <c r="O312" s="208">
        <v>100</v>
      </c>
      <c r="P312" s="183">
        <v>1</v>
      </c>
      <c r="Q312" s="182">
        <v>0</v>
      </c>
      <c r="R312" s="208">
        <v>0</v>
      </c>
      <c r="S312" s="183">
        <v>1</v>
      </c>
      <c r="T312" s="182">
        <v>0</v>
      </c>
      <c r="U312" s="208">
        <v>0</v>
      </c>
      <c r="V312" s="183">
        <v>2</v>
      </c>
      <c r="W312" s="182">
        <v>2</v>
      </c>
      <c r="X312" s="208">
        <v>100</v>
      </c>
      <c r="Y312" s="183">
        <v>2</v>
      </c>
      <c r="Z312" s="182">
        <v>2</v>
      </c>
      <c r="AA312" s="208">
        <v>100</v>
      </c>
      <c r="AB312" s="183">
        <v>6</v>
      </c>
      <c r="AC312" s="182">
        <v>4</v>
      </c>
      <c r="AD312" s="208">
        <v>66.7</v>
      </c>
      <c r="AE312" s="183">
        <v>4</v>
      </c>
      <c r="AF312" s="182">
        <v>2</v>
      </c>
      <c r="AG312" s="208">
        <v>50</v>
      </c>
    </row>
    <row r="313" spans="1:33" ht="15" customHeight="1">
      <c r="A313" s="35"/>
      <c r="B313" s="304"/>
      <c r="C313" s="34" t="s">
        <v>39</v>
      </c>
      <c r="D313" s="184">
        <v>2</v>
      </c>
      <c r="E313" s="185">
        <v>1</v>
      </c>
      <c r="F313" s="209">
        <v>50</v>
      </c>
      <c r="G313" s="184">
        <v>2</v>
      </c>
      <c r="H313" s="185">
        <v>1</v>
      </c>
      <c r="I313" s="209">
        <v>50</v>
      </c>
      <c r="J313" s="184">
        <v>5</v>
      </c>
      <c r="K313" s="185">
        <v>5</v>
      </c>
      <c r="L313" s="209">
        <v>100</v>
      </c>
      <c r="M313" s="184">
        <v>5</v>
      </c>
      <c r="N313" s="185">
        <v>5</v>
      </c>
      <c r="O313" s="209">
        <v>100</v>
      </c>
      <c r="P313" s="184">
        <v>6</v>
      </c>
      <c r="Q313" s="185">
        <v>2</v>
      </c>
      <c r="R313" s="209">
        <v>33.299999999999997</v>
      </c>
      <c r="S313" s="184">
        <v>6</v>
      </c>
      <c r="T313" s="185">
        <v>2</v>
      </c>
      <c r="U313" s="209">
        <v>33.299999999999997</v>
      </c>
      <c r="V313" s="184">
        <v>10</v>
      </c>
      <c r="W313" s="185">
        <v>6</v>
      </c>
      <c r="X313" s="209">
        <v>60</v>
      </c>
      <c r="Y313" s="184">
        <v>9</v>
      </c>
      <c r="Z313" s="185">
        <v>6</v>
      </c>
      <c r="AA313" s="209">
        <v>66.7</v>
      </c>
      <c r="AB313" s="184">
        <v>7</v>
      </c>
      <c r="AC313" s="185">
        <v>5</v>
      </c>
      <c r="AD313" s="209">
        <v>71.400000000000006</v>
      </c>
      <c r="AE313" s="184">
        <v>5</v>
      </c>
      <c r="AF313" s="185">
        <v>3</v>
      </c>
      <c r="AG313" s="209">
        <v>60</v>
      </c>
    </row>
    <row r="314" spans="1:33" ht="15" customHeight="1">
      <c r="A314" s="36"/>
      <c r="B314" s="304" t="s">
        <v>39</v>
      </c>
      <c r="C314" s="34"/>
      <c r="D314" s="184">
        <v>124</v>
      </c>
      <c r="E314" s="185">
        <v>93</v>
      </c>
      <c r="F314" s="209">
        <v>75</v>
      </c>
      <c r="G314" s="184">
        <v>84</v>
      </c>
      <c r="H314" s="185">
        <v>71</v>
      </c>
      <c r="I314" s="209">
        <v>84.5</v>
      </c>
      <c r="J314" s="184">
        <v>152</v>
      </c>
      <c r="K314" s="185">
        <v>105</v>
      </c>
      <c r="L314" s="209">
        <v>69.099999999999994</v>
      </c>
      <c r="M314" s="184">
        <v>91</v>
      </c>
      <c r="N314" s="185">
        <v>73</v>
      </c>
      <c r="O314" s="209">
        <v>80.2</v>
      </c>
      <c r="P314" s="184">
        <v>200</v>
      </c>
      <c r="Q314" s="185">
        <v>153</v>
      </c>
      <c r="R314" s="209">
        <v>76.5</v>
      </c>
      <c r="S314" s="184">
        <v>133</v>
      </c>
      <c r="T314" s="185">
        <v>111</v>
      </c>
      <c r="U314" s="209">
        <v>83.5</v>
      </c>
      <c r="V314" s="184">
        <v>187</v>
      </c>
      <c r="W314" s="185">
        <v>126</v>
      </c>
      <c r="X314" s="209">
        <v>67.400000000000006</v>
      </c>
      <c r="Y314" s="184">
        <v>124</v>
      </c>
      <c r="Z314" s="185">
        <v>104</v>
      </c>
      <c r="AA314" s="209">
        <v>83.9</v>
      </c>
      <c r="AB314" s="184">
        <v>220</v>
      </c>
      <c r="AC314" s="185">
        <v>170</v>
      </c>
      <c r="AD314" s="209">
        <v>77.3</v>
      </c>
      <c r="AE314" s="184">
        <v>131</v>
      </c>
      <c r="AF314" s="185">
        <v>118</v>
      </c>
      <c r="AG314" s="209">
        <v>90.1</v>
      </c>
    </row>
    <row r="315" spans="1:33" ht="15" customHeight="1">
      <c r="A315" s="35" t="s">
        <v>13</v>
      </c>
      <c r="B315" s="197" t="s">
        <v>54</v>
      </c>
      <c r="C315" s="39" t="s">
        <v>54</v>
      </c>
      <c r="D315" s="195">
        <v>127</v>
      </c>
      <c r="E315" s="194">
        <v>71</v>
      </c>
      <c r="F315" s="210">
        <v>55.9</v>
      </c>
      <c r="G315" s="195">
        <v>103</v>
      </c>
      <c r="H315" s="194">
        <v>61</v>
      </c>
      <c r="I315" s="210">
        <v>59.2</v>
      </c>
      <c r="J315" s="195">
        <v>163</v>
      </c>
      <c r="K315" s="194">
        <v>85</v>
      </c>
      <c r="L315" s="210">
        <v>52.1</v>
      </c>
      <c r="M315" s="195">
        <v>123</v>
      </c>
      <c r="N315" s="194">
        <v>70</v>
      </c>
      <c r="O315" s="210">
        <v>56.9</v>
      </c>
      <c r="P315" s="195">
        <v>207</v>
      </c>
      <c r="Q315" s="194">
        <v>114</v>
      </c>
      <c r="R315" s="210">
        <v>55.1</v>
      </c>
      <c r="S315" s="195">
        <v>148</v>
      </c>
      <c r="T315" s="194">
        <v>103</v>
      </c>
      <c r="U315" s="210">
        <v>69.599999999999994</v>
      </c>
      <c r="V315" s="195">
        <v>168</v>
      </c>
      <c r="W315" s="194">
        <v>73</v>
      </c>
      <c r="X315" s="210">
        <v>43.5</v>
      </c>
      <c r="Y315" s="195">
        <v>135</v>
      </c>
      <c r="Z315" s="194">
        <v>60</v>
      </c>
      <c r="AA315" s="210">
        <v>44.4</v>
      </c>
      <c r="AB315" s="195">
        <v>203</v>
      </c>
      <c r="AC315" s="194">
        <v>129</v>
      </c>
      <c r="AD315" s="210">
        <v>63.5</v>
      </c>
      <c r="AE315" s="195">
        <v>158</v>
      </c>
      <c r="AF315" s="194">
        <v>102</v>
      </c>
      <c r="AG315" s="210">
        <v>64.599999999999994</v>
      </c>
    </row>
    <row r="316" spans="1:33" ht="15" customHeight="1">
      <c r="A316" s="35"/>
      <c r="B316" s="197" t="s">
        <v>55</v>
      </c>
      <c r="C316" s="39" t="s">
        <v>55</v>
      </c>
      <c r="D316" s="195">
        <v>8</v>
      </c>
      <c r="E316" s="194">
        <v>6</v>
      </c>
      <c r="F316" s="210">
        <v>75</v>
      </c>
      <c r="G316" s="195">
        <v>8</v>
      </c>
      <c r="H316" s="194">
        <v>6</v>
      </c>
      <c r="I316" s="210">
        <v>75</v>
      </c>
      <c r="J316" s="195">
        <v>17</v>
      </c>
      <c r="K316" s="194">
        <v>4</v>
      </c>
      <c r="L316" s="210">
        <v>23.5</v>
      </c>
      <c r="M316" s="195">
        <v>8</v>
      </c>
      <c r="N316" s="194">
        <v>4</v>
      </c>
      <c r="O316" s="210">
        <v>50</v>
      </c>
      <c r="P316" s="195">
        <v>14</v>
      </c>
      <c r="Q316" s="194">
        <v>3</v>
      </c>
      <c r="R316" s="210">
        <v>21.4</v>
      </c>
      <c r="S316" s="195">
        <v>4</v>
      </c>
      <c r="T316" s="194">
        <v>2</v>
      </c>
      <c r="U316" s="210">
        <v>50</v>
      </c>
      <c r="V316" s="195">
        <v>8</v>
      </c>
      <c r="W316" s="194">
        <v>8</v>
      </c>
      <c r="X316" s="210">
        <v>100</v>
      </c>
      <c r="Y316" s="195">
        <v>8</v>
      </c>
      <c r="Z316" s="194">
        <v>8</v>
      </c>
      <c r="AA316" s="210">
        <v>100</v>
      </c>
      <c r="AB316" s="195">
        <v>5</v>
      </c>
      <c r="AC316" s="194">
        <v>5</v>
      </c>
      <c r="AD316" s="210">
        <v>100</v>
      </c>
      <c r="AE316" s="195">
        <v>5</v>
      </c>
      <c r="AF316" s="194">
        <v>5</v>
      </c>
      <c r="AG316" s="210">
        <v>100</v>
      </c>
    </row>
    <row r="317" spans="1:33" ht="15" customHeight="1">
      <c r="A317" s="35"/>
      <c r="B317" s="334" t="s">
        <v>187</v>
      </c>
      <c r="C317" s="260" t="s">
        <v>56</v>
      </c>
      <c r="D317" s="188">
        <v>0</v>
      </c>
      <c r="E317" s="189">
        <v>0</v>
      </c>
      <c r="F317" s="207">
        <v>0</v>
      </c>
      <c r="G317" s="188">
        <v>0</v>
      </c>
      <c r="H317" s="189">
        <v>0</v>
      </c>
      <c r="I317" s="207">
        <v>0</v>
      </c>
      <c r="J317" s="188">
        <v>0</v>
      </c>
      <c r="K317" s="189">
        <v>0</v>
      </c>
      <c r="L317" s="207">
        <v>0</v>
      </c>
      <c r="M317" s="188">
        <v>0</v>
      </c>
      <c r="N317" s="189">
        <v>0</v>
      </c>
      <c r="O317" s="207">
        <v>0</v>
      </c>
      <c r="P317" s="188">
        <v>0</v>
      </c>
      <c r="Q317" s="189">
        <v>0</v>
      </c>
      <c r="R317" s="207">
        <v>0</v>
      </c>
      <c r="S317" s="188">
        <v>0</v>
      </c>
      <c r="T317" s="189">
        <v>0</v>
      </c>
      <c r="U317" s="207">
        <v>0</v>
      </c>
      <c r="V317" s="188">
        <v>0</v>
      </c>
      <c r="W317" s="189">
        <v>0</v>
      </c>
      <c r="X317" s="207">
        <v>0</v>
      </c>
      <c r="Y317" s="188">
        <v>0</v>
      </c>
      <c r="Z317" s="189">
        <v>0</v>
      </c>
      <c r="AA317" s="207">
        <v>0</v>
      </c>
      <c r="AB317" s="188">
        <v>2</v>
      </c>
      <c r="AC317" s="189">
        <v>2</v>
      </c>
      <c r="AD317" s="207">
        <v>100</v>
      </c>
      <c r="AE317" s="188">
        <v>1</v>
      </c>
      <c r="AF317" s="189">
        <v>1</v>
      </c>
      <c r="AG317" s="207">
        <v>100</v>
      </c>
    </row>
    <row r="318" spans="1:33" ht="15" customHeight="1">
      <c r="A318" s="35"/>
      <c r="B318" s="11"/>
      <c r="C318" s="181" t="s">
        <v>57</v>
      </c>
      <c r="D318" s="183">
        <v>22</v>
      </c>
      <c r="E318" s="182">
        <v>16</v>
      </c>
      <c r="F318" s="208">
        <v>72.7</v>
      </c>
      <c r="G318" s="183">
        <v>15</v>
      </c>
      <c r="H318" s="182">
        <v>11</v>
      </c>
      <c r="I318" s="208">
        <v>73.3</v>
      </c>
      <c r="J318" s="183">
        <v>28</v>
      </c>
      <c r="K318" s="182">
        <v>15</v>
      </c>
      <c r="L318" s="208">
        <v>53.6</v>
      </c>
      <c r="M318" s="183">
        <v>15</v>
      </c>
      <c r="N318" s="182">
        <v>11</v>
      </c>
      <c r="O318" s="208">
        <v>73.3</v>
      </c>
      <c r="P318" s="183">
        <v>47</v>
      </c>
      <c r="Q318" s="182">
        <v>26</v>
      </c>
      <c r="R318" s="208">
        <v>55.3</v>
      </c>
      <c r="S318" s="183">
        <v>31</v>
      </c>
      <c r="T318" s="182">
        <v>20</v>
      </c>
      <c r="U318" s="208">
        <v>64.5</v>
      </c>
      <c r="V318" s="183">
        <v>53</v>
      </c>
      <c r="W318" s="182">
        <v>32</v>
      </c>
      <c r="X318" s="208">
        <v>60.4</v>
      </c>
      <c r="Y318" s="183">
        <v>34</v>
      </c>
      <c r="Z318" s="182">
        <v>23</v>
      </c>
      <c r="AA318" s="208">
        <v>67.599999999999994</v>
      </c>
      <c r="AB318" s="183">
        <v>57</v>
      </c>
      <c r="AC318" s="182">
        <v>40</v>
      </c>
      <c r="AD318" s="208">
        <v>70.2</v>
      </c>
      <c r="AE318" s="183">
        <v>34</v>
      </c>
      <c r="AF318" s="182">
        <v>22</v>
      </c>
      <c r="AG318" s="208">
        <v>64.7</v>
      </c>
    </row>
    <row r="319" spans="1:33" ht="15" customHeight="1">
      <c r="A319" s="35"/>
      <c r="B319" s="304"/>
      <c r="C319" s="34" t="s">
        <v>39</v>
      </c>
      <c r="D319" s="184">
        <v>22</v>
      </c>
      <c r="E319" s="185">
        <v>16</v>
      </c>
      <c r="F319" s="209">
        <v>72.7</v>
      </c>
      <c r="G319" s="184">
        <v>15</v>
      </c>
      <c r="H319" s="185">
        <v>11</v>
      </c>
      <c r="I319" s="209">
        <v>73.3</v>
      </c>
      <c r="J319" s="184">
        <v>28</v>
      </c>
      <c r="K319" s="185">
        <v>15</v>
      </c>
      <c r="L319" s="209">
        <v>53.6</v>
      </c>
      <c r="M319" s="184">
        <v>15</v>
      </c>
      <c r="N319" s="185">
        <v>11</v>
      </c>
      <c r="O319" s="209">
        <v>73.3</v>
      </c>
      <c r="P319" s="184">
        <v>47</v>
      </c>
      <c r="Q319" s="185">
        <v>26</v>
      </c>
      <c r="R319" s="209">
        <v>55.3</v>
      </c>
      <c r="S319" s="184">
        <v>31</v>
      </c>
      <c r="T319" s="185">
        <v>20</v>
      </c>
      <c r="U319" s="209">
        <v>64.5</v>
      </c>
      <c r="V319" s="184">
        <v>53</v>
      </c>
      <c r="W319" s="185">
        <v>32</v>
      </c>
      <c r="X319" s="209">
        <v>60.4</v>
      </c>
      <c r="Y319" s="184">
        <v>34</v>
      </c>
      <c r="Z319" s="185">
        <v>23</v>
      </c>
      <c r="AA319" s="209">
        <v>67.599999999999994</v>
      </c>
      <c r="AB319" s="184">
        <v>59</v>
      </c>
      <c r="AC319" s="185">
        <v>42</v>
      </c>
      <c r="AD319" s="209">
        <v>71.2</v>
      </c>
      <c r="AE319" s="184">
        <v>35</v>
      </c>
      <c r="AF319" s="185">
        <v>23</v>
      </c>
      <c r="AG319" s="209">
        <v>65.7</v>
      </c>
    </row>
    <row r="320" spans="1:33" ht="15" customHeight="1">
      <c r="A320" s="36"/>
      <c r="B320" s="304" t="s">
        <v>39</v>
      </c>
      <c r="C320" s="34"/>
      <c r="D320" s="184">
        <v>157</v>
      </c>
      <c r="E320" s="185">
        <v>93</v>
      </c>
      <c r="F320" s="209">
        <v>59.2</v>
      </c>
      <c r="G320" s="184">
        <v>123</v>
      </c>
      <c r="H320" s="185">
        <v>76</v>
      </c>
      <c r="I320" s="209">
        <v>61.8</v>
      </c>
      <c r="J320" s="184">
        <v>208</v>
      </c>
      <c r="K320" s="185">
        <v>104</v>
      </c>
      <c r="L320" s="209">
        <v>50</v>
      </c>
      <c r="M320" s="184">
        <v>142</v>
      </c>
      <c r="N320" s="185">
        <v>83</v>
      </c>
      <c r="O320" s="209">
        <v>58.5</v>
      </c>
      <c r="P320" s="184">
        <v>268</v>
      </c>
      <c r="Q320" s="185">
        <v>143</v>
      </c>
      <c r="R320" s="209">
        <v>53.4</v>
      </c>
      <c r="S320" s="184">
        <v>177</v>
      </c>
      <c r="T320" s="185">
        <v>122</v>
      </c>
      <c r="U320" s="209">
        <v>68.900000000000006</v>
      </c>
      <c r="V320" s="184">
        <v>229</v>
      </c>
      <c r="W320" s="185">
        <v>113</v>
      </c>
      <c r="X320" s="209">
        <v>49.3</v>
      </c>
      <c r="Y320" s="184">
        <v>176</v>
      </c>
      <c r="Z320" s="185">
        <v>91</v>
      </c>
      <c r="AA320" s="209">
        <v>51.7</v>
      </c>
      <c r="AB320" s="184">
        <v>267</v>
      </c>
      <c r="AC320" s="185">
        <v>176</v>
      </c>
      <c r="AD320" s="209">
        <v>65.900000000000006</v>
      </c>
      <c r="AE320" s="184">
        <v>194</v>
      </c>
      <c r="AF320" s="185">
        <v>128</v>
      </c>
      <c r="AG320" s="209">
        <v>66</v>
      </c>
    </row>
    <row r="321" spans="1:33" ht="15" customHeight="1">
      <c r="A321" s="35" t="s">
        <v>14</v>
      </c>
      <c r="B321" s="11" t="s">
        <v>58</v>
      </c>
      <c r="C321" s="181" t="s">
        <v>59</v>
      </c>
      <c r="D321" s="183">
        <v>912</v>
      </c>
      <c r="E321" s="182">
        <v>634</v>
      </c>
      <c r="F321" s="208">
        <v>69.5</v>
      </c>
      <c r="G321" s="183">
        <v>543</v>
      </c>
      <c r="H321" s="182">
        <v>429</v>
      </c>
      <c r="I321" s="208">
        <v>79</v>
      </c>
      <c r="J321" s="183">
        <v>909</v>
      </c>
      <c r="K321" s="182">
        <v>654</v>
      </c>
      <c r="L321" s="208">
        <v>71.900000000000006</v>
      </c>
      <c r="M321" s="183">
        <v>530</v>
      </c>
      <c r="N321" s="182">
        <v>432</v>
      </c>
      <c r="O321" s="208">
        <v>81.5</v>
      </c>
      <c r="P321" s="183">
        <v>733</v>
      </c>
      <c r="Q321" s="182">
        <v>523</v>
      </c>
      <c r="R321" s="208">
        <v>71.400000000000006</v>
      </c>
      <c r="S321" s="183">
        <v>488</v>
      </c>
      <c r="T321" s="182">
        <v>392</v>
      </c>
      <c r="U321" s="208">
        <v>80.3</v>
      </c>
      <c r="V321" s="183">
        <v>666</v>
      </c>
      <c r="W321" s="182">
        <v>499</v>
      </c>
      <c r="X321" s="208">
        <v>74.900000000000006</v>
      </c>
      <c r="Y321" s="183">
        <v>488</v>
      </c>
      <c r="Z321" s="182">
        <v>394</v>
      </c>
      <c r="AA321" s="208">
        <v>80.7</v>
      </c>
      <c r="AB321" s="183">
        <v>725</v>
      </c>
      <c r="AC321" s="182">
        <v>553</v>
      </c>
      <c r="AD321" s="208">
        <v>76.3</v>
      </c>
      <c r="AE321" s="183">
        <v>487</v>
      </c>
      <c r="AF321" s="182">
        <v>393</v>
      </c>
      <c r="AG321" s="208">
        <v>80.7</v>
      </c>
    </row>
    <row r="322" spans="1:33" ht="15" customHeight="1">
      <c r="A322" s="35"/>
      <c r="B322" s="11"/>
      <c r="C322" s="181" t="s">
        <v>60</v>
      </c>
      <c r="D322" s="183">
        <v>70</v>
      </c>
      <c r="E322" s="182">
        <v>47</v>
      </c>
      <c r="F322" s="208">
        <v>67.099999999999994</v>
      </c>
      <c r="G322" s="183">
        <v>58</v>
      </c>
      <c r="H322" s="182">
        <v>43</v>
      </c>
      <c r="I322" s="208">
        <v>74.099999999999994</v>
      </c>
      <c r="J322" s="183">
        <v>87</v>
      </c>
      <c r="K322" s="182">
        <v>64</v>
      </c>
      <c r="L322" s="208">
        <v>73.599999999999994</v>
      </c>
      <c r="M322" s="183">
        <v>75</v>
      </c>
      <c r="N322" s="182">
        <v>57</v>
      </c>
      <c r="O322" s="208">
        <v>76</v>
      </c>
      <c r="P322" s="183">
        <v>96</v>
      </c>
      <c r="Q322" s="182">
        <v>72</v>
      </c>
      <c r="R322" s="208">
        <v>75</v>
      </c>
      <c r="S322" s="183">
        <v>84</v>
      </c>
      <c r="T322" s="182">
        <v>66</v>
      </c>
      <c r="U322" s="208">
        <v>78.599999999999994</v>
      </c>
      <c r="V322" s="183">
        <v>85</v>
      </c>
      <c r="W322" s="182">
        <v>51</v>
      </c>
      <c r="X322" s="208">
        <v>60</v>
      </c>
      <c r="Y322" s="183">
        <v>69</v>
      </c>
      <c r="Z322" s="182">
        <v>46</v>
      </c>
      <c r="AA322" s="208">
        <v>66.7</v>
      </c>
      <c r="AB322" s="183">
        <v>58</v>
      </c>
      <c r="AC322" s="182">
        <v>45</v>
      </c>
      <c r="AD322" s="208">
        <v>77.599999999999994</v>
      </c>
      <c r="AE322" s="183">
        <v>50</v>
      </c>
      <c r="AF322" s="182">
        <v>40</v>
      </c>
      <c r="AG322" s="208">
        <v>80</v>
      </c>
    </row>
    <row r="323" spans="1:33" ht="15" customHeight="1">
      <c r="A323" s="35"/>
      <c r="B323" s="11"/>
      <c r="C323" s="181" t="s">
        <v>39</v>
      </c>
      <c r="D323" s="183">
        <v>982</v>
      </c>
      <c r="E323" s="182">
        <v>681</v>
      </c>
      <c r="F323" s="208">
        <v>69.3</v>
      </c>
      <c r="G323" s="183">
        <v>584</v>
      </c>
      <c r="H323" s="182">
        <v>463</v>
      </c>
      <c r="I323" s="208">
        <v>79.3</v>
      </c>
      <c r="J323" s="183">
        <v>996</v>
      </c>
      <c r="K323" s="182">
        <v>718</v>
      </c>
      <c r="L323" s="208">
        <v>72.099999999999994</v>
      </c>
      <c r="M323" s="183">
        <v>581</v>
      </c>
      <c r="N323" s="182">
        <v>480</v>
      </c>
      <c r="O323" s="208">
        <v>82.6</v>
      </c>
      <c r="P323" s="183">
        <v>829</v>
      </c>
      <c r="Q323" s="182">
        <v>595</v>
      </c>
      <c r="R323" s="208">
        <v>71.8</v>
      </c>
      <c r="S323" s="183">
        <v>542</v>
      </c>
      <c r="T323" s="182">
        <v>441</v>
      </c>
      <c r="U323" s="208">
        <v>81.400000000000006</v>
      </c>
      <c r="V323" s="183">
        <v>751</v>
      </c>
      <c r="W323" s="182">
        <v>550</v>
      </c>
      <c r="X323" s="208">
        <v>73.2</v>
      </c>
      <c r="Y323" s="183">
        <v>537</v>
      </c>
      <c r="Z323" s="182">
        <v>437</v>
      </c>
      <c r="AA323" s="208">
        <v>81.400000000000006</v>
      </c>
      <c r="AB323" s="183">
        <v>783</v>
      </c>
      <c r="AC323" s="182">
        <v>598</v>
      </c>
      <c r="AD323" s="208">
        <v>76.400000000000006</v>
      </c>
      <c r="AE323" s="183">
        <v>524</v>
      </c>
      <c r="AF323" s="182">
        <v>426</v>
      </c>
      <c r="AG323" s="208">
        <v>81.3</v>
      </c>
    </row>
    <row r="324" spans="1:33" ht="15" customHeight="1">
      <c r="A324" s="35"/>
      <c r="B324" s="197" t="s">
        <v>61</v>
      </c>
      <c r="C324" s="39" t="s">
        <v>61</v>
      </c>
      <c r="D324" s="195">
        <v>0</v>
      </c>
      <c r="E324" s="194">
        <v>0</v>
      </c>
      <c r="F324" s="210">
        <v>0</v>
      </c>
      <c r="G324" s="195">
        <v>0</v>
      </c>
      <c r="H324" s="194">
        <v>0</v>
      </c>
      <c r="I324" s="210">
        <v>0</v>
      </c>
      <c r="J324" s="195">
        <v>2</v>
      </c>
      <c r="K324" s="194">
        <v>2</v>
      </c>
      <c r="L324" s="210">
        <v>100</v>
      </c>
      <c r="M324" s="195">
        <v>2</v>
      </c>
      <c r="N324" s="194">
        <v>2</v>
      </c>
      <c r="O324" s="210">
        <v>100</v>
      </c>
      <c r="P324" s="195">
        <v>4</v>
      </c>
      <c r="Q324" s="194">
        <v>3</v>
      </c>
      <c r="R324" s="210">
        <v>75</v>
      </c>
      <c r="S324" s="195">
        <v>3</v>
      </c>
      <c r="T324" s="194">
        <v>3</v>
      </c>
      <c r="U324" s="210">
        <v>100</v>
      </c>
      <c r="V324" s="195">
        <v>13</v>
      </c>
      <c r="W324" s="194">
        <v>9</v>
      </c>
      <c r="X324" s="210">
        <v>69.2</v>
      </c>
      <c r="Y324" s="195">
        <v>7</v>
      </c>
      <c r="Z324" s="194">
        <v>6</v>
      </c>
      <c r="AA324" s="210">
        <v>85.7</v>
      </c>
      <c r="AB324" s="195">
        <v>6</v>
      </c>
      <c r="AC324" s="194">
        <v>3</v>
      </c>
      <c r="AD324" s="210">
        <v>50</v>
      </c>
      <c r="AE324" s="195">
        <v>3</v>
      </c>
      <c r="AF324" s="194">
        <v>2</v>
      </c>
      <c r="AG324" s="210">
        <v>66.7</v>
      </c>
    </row>
    <row r="325" spans="1:33" ht="15" customHeight="1">
      <c r="A325" s="36"/>
      <c r="B325" s="304" t="s">
        <v>39</v>
      </c>
      <c r="C325" s="34"/>
      <c r="D325" s="184">
        <v>982</v>
      </c>
      <c r="E325" s="185">
        <v>681</v>
      </c>
      <c r="F325" s="209">
        <v>69.3</v>
      </c>
      <c r="G325" s="184">
        <v>584</v>
      </c>
      <c r="H325" s="185">
        <v>463</v>
      </c>
      <c r="I325" s="209">
        <v>79.3</v>
      </c>
      <c r="J325" s="184">
        <v>998</v>
      </c>
      <c r="K325" s="185">
        <v>720</v>
      </c>
      <c r="L325" s="209">
        <v>72.099999999999994</v>
      </c>
      <c r="M325" s="184">
        <v>582</v>
      </c>
      <c r="N325" s="185">
        <v>481</v>
      </c>
      <c r="O325" s="209">
        <v>82.6</v>
      </c>
      <c r="P325" s="184">
        <v>833</v>
      </c>
      <c r="Q325" s="185">
        <v>598</v>
      </c>
      <c r="R325" s="209">
        <v>71.8</v>
      </c>
      <c r="S325" s="184">
        <v>544</v>
      </c>
      <c r="T325" s="185">
        <v>443</v>
      </c>
      <c r="U325" s="209">
        <v>81.400000000000006</v>
      </c>
      <c r="V325" s="184">
        <v>764</v>
      </c>
      <c r="W325" s="185">
        <v>559</v>
      </c>
      <c r="X325" s="209">
        <v>73.2</v>
      </c>
      <c r="Y325" s="184">
        <v>542</v>
      </c>
      <c r="Z325" s="185">
        <v>442</v>
      </c>
      <c r="AA325" s="209">
        <v>81.5</v>
      </c>
      <c r="AB325" s="184">
        <v>789</v>
      </c>
      <c r="AC325" s="185">
        <v>601</v>
      </c>
      <c r="AD325" s="209">
        <v>76.2</v>
      </c>
      <c r="AE325" s="184">
        <v>527</v>
      </c>
      <c r="AF325" s="185">
        <v>428</v>
      </c>
      <c r="AG325" s="209">
        <v>81.2</v>
      </c>
    </row>
    <row r="326" spans="1:33" ht="15" customHeight="1">
      <c r="A326" s="36" t="s">
        <v>15</v>
      </c>
      <c r="B326" s="304"/>
      <c r="C326" s="34"/>
      <c r="D326" s="184">
        <v>1163</v>
      </c>
      <c r="E326" s="185">
        <v>809</v>
      </c>
      <c r="F326" s="209">
        <v>69.599999999999994</v>
      </c>
      <c r="G326" s="184">
        <v>670</v>
      </c>
      <c r="H326" s="185">
        <v>556</v>
      </c>
      <c r="I326" s="209">
        <v>83</v>
      </c>
      <c r="J326" s="184">
        <v>1209</v>
      </c>
      <c r="K326" s="185">
        <v>887</v>
      </c>
      <c r="L326" s="209">
        <v>73.400000000000006</v>
      </c>
      <c r="M326" s="184">
        <v>746</v>
      </c>
      <c r="N326" s="185">
        <v>617</v>
      </c>
      <c r="O326" s="209">
        <v>82.7</v>
      </c>
      <c r="P326" s="184">
        <v>1422</v>
      </c>
      <c r="Q326" s="185">
        <v>1007</v>
      </c>
      <c r="R326" s="209">
        <v>70.8</v>
      </c>
      <c r="S326" s="184">
        <v>796</v>
      </c>
      <c r="T326" s="185">
        <v>680</v>
      </c>
      <c r="U326" s="209">
        <v>85.4</v>
      </c>
      <c r="V326" s="184">
        <v>1282</v>
      </c>
      <c r="W326" s="185">
        <v>913</v>
      </c>
      <c r="X326" s="209">
        <v>71.2</v>
      </c>
      <c r="Y326" s="184">
        <v>680</v>
      </c>
      <c r="Z326" s="185">
        <v>561</v>
      </c>
      <c r="AA326" s="209">
        <v>82.5</v>
      </c>
      <c r="AB326" s="184">
        <v>1168</v>
      </c>
      <c r="AC326" s="185">
        <v>853</v>
      </c>
      <c r="AD326" s="209">
        <v>73</v>
      </c>
      <c r="AE326" s="184">
        <v>656</v>
      </c>
      <c r="AF326" s="185">
        <v>536</v>
      </c>
      <c r="AG326" s="209">
        <v>81.7</v>
      </c>
    </row>
    <row r="327" spans="1:33" ht="15" customHeight="1">
      <c r="A327" s="89" t="s">
        <v>16</v>
      </c>
      <c r="B327" s="334" t="s">
        <v>188</v>
      </c>
      <c r="C327" s="260" t="s">
        <v>62</v>
      </c>
      <c r="D327" s="188">
        <v>56</v>
      </c>
      <c r="E327" s="189">
        <v>27</v>
      </c>
      <c r="F327" s="207">
        <v>48.2</v>
      </c>
      <c r="G327" s="188">
        <v>39</v>
      </c>
      <c r="H327" s="189">
        <v>21</v>
      </c>
      <c r="I327" s="207">
        <v>53.8</v>
      </c>
      <c r="J327" s="188">
        <v>65</v>
      </c>
      <c r="K327" s="189">
        <v>30</v>
      </c>
      <c r="L327" s="207">
        <v>46.2</v>
      </c>
      <c r="M327" s="188">
        <v>55</v>
      </c>
      <c r="N327" s="189">
        <v>25</v>
      </c>
      <c r="O327" s="207">
        <v>45.5</v>
      </c>
      <c r="P327" s="188">
        <v>64</v>
      </c>
      <c r="Q327" s="189">
        <v>40</v>
      </c>
      <c r="R327" s="207">
        <v>62.5</v>
      </c>
      <c r="S327" s="188">
        <v>48</v>
      </c>
      <c r="T327" s="189">
        <v>35</v>
      </c>
      <c r="U327" s="207">
        <v>72.900000000000006</v>
      </c>
      <c r="V327" s="188">
        <v>61</v>
      </c>
      <c r="W327" s="189">
        <v>36</v>
      </c>
      <c r="X327" s="207">
        <v>59</v>
      </c>
      <c r="Y327" s="188">
        <v>47</v>
      </c>
      <c r="Z327" s="189">
        <v>31</v>
      </c>
      <c r="AA327" s="207">
        <v>66</v>
      </c>
      <c r="AB327" s="188">
        <v>56</v>
      </c>
      <c r="AC327" s="189">
        <v>36</v>
      </c>
      <c r="AD327" s="207">
        <v>64.3</v>
      </c>
      <c r="AE327" s="188">
        <v>52</v>
      </c>
      <c r="AF327" s="189">
        <v>34</v>
      </c>
      <c r="AG327" s="207">
        <v>65.400000000000006</v>
      </c>
    </row>
    <row r="328" spans="1:33" ht="15" customHeight="1">
      <c r="A328" s="35"/>
      <c r="B328" s="11"/>
      <c r="C328" s="181" t="s">
        <v>63</v>
      </c>
      <c r="D328" s="183">
        <v>176</v>
      </c>
      <c r="E328" s="182">
        <v>55</v>
      </c>
      <c r="F328" s="208">
        <v>31.3</v>
      </c>
      <c r="G328" s="183">
        <v>116</v>
      </c>
      <c r="H328" s="182">
        <v>44</v>
      </c>
      <c r="I328" s="208">
        <v>37.9</v>
      </c>
      <c r="J328" s="183">
        <v>149</v>
      </c>
      <c r="K328" s="182">
        <v>72</v>
      </c>
      <c r="L328" s="208">
        <v>48.3</v>
      </c>
      <c r="M328" s="183">
        <v>122</v>
      </c>
      <c r="N328" s="182">
        <v>61</v>
      </c>
      <c r="O328" s="208">
        <v>50</v>
      </c>
      <c r="P328" s="183">
        <v>154</v>
      </c>
      <c r="Q328" s="182">
        <v>54</v>
      </c>
      <c r="R328" s="208">
        <v>35.1</v>
      </c>
      <c r="S328" s="183">
        <v>102</v>
      </c>
      <c r="T328" s="182">
        <v>43</v>
      </c>
      <c r="U328" s="208">
        <v>42.2</v>
      </c>
      <c r="V328" s="183">
        <v>202</v>
      </c>
      <c r="W328" s="182">
        <v>91</v>
      </c>
      <c r="X328" s="208">
        <v>45</v>
      </c>
      <c r="Y328" s="183">
        <v>143</v>
      </c>
      <c r="Z328" s="182">
        <v>72</v>
      </c>
      <c r="AA328" s="208">
        <v>50.3</v>
      </c>
      <c r="AB328" s="183">
        <v>244</v>
      </c>
      <c r="AC328" s="182">
        <v>107</v>
      </c>
      <c r="AD328" s="208">
        <v>43.9</v>
      </c>
      <c r="AE328" s="183">
        <v>144</v>
      </c>
      <c r="AF328" s="182">
        <v>73</v>
      </c>
      <c r="AG328" s="208">
        <v>50.7</v>
      </c>
    </row>
    <row r="329" spans="1:33" ht="15" customHeight="1">
      <c r="A329" s="35"/>
      <c r="B329" s="11"/>
      <c r="C329" s="181" t="s">
        <v>39</v>
      </c>
      <c r="D329" s="183">
        <v>232</v>
      </c>
      <c r="E329" s="182">
        <v>82</v>
      </c>
      <c r="F329" s="208">
        <v>35.299999999999997</v>
      </c>
      <c r="G329" s="183">
        <v>146</v>
      </c>
      <c r="H329" s="182">
        <v>65</v>
      </c>
      <c r="I329" s="208">
        <v>44.5</v>
      </c>
      <c r="J329" s="183">
        <v>214</v>
      </c>
      <c r="K329" s="182">
        <v>102</v>
      </c>
      <c r="L329" s="208">
        <v>47.7</v>
      </c>
      <c r="M329" s="183">
        <v>164</v>
      </c>
      <c r="N329" s="182">
        <v>82</v>
      </c>
      <c r="O329" s="208">
        <v>50</v>
      </c>
      <c r="P329" s="183">
        <v>218</v>
      </c>
      <c r="Q329" s="182">
        <v>94</v>
      </c>
      <c r="R329" s="208">
        <v>43.1</v>
      </c>
      <c r="S329" s="183">
        <v>136</v>
      </c>
      <c r="T329" s="182">
        <v>74</v>
      </c>
      <c r="U329" s="208">
        <v>54.4</v>
      </c>
      <c r="V329" s="183">
        <v>263</v>
      </c>
      <c r="W329" s="182">
        <v>127</v>
      </c>
      <c r="X329" s="208">
        <v>48.3</v>
      </c>
      <c r="Y329" s="183">
        <v>179</v>
      </c>
      <c r="Z329" s="182">
        <v>100</v>
      </c>
      <c r="AA329" s="208">
        <v>55.9</v>
      </c>
      <c r="AB329" s="183">
        <v>300</v>
      </c>
      <c r="AC329" s="182">
        <v>143</v>
      </c>
      <c r="AD329" s="208">
        <v>47.7</v>
      </c>
      <c r="AE329" s="183">
        <v>183</v>
      </c>
      <c r="AF329" s="182">
        <v>102</v>
      </c>
      <c r="AG329" s="208">
        <v>55.7</v>
      </c>
    </row>
    <row r="330" spans="1:33" ht="15" customHeight="1">
      <c r="A330" s="35"/>
      <c r="B330" s="334" t="s">
        <v>64</v>
      </c>
      <c r="C330" s="260" t="s">
        <v>65</v>
      </c>
      <c r="D330" s="188">
        <v>41</v>
      </c>
      <c r="E330" s="189">
        <v>26</v>
      </c>
      <c r="F330" s="207">
        <v>63.4</v>
      </c>
      <c r="G330" s="188">
        <v>35</v>
      </c>
      <c r="H330" s="189">
        <v>21</v>
      </c>
      <c r="I330" s="207">
        <v>60</v>
      </c>
      <c r="J330" s="188">
        <v>43</v>
      </c>
      <c r="K330" s="189">
        <v>19</v>
      </c>
      <c r="L330" s="207">
        <v>44.2</v>
      </c>
      <c r="M330" s="188">
        <v>41</v>
      </c>
      <c r="N330" s="189">
        <v>17</v>
      </c>
      <c r="O330" s="207">
        <v>41.5</v>
      </c>
      <c r="P330" s="188">
        <v>31</v>
      </c>
      <c r="Q330" s="189">
        <v>24</v>
      </c>
      <c r="R330" s="207">
        <v>77.400000000000006</v>
      </c>
      <c r="S330" s="188">
        <v>25</v>
      </c>
      <c r="T330" s="189">
        <v>20</v>
      </c>
      <c r="U330" s="207">
        <v>80</v>
      </c>
      <c r="V330" s="188">
        <v>35</v>
      </c>
      <c r="W330" s="189">
        <v>26</v>
      </c>
      <c r="X330" s="207">
        <v>74.3</v>
      </c>
      <c r="Y330" s="188">
        <v>27</v>
      </c>
      <c r="Z330" s="189">
        <v>20</v>
      </c>
      <c r="AA330" s="207">
        <v>74.099999999999994</v>
      </c>
      <c r="AB330" s="188">
        <v>79</v>
      </c>
      <c r="AC330" s="189">
        <v>47</v>
      </c>
      <c r="AD330" s="207">
        <v>59.5</v>
      </c>
      <c r="AE330" s="188">
        <v>36</v>
      </c>
      <c r="AF330" s="189">
        <v>23</v>
      </c>
      <c r="AG330" s="207">
        <v>63.9</v>
      </c>
    </row>
    <row r="331" spans="1:33" ht="15" customHeight="1">
      <c r="A331" s="35"/>
      <c r="B331" s="11"/>
      <c r="C331" s="181" t="s">
        <v>66</v>
      </c>
      <c r="D331" s="183">
        <v>0</v>
      </c>
      <c r="E331" s="182">
        <v>0</v>
      </c>
      <c r="F331" s="208">
        <v>0</v>
      </c>
      <c r="G331" s="183">
        <v>0</v>
      </c>
      <c r="H331" s="182">
        <v>0</v>
      </c>
      <c r="I331" s="208">
        <v>0</v>
      </c>
      <c r="J331" s="183">
        <v>0</v>
      </c>
      <c r="K331" s="182">
        <v>0</v>
      </c>
      <c r="L331" s="208">
        <v>0</v>
      </c>
      <c r="M331" s="183">
        <v>0</v>
      </c>
      <c r="N331" s="182">
        <v>0</v>
      </c>
      <c r="O331" s="208">
        <v>0</v>
      </c>
      <c r="P331" s="183">
        <v>0</v>
      </c>
      <c r="Q331" s="182">
        <v>0</v>
      </c>
      <c r="R331" s="208">
        <v>0</v>
      </c>
      <c r="S331" s="183">
        <v>0</v>
      </c>
      <c r="T331" s="182">
        <v>0</v>
      </c>
      <c r="U331" s="208">
        <v>0</v>
      </c>
      <c r="V331" s="183">
        <v>7</v>
      </c>
      <c r="W331" s="182">
        <v>5</v>
      </c>
      <c r="X331" s="208">
        <v>71.400000000000006</v>
      </c>
      <c r="Y331" s="183">
        <v>3</v>
      </c>
      <c r="Z331" s="182">
        <v>3</v>
      </c>
      <c r="AA331" s="208">
        <v>100</v>
      </c>
      <c r="AB331" s="183">
        <v>0</v>
      </c>
      <c r="AC331" s="182">
        <v>0</v>
      </c>
      <c r="AD331" s="208">
        <v>0</v>
      </c>
      <c r="AE331" s="183">
        <v>0</v>
      </c>
      <c r="AF331" s="182">
        <v>0</v>
      </c>
      <c r="AG331" s="208">
        <v>0</v>
      </c>
    </row>
    <row r="332" spans="1:33" ht="15" customHeight="1">
      <c r="A332" s="35"/>
      <c r="B332" s="11"/>
      <c r="C332" s="181" t="s">
        <v>67</v>
      </c>
      <c r="D332" s="183">
        <v>14</v>
      </c>
      <c r="E332" s="182">
        <v>4</v>
      </c>
      <c r="F332" s="208">
        <v>28.6</v>
      </c>
      <c r="G332" s="183">
        <v>10</v>
      </c>
      <c r="H332" s="182">
        <v>3</v>
      </c>
      <c r="I332" s="208">
        <v>30</v>
      </c>
      <c r="J332" s="183">
        <v>24</v>
      </c>
      <c r="K332" s="182">
        <v>3</v>
      </c>
      <c r="L332" s="208">
        <v>12.5</v>
      </c>
      <c r="M332" s="183">
        <v>15</v>
      </c>
      <c r="N332" s="182">
        <v>3</v>
      </c>
      <c r="O332" s="208">
        <v>20</v>
      </c>
      <c r="P332" s="183">
        <v>20</v>
      </c>
      <c r="Q332" s="182">
        <v>2</v>
      </c>
      <c r="R332" s="208">
        <v>10</v>
      </c>
      <c r="S332" s="183">
        <v>13</v>
      </c>
      <c r="T332" s="182">
        <v>2</v>
      </c>
      <c r="U332" s="208">
        <v>15.4</v>
      </c>
      <c r="V332" s="183">
        <v>7</v>
      </c>
      <c r="W332" s="182">
        <v>1</v>
      </c>
      <c r="X332" s="208">
        <v>14.3</v>
      </c>
      <c r="Y332" s="183">
        <v>6</v>
      </c>
      <c r="Z332" s="182">
        <v>1</v>
      </c>
      <c r="AA332" s="208">
        <v>16.7</v>
      </c>
      <c r="AB332" s="183">
        <v>21</v>
      </c>
      <c r="AC332" s="182">
        <v>9</v>
      </c>
      <c r="AD332" s="208">
        <v>42.9</v>
      </c>
      <c r="AE332" s="183">
        <v>19</v>
      </c>
      <c r="AF332" s="182">
        <v>9</v>
      </c>
      <c r="AG332" s="208">
        <v>47.4</v>
      </c>
    </row>
    <row r="333" spans="1:33" ht="15" customHeight="1">
      <c r="A333" s="35"/>
      <c r="B333" s="11"/>
      <c r="C333" s="181" t="s">
        <v>311</v>
      </c>
      <c r="D333" s="183">
        <v>157</v>
      </c>
      <c r="E333" s="182">
        <v>61</v>
      </c>
      <c r="F333" s="208">
        <v>38.9</v>
      </c>
      <c r="G333" s="183">
        <v>117</v>
      </c>
      <c r="H333" s="182">
        <v>53</v>
      </c>
      <c r="I333" s="208">
        <v>45.3</v>
      </c>
      <c r="J333" s="183">
        <v>243</v>
      </c>
      <c r="K333" s="182">
        <v>85</v>
      </c>
      <c r="L333" s="208">
        <v>35</v>
      </c>
      <c r="M333" s="183">
        <v>158</v>
      </c>
      <c r="N333" s="182">
        <v>72</v>
      </c>
      <c r="O333" s="208">
        <v>45.6</v>
      </c>
      <c r="P333" s="183">
        <v>302</v>
      </c>
      <c r="Q333" s="182">
        <v>99</v>
      </c>
      <c r="R333" s="208">
        <v>32.799999999999997</v>
      </c>
      <c r="S333" s="183">
        <v>169</v>
      </c>
      <c r="T333" s="182">
        <v>75</v>
      </c>
      <c r="U333" s="208">
        <v>44.4</v>
      </c>
      <c r="V333" s="183">
        <v>189</v>
      </c>
      <c r="W333" s="182">
        <v>62</v>
      </c>
      <c r="X333" s="208">
        <v>32.799999999999997</v>
      </c>
      <c r="Y333" s="183">
        <v>127</v>
      </c>
      <c r="Z333" s="182">
        <v>48</v>
      </c>
      <c r="AA333" s="208">
        <v>37.799999999999997</v>
      </c>
      <c r="AB333" s="183">
        <v>289</v>
      </c>
      <c r="AC333" s="182">
        <v>124</v>
      </c>
      <c r="AD333" s="208">
        <v>42.9</v>
      </c>
      <c r="AE333" s="183">
        <v>164</v>
      </c>
      <c r="AF333" s="182">
        <v>79</v>
      </c>
      <c r="AG333" s="208">
        <v>48.2</v>
      </c>
    </row>
    <row r="334" spans="1:33" ht="15" customHeight="1">
      <c r="A334" s="35"/>
      <c r="B334" s="304"/>
      <c r="C334" s="34" t="s">
        <v>39</v>
      </c>
      <c r="D334" s="184">
        <v>212</v>
      </c>
      <c r="E334" s="185">
        <v>91</v>
      </c>
      <c r="F334" s="209">
        <v>42.9</v>
      </c>
      <c r="G334" s="184">
        <v>152</v>
      </c>
      <c r="H334" s="185">
        <v>75</v>
      </c>
      <c r="I334" s="209">
        <v>49.3</v>
      </c>
      <c r="J334" s="184">
        <v>310</v>
      </c>
      <c r="K334" s="185">
        <v>107</v>
      </c>
      <c r="L334" s="209">
        <v>34.5</v>
      </c>
      <c r="M334" s="184">
        <v>202</v>
      </c>
      <c r="N334" s="185">
        <v>91</v>
      </c>
      <c r="O334" s="209">
        <v>45</v>
      </c>
      <c r="P334" s="184">
        <v>353</v>
      </c>
      <c r="Q334" s="185">
        <v>125</v>
      </c>
      <c r="R334" s="209">
        <v>35.4</v>
      </c>
      <c r="S334" s="184">
        <v>204</v>
      </c>
      <c r="T334" s="185">
        <v>95</v>
      </c>
      <c r="U334" s="209">
        <v>46.6</v>
      </c>
      <c r="V334" s="184">
        <v>238</v>
      </c>
      <c r="W334" s="185">
        <v>94</v>
      </c>
      <c r="X334" s="209">
        <v>39.5</v>
      </c>
      <c r="Y334" s="184">
        <v>161</v>
      </c>
      <c r="Z334" s="185">
        <v>71</v>
      </c>
      <c r="AA334" s="209">
        <v>44.1</v>
      </c>
      <c r="AB334" s="184">
        <v>389</v>
      </c>
      <c r="AC334" s="185">
        <v>180</v>
      </c>
      <c r="AD334" s="209">
        <v>46.3</v>
      </c>
      <c r="AE334" s="184">
        <v>207</v>
      </c>
      <c r="AF334" s="185">
        <v>103</v>
      </c>
      <c r="AG334" s="209">
        <v>49.8</v>
      </c>
    </row>
    <row r="335" spans="1:33" ht="15" customHeight="1">
      <c r="A335" s="35"/>
      <c r="B335" s="11" t="s">
        <v>68</v>
      </c>
      <c r="C335" s="181" t="s">
        <v>68</v>
      </c>
      <c r="D335" s="183">
        <v>625</v>
      </c>
      <c r="E335" s="182">
        <v>264</v>
      </c>
      <c r="F335" s="208">
        <v>42.2</v>
      </c>
      <c r="G335" s="183">
        <v>407</v>
      </c>
      <c r="H335" s="182">
        <v>177</v>
      </c>
      <c r="I335" s="208">
        <v>43.5</v>
      </c>
      <c r="J335" s="183">
        <v>708</v>
      </c>
      <c r="K335" s="182">
        <v>284</v>
      </c>
      <c r="L335" s="208">
        <v>40.1</v>
      </c>
      <c r="M335" s="183">
        <v>456</v>
      </c>
      <c r="N335" s="182">
        <v>198</v>
      </c>
      <c r="O335" s="208">
        <v>43.4</v>
      </c>
      <c r="P335" s="183">
        <v>876</v>
      </c>
      <c r="Q335" s="182">
        <v>398</v>
      </c>
      <c r="R335" s="208">
        <v>45.4</v>
      </c>
      <c r="S335" s="183">
        <v>601</v>
      </c>
      <c r="T335" s="182">
        <v>266</v>
      </c>
      <c r="U335" s="208">
        <v>44.3</v>
      </c>
      <c r="V335" s="183">
        <v>1031</v>
      </c>
      <c r="W335" s="182">
        <v>446</v>
      </c>
      <c r="X335" s="208">
        <v>43.3</v>
      </c>
      <c r="Y335" s="183">
        <v>681</v>
      </c>
      <c r="Z335" s="182">
        <v>294</v>
      </c>
      <c r="AA335" s="208">
        <v>43.2</v>
      </c>
      <c r="AB335" s="183">
        <v>1274</v>
      </c>
      <c r="AC335" s="182">
        <v>498</v>
      </c>
      <c r="AD335" s="208">
        <v>39.1</v>
      </c>
      <c r="AE335" s="183">
        <v>832</v>
      </c>
      <c r="AF335" s="182">
        <v>339</v>
      </c>
      <c r="AG335" s="208">
        <v>40.700000000000003</v>
      </c>
    </row>
    <row r="336" spans="1:33" ht="15" customHeight="1">
      <c r="A336" s="36"/>
      <c r="B336" s="197" t="s">
        <v>39</v>
      </c>
      <c r="C336" s="39"/>
      <c r="D336" s="195">
        <v>1069</v>
      </c>
      <c r="E336" s="194">
        <v>437</v>
      </c>
      <c r="F336" s="210">
        <v>40.9</v>
      </c>
      <c r="G336" s="195">
        <v>639</v>
      </c>
      <c r="H336" s="194">
        <v>300</v>
      </c>
      <c r="I336" s="210">
        <v>46.9</v>
      </c>
      <c r="J336" s="195">
        <v>1232</v>
      </c>
      <c r="K336" s="194">
        <v>493</v>
      </c>
      <c r="L336" s="210">
        <v>40</v>
      </c>
      <c r="M336" s="195">
        <v>744</v>
      </c>
      <c r="N336" s="194">
        <v>347</v>
      </c>
      <c r="O336" s="210">
        <v>46.6</v>
      </c>
      <c r="P336" s="195">
        <v>1447</v>
      </c>
      <c r="Q336" s="194">
        <v>617</v>
      </c>
      <c r="R336" s="210">
        <v>42.6</v>
      </c>
      <c r="S336" s="195">
        <v>867</v>
      </c>
      <c r="T336" s="194">
        <v>409</v>
      </c>
      <c r="U336" s="210">
        <v>47.2</v>
      </c>
      <c r="V336" s="195">
        <v>1532</v>
      </c>
      <c r="W336" s="194">
        <v>667</v>
      </c>
      <c r="X336" s="210">
        <v>43.5</v>
      </c>
      <c r="Y336" s="195">
        <v>938</v>
      </c>
      <c r="Z336" s="194">
        <v>444</v>
      </c>
      <c r="AA336" s="210">
        <v>47.3</v>
      </c>
      <c r="AB336" s="195">
        <v>1963</v>
      </c>
      <c r="AC336" s="194">
        <v>821</v>
      </c>
      <c r="AD336" s="210">
        <v>41.8</v>
      </c>
      <c r="AE336" s="195">
        <v>1098</v>
      </c>
      <c r="AF336" s="194">
        <v>500</v>
      </c>
      <c r="AG336" s="210">
        <v>45.5</v>
      </c>
    </row>
    <row r="337" spans="1:33" ht="15" customHeight="1">
      <c r="A337" s="35" t="s">
        <v>17</v>
      </c>
      <c r="B337" s="11" t="s">
        <v>70</v>
      </c>
      <c r="C337" s="181" t="s">
        <v>70</v>
      </c>
      <c r="D337" s="183">
        <v>959</v>
      </c>
      <c r="E337" s="182">
        <v>334</v>
      </c>
      <c r="F337" s="208">
        <v>34.799999999999997</v>
      </c>
      <c r="G337" s="183">
        <v>129</v>
      </c>
      <c r="H337" s="182">
        <v>84</v>
      </c>
      <c r="I337" s="208">
        <v>65.099999999999994</v>
      </c>
      <c r="J337" s="183">
        <v>1032</v>
      </c>
      <c r="K337" s="182">
        <v>435</v>
      </c>
      <c r="L337" s="208">
        <v>42.2</v>
      </c>
      <c r="M337" s="183">
        <v>124</v>
      </c>
      <c r="N337" s="182">
        <v>75</v>
      </c>
      <c r="O337" s="208">
        <v>60.5</v>
      </c>
      <c r="P337" s="183">
        <v>928</v>
      </c>
      <c r="Q337" s="182">
        <v>428</v>
      </c>
      <c r="R337" s="208">
        <v>46.1</v>
      </c>
      <c r="S337" s="183">
        <v>165</v>
      </c>
      <c r="T337" s="182">
        <v>98</v>
      </c>
      <c r="U337" s="208">
        <v>59.4</v>
      </c>
      <c r="V337" s="183">
        <v>1118</v>
      </c>
      <c r="W337" s="182">
        <v>515</v>
      </c>
      <c r="X337" s="208">
        <v>46.1</v>
      </c>
      <c r="Y337" s="183">
        <v>197</v>
      </c>
      <c r="Z337" s="182">
        <v>116</v>
      </c>
      <c r="AA337" s="208">
        <v>58.9</v>
      </c>
      <c r="AB337" s="183">
        <v>907</v>
      </c>
      <c r="AC337" s="182">
        <v>297</v>
      </c>
      <c r="AD337" s="208">
        <v>32.700000000000003</v>
      </c>
      <c r="AE337" s="183">
        <v>200</v>
      </c>
      <c r="AF337" s="182">
        <v>107</v>
      </c>
      <c r="AG337" s="208">
        <v>53.5</v>
      </c>
    </row>
    <row r="338" spans="1:33" ht="15" customHeight="1">
      <c r="A338" s="35"/>
      <c r="B338" s="334" t="s">
        <v>71</v>
      </c>
      <c r="C338" s="260" t="s">
        <v>72</v>
      </c>
      <c r="D338" s="188">
        <v>1</v>
      </c>
      <c r="E338" s="189">
        <v>1</v>
      </c>
      <c r="F338" s="207">
        <v>100</v>
      </c>
      <c r="G338" s="188">
        <v>1</v>
      </c>
      <c r="H338" s="189">
        <v>1</v>
      </c>
      <c r="I338" s="207">
        <v>100</v>
      </c>
      <c r="J338" s="188">
        <v>55</v>
      </c>
      <c r="K338" s="189">
        <v>18</v>
      </c>
      <c r="L338" s="207">
        <v>32.700000000000003</v>
      </c>
      <c r="M338" s="188">
        <v>2</v>
      </c>
      <c r="N338" s="189">
        <v>1</v>
      </c>
      <c r="O338" s="207">
        <v>50</v>
      </c>
      <c r="P338" s="188">
        <v>0</v>
      </c>
      <c r="Q338" s="189">
        <v>0</v>
      </c>
      <c r="R338" s="207">
        <v>0</v>
      </c>
      <c r="S338" s="188">
        <v>0</v>
      </c>
      <c r="T338" s="189">
        <v>0</v>
      </c>
      <c r="U338" s="207">
        <v>0</v>
      </c>
      <c r="V338" s="188">
        <v>14</v>
      </c>
      <c r="W338" s="189">
        <v>13</v>
      </c>
      <c r="X338" s="207">
        <v>92.9</v>
      </c>
      <c r="Y338" s="188">
        <v>9</v>
      </c>
      <c r="Z338" s="189">
        <v>8</v>
      </c>
      <c r="AA338" s="207">
        <v>88.9</v>
      </c>
      <c r="AB338" s="188">
        <v>10</v>
      </c>
      <c r="AC338" s="189">
        <v>9</v>
      </c>
      <c r="AD338" s="207">
        <v>90</v>
      </c>
      <c r="AE338" s="188">
        <v>8</v>
      </c>
      <c r="AF338" s="189">
        <v>7</v>
      </c>
      <c r="AG338" s="207">
        <v>87.5</v>
      </c>
    </row>
    <row r="339" spans="1:33" ht="15" customHeight="1">
      <c r="A339" s="35"/>
      <c r="B339" s="11"/>
      <c r="C339" s="181" t="s">
        <v>73</v>
      </c>
      <c r="D339" s="183">
        <v>98</v>
      </c>
      <c r="E339" s="182">
        <v>27</v>
      </c>
      <c r="F339" s="208">
        <v>27.6</v>
      </c>
      <c r="G339" s="183">
        <v>10</v>
      </c>
      <c r="H339" s="182">
        <v>8</v>
      </c>
      <c r="I339" s="208">
        <v>80</v>
      </c>
      <c r="J339" s="183">
        <v>40</v>
      </c>
      <c r="K339" s="182">
        <v>23</v>
      </c>
      <c r="L339" s="208">
        <v>57.5</v>
      </c>
      <c r="M339" s="183">
        <v>6</v>
      </c>
      <c r="N339" s="182">
        <v>5</v>
      </c>
      <c r="O339" s="208">
        <v>83.3</v>
      </c>
      <c r="P339" s="183">
        <v>27</v>
      </c>
      <c r="Q339" s="182">
        <v>25</v>
      </c>
      <c r="R339" s="208">
        <v>92.6</v>
      </c>
      <c r="S339" s="183">
        <v>5</v>
      </c>
      <c r="T339" s="182">
        <v>4</v>
      </c>
      <c r="U339" s="208">
        <v>80</v>
      </c>
      <c r="V339" s="183">
        <v>45</v>
      </c>
      <c r="W339" s="182">
        <v>16</v>
      </c>
      <c r="X339" s="208">
        <v>35.6</v>
      </c>
      <c r="Y339" s="183">
        <v>8</v>
      </c>
      <c r="Z339" s="182">
        <v>5</v>
      </c>
      <c r="AA339" s="208">
        <v>62.5</v>
      </c>
      <c r="AB339" s="183">
        <v>28</v>
      </c>
      <c r="AC339" s="182">
        <v>16</v>
      </c>
      <c r="AD339" s="208">
        <v>57.1</v>
      </c>
      <c r="AE339" s="183">
        <v>6</v>
      </c>
      <c r="AF339" s="182">
        <v>5</v>
      </c>
      <c r="AG339" s="208">
        <v>83.3</v>
      </c>
    </row>
    <row r="340" spans="1:33" ht="15" customHeight="1">
      <c r="A340" s="35"/>
      <c r="B340" s="11"/>
      <c r="C340" s="181" t="s">
        <v>74</v>
      </c>
      <c r="D340" s="183">
        <v>3</v>
      </c>
      <c r="E340" s="182">
        <v>2</v>
      </c>
      <c r="F340" s="208">
        <v>66.7</v>
      </c>
      <c r="G340" s="183">
        <v>2</v>
      </c>
      <c r="H340" s="182">
        <v>1</v>
      </c>
      <c r="I340" s="208">
        <v>50</v>
      </c>
      <c r="J340" s="183">
        <v>1</v>
      </c>
      <c r="K340" s="182">
        <v>0</v>
      </c>
      <c r="L340" s="208">
        <v>0</v>
      </c>
      <c r="M340" s="183">
        <v>1</v>
      </c>
      <c r="N340" s="182">
        <v>0</v>
      </c>
      <c r="O340" s="208">
        <v>0</v>
      </c>
      <c r="P340" s="183">
        <v>5</v>
      </c>
      <c r="Q340" s="182">
        <v>4</v>
      </c>
      <c r="R340" s="208">
        <v>80</v>
      </c>
      <c r="S340" s="183">
        <v>4</v>
      </c>
      <c r="T340" s="182">
        <v>4</v>
      </c>
      <c r="U340" s="208">
        <v>100</v>
      </c>
      <c r="V340" s="183">
        <v>7</v>
      </c>
      <c r="W340" s="182">
        <v>7</v>
      </c>
      <c r="X340" s="208">
        <v>100</v>
      </c>
      <c r="Y340" s="183">
        <v>3</v>
      </c>
      <c r="Z340" s="182">
        <v>3</v>
      </c>
      <c r="AA340" s="208">
        <v>100</v>
      </c>
      <c r="AB340" s="183">
        <v>2</v>
      </c>
      <c r="AC340" s="182">
        <v>1</v>
      </c>
      <c r="AD340" s="208">
        <v>50</v>
      </c>
      <c r="AE340" s="183">
        <v>2</v>
      </c>
      <c r="AF340" s="182">
        <v>1</v>
      </c>
      <c r="AG340" s="208">
        <v>50</v>
      </c>
    </row>
    <row r="341" spans="1:33" ht="15" customHeight="1">
      <c r="A341" s="35"/>
      <c r="B341" s="304"/>
      <c r="C341" s="34" t="s">
        <v>39</v>
      </c>
      <c r="D341" s="184">
        <v>102</v>
      </c>
      <c r="E341" s="185">
        <v>30</v>
      </c>
      <c r="F341" s="209">
        <v>29.4</v>
      </c>
      <c r="G341" s="184">
        <v>12</v>
      </c>
      <c r="H341" s="185">
        <v>9</v>
      </c>
      <c r="I341" s="209">
        <v>75</v>
      </c>
      <c r="J341" s="184">
        <v>96</v>
      </c>
      <c r="K341" s="185">
        <v>41</v>
      </c>
      <c r="L341" s="209">
        <v>42.7</v>
      </c>
      <c r="M341" s="184">
        <v>9</v>
      </c>
      <c r="N341" s="185">
        <v>6</v>
      </c>
      <c r="O341" s="209">
        <v>66.7</v>
      </c>
      <c r="P341" s="184">
        <v>32</v>
      </c>
      <c r="Q341" s="185">
        <v>29</v>
      </c>
      <c r="R341" s="209">
        <v>90.6</v>
      </c>
      <c r="S341" s="184">
        <v>9</v>
      </c>
      <c r="T341" s="185">
        <v>8</v>
      </c>
      <c r="U341" s="209">
        <v>88.9</v>
      </c>
      <c r="V341" s="184">
        <v>66</v>
      </c>
      <c r="W341" s="185">
        <v>36</v>
      </c>
      <c r="X341" s="209">
        <v>54.5</v>
      </c>
      <c r="Y341" s="184">
        <v>17</v>
      </c>
      <c r="Z341" s="185">
        <v>13</v>
      </c>
      <c r="AA341" s="209">
        <v>76.5</v>
      </c>
      <c r="AB341" s="184">
        <v>40</v>
      </c>
      <c r="AC341" s="185">
        <v>26</v>
      </c>
      <c r="AD341" s="209">
        <v>65</v>
      </c>
      <c r="AE341" s="184">
        <v>15</v>
      </c>
      <c r="AF341" s="185">
        <v>12</v>
      </c>
      <c r="AG341" s="209">
        <v>80</v>
      </c>
    </row>
    <row r="342" spans="1:33" ht="15" customHeight="1">
      <c r="A342" s="35"/>
      <c r="B342" s="334" t="s">
        <v>189</v>
      </c>
      <c r="C342" s="260" t="s">
        <v>75</v>
      </c>
      <c r="D342" s="188">
        <v>4</v>
      </c>
      <c r="E342" s="189">
        <v>4</v>
      </c>
      <c r="F342" s="207">
        <v>100</v>
      </c>
      <c r="G342" s="188">
        <v>3</v>
      </c>
      <c r="H342" s="189">
        <v>3</v>
      </c>
      <c r="I342" s="207">
        <v>100</v>
      </c>
      <c r="J342" s="188">
        <v>5</v>
      </c>
      <c r="K342" s="189">
        <v>5</v>
      </c>
      <c r="L342" s="207">
        <v>100</v>
      </c>
      <c r="M342" s="188">
        <v>2</v>
      </c>
      <c r="N342" s="189">
        <v>2</v>
      </c>
      <c r="O342" s="207">
        <v>100</v>
      </c>
      <c r="P342" s="188">
        <v>3</v>
      </c>
      <c r="Q342" s="189">
        <v>1</v>
      </c>
      <c r="R342" s="207">
        <v>33.299999999999997</v>
      </c>
      <c r="S342" s="188">
        <v>2</v>
      </c>
      <c r="T342" s="189">
        <v>1</v>
      </c>
      <c r="U342" s="207">
        <v>50</v>
      </c>
      <c r="V342" s="188">
        <v>3</v>
      </c>
      <c r="W342" s="189">
        <v>3</v>
      </c>
      <c r="X342" s="207">
        <v>100</v>
      </c>
      <c r="Y342" s="188">
        <v>2</v>
      </c>
      <c r="Z342" s="189">
        <v>2</v>
      </c>
      <c r="AA342" s="207">
        <v>100</v>
      </c>
      <c r="AB342" s="188">
        <v>13</v>
      </c>
      <c r="AC342" s="189">
        <v>8</v>
      </c>
      <c r="AD342" s="207">
        <v>61.5</v>
      </c>
      <c r="AE342" s="188">
        <v>3</v>
      </c>
      <c r="AF342" s="189">
        <v>1</v>
      </c>
      <c r="AG342" s="207">
        <v>33.299999999999997</v>
      </c>
    </row>
    <row r="343" spans="1:33" ht="15" customHeight="1">
      <c r="A343" s="35"/>
      <c r="B343" s="11"/>
      <c r="C343" s="181" t="s">
        <v>76</v>
      </c>
      <c r="D343" s="183">
        <v>8</v>
      </c>
      <c r="E343" s="182">
        <v>1</v>
      </c>
      <c r="F343" s="208">
        <v>12.5</v>
      </c>
      <c r="G343" s="183">
        <v>8</v>
      </c>
      <c r="H343" s="182">
        <v>1</v>
      </c>
      <c r="I343" s="208">
        <v>12.5</v>
      </c>
      <c r="J343" s="183">
        <v>3</v>
      </c>
      <c r="K343" s="182">
        <v>2</v>
      </c>
      <c r="L343" s="208">
        <v>66.7</v>
      </c>
      <c r="M343" s="183">
        <v>3</v>
      </c>
      <c r="N343" s="182">
        <v>2</v>
      </c>
      <c r="O343" s="208">
        <v>66.7</v>
      </c>
      <c r="P343" s="183">
        <v>9</v>
      </c>
      <c r="Q343" s="182">
        <v>4</v>
      </c>
      <c r="R343" s="208">
        <v>44.4</v>
      </c>
      <c r="S343" s="183">
        <v>7</v>
      </c>
      <c r="T343" s="182">
        <v>4</v>
      </c>
      <c r="U343" s="208">
        <v>57.1</v>
      </c>
      <c r="V343" s="183">
        <v>6</v>
      </c>
      <c r="W343" s="182">
        <v>3</v>
      </c>
      <c r="X343" s="208">
        <v>50</v>
      </c>
      <c r="Y343" s="183">
        <v>6</v>
      </c>
      <c r="Z343" s="182">
        <v>3</v>
      </c>
      <c r="AA343" s="208">
        <v>50</v>
      </c>
      <c r="AB343" s="183">
        <v>10</v>
      </c>
      <c r="AC343" s="182">
        <v>3</v>
      </c>
      <c r="AD343" s="208">
        <v>30</v>
      </c>
      <c r="AE343" s="183">
        <v>7</v>
      </c>
      <c r="AF343" s="182">
        <v>3</v>
      </c>
      <c r="AG343" s="208">
        <v>42.9</v>
      </c>
    </row>
    <row r="344" spans="1:33" ht="15" customHeight="1">
      <c r="A344" s="35"/>
      <c r="B344" s="304"/>
      <c r="C344" s="34" t="s">
        <v>39</v>
      </c>
      <c r="D344" s="184">
        <v>12</v>
      </c>
      <c r="E344" s="185">
        <v>5</v>
      </c>
      <c r="F344" s="209">
        <v>41.7</v>
      </c>
      <c r="G344" s="184">
        <v>11</v>
      </c>
      <c r="H344" s="185">
        <v>4</v>
      </c>
      <c r="I344" s="209">
        <v>36.4</v>
      </c>
      <c r="J344" s="184">
        <v>8</v>
      </c>
      <c r="K344" s="185">
        <v>7</v>
      </c>
      <c r="L344" s="209">
        <v>87.5</v>
      </c>
      <c r="M344" s="184">
        <v>5</v>
      </c>
      <c r="N344" s="185">
        <v>4</v>
      </c>
      <c r="O344" s="209">
        <v>80</v>
      </c>
      <c r="P344" s="184">
        <v>12</v>
      </c>
      <c r="Q344" s="185">
        <v>5</v>
      </c>
      <c r="R344" s="209">
        <v>41.7</v>
      </c>
      <c r="S344" s="184">
        <v>9</v>
      </c>
      <c r="T344" s="185">
        <v>5</v>
      </c>
      <c r="U344" s="209">
        <v>55.6</v>
      </c>
      <c r="V344" s="184">
        <v>9</v>
      </c>
      <c r="W344" s="185">
        <v>6</v>
      </c>
      <c r="X344" s="209">
        <v>66.7</v>
      </c>
      <c r="Y344" s="184">
        <v>8</v>
      </c>
      <c r="Z344" s="185">
        <v>5</v>
      </c>
      <c r="AA344" s="209">
        <v>62.5</v>
      </c>
      <c r="AB344" s="184">
        <v>23</v>
      </c>
      <c r="AC344" s="185">
        <v>11</v>
      </c>
      <c r="AD344" s="209">
        <v>47.8</v>
      </c>
      <c r="AE344" s="184">
        <v>10</v>
      </c>
      <c r="AF344" s="185">
        <v>4</v>
      </c>
      <c r="AG344" s="209">
        <v>40</v>
      </c>
    </row>
    <row r="345" spans="1:33" ht="15" customHeight="1">
      <c r="A345" s="35"/>
      <c r="B345" s="11" t="s">
        <v>179</v>
      </c>
      <c r="C345" s="181" t="s">
        <v>78</v>
      </c>
      <c r="D345" s="183">
        <v>23</v>
      </c>
      <c r="E345" s="182">
        <v>8</v>
      </c>
      <c r="F345" s="208">
        <v>34.799999999999997</v>
      </c>
      <c r="G345" s="183">
        <v>11</v>
      </c>
      <c r="H345" s="182">
        <v>7</v>
      </c>
      <c r="I345" s="208">
        <v>63.6</v>
      </c>
      <c r="J345" s="183">
        <v>95</v>
      </c>
      <c r="K345" s="182">
        <v>24</v>
      </c>
      <c r="L345" s="208">
        <v>25.3</v>
      </c>
      <c r="M345" s="183">
        <v>10</v>
      </c>
      <c r="N345" s="182">
        <v>7</v>
      </c>
      <c r="O345" s="208">
        <v>70</v>
      </c>
      <c r="P345" s="183">
        <v>19</v>
      </c>
      <c r="Q345" s="182">
        <v>9</v>
      </c>
      <c r="R345" s="208">
        <v>47.4</v>
      </c>
      <c r="S345" s="183">
        <v>9</v>
      </c>
      <c r="T345" s="182">
        <v>6</v>
      </c>
      <c r="U345" s="208">
        <v>66.7</v>
      </c>
      <c r="V345" s="183">
        <v>78</v>
      </c>
      <c r="W345" s="182">
        <v>27</v>
      </c>
      <c r="X345" s="208">
        <v>34.6</v>
      </c>
      <c r="Y345" s="183">
        <v>14</v>
      </c>
      <c r="Z345" s="182">
        <v>10</v>
      </c>
      <c r="AA345" s="208">
        <v>71.400000000000006</v>
      </c>
      <c r="AB345" s="183">
        <v>137</v>
      </c>
      <c r="AC345" s="182">
        <v>47</v>
      </c>
      <c r="AD345" s="208">
        <v>34.299999999999997</v>
      </c>
      <c r="AE345" s="183">
        <v>16</v>
      </c>
      <c r="AF345" s="182">
        <v>9</v>
      </c>
      <c r="AG345" s="208">
        <v>56.3</v>
      </c>
    </row>
    <row r="346" spans="1:33" ht="15" customHeight="1">
      <c r="A346" s="35"/>
      <c r="B346" s="11"/>
      <c r="C346" s="181" t="s">
        <v>312</v>
      </c>
      <c r="D346" s="183">
        <v>13</v>
      </c>
      <c r="E346" s="182">
        <v>3</v>
      </c>
      <c r="F346" s="208">
        <v>23.1</v>
      </c>
      <c r="G346" s="183">
        <v>11</v>
      </c>
      <c r="H346" s="182">
        <v>3</v>
      </c>
      <c r="I346" s="208">
        <v>27.3</v>
      </c>
      <c r="J346" s="183">
        <v>36</v>
      </c>
      <c r="K346" s="182">
        <v>19</v>
      </c>
      <c r="L346" s="208">
        <v>52.8</v>
      </c>
      <c r="M346" s="183">
        <v>12</v>
      </c>
      <c r="N346" s="182">
        <v>6</v>
      </c>
      <c r="O346" s="208">
        <v>50</v>
      </c>
      <c r="P346" s="183">
        <v>35</v>
      </c>
      <c r="Q346" s="182">
        <v>12</v>
      </c>
      <c r="R346" s="208">
        <v>34.299999999999997</v>
      </c>
      <c r="S346" s="183">
        <v>18</v>
      </c>
      <c r="T346" s="182">
        <v>5</v>
      </c>
      <c r="U346" s="208">
        <v>27.8</v>
      </c>
      <c r="V346" s="183">
        <v>34</v>
      </c>
      <c r="W346" s="182">
        <v>24</v>
      </c>
      <c r="X346" s="208">
        <v>70.599999999999994</v>
      </c>
      <c r="Y346" s="183">
        <v>13</v>
      </c>
      <c r="Z346" s="182">
        <v>6</v>
      </c>
      <c r="AA346" s="208">
        <v>46.2</v>
      </c>
      <c r="AB346" s="183">
        <v>12</v>
      </c>
      <c r="AC346" s="182">
        <v>5</v>
      </c>
      <c r="AD346" s="208">
        <v>41.7</v>
      </c>
      <c r="AE346" s="183">
        <v>10</v>
      </c>
      <c r="AF346" s="182">
        <v>5</v>
      </c>
      <c r="AG346" s="208">
        <v>50</v>
      </c>
    </row>
    <row r="347" spans="1:33" ht="15" customHeight="1">
      <c r="A347" s="35"/>
      <c r="B347" s="11"/>
      <c r="C347" s="181" t="s">
        <v>39</v>
      </c>
      <c r="D347" s="183">
        <v>36</v>
      </c>
      <c r="E347" s="182">
        <v>11</v>
      </c>
      <c r="F347" s="208">
        <v>30.6</v>
      </c>
      <c r="G347" s="183">
        <v>21</v>
      </c>
      <c r="H347" s="182">
        <v>10</v>
      </c>
      <c r="I347" s="208">
        <v>47.6</v>
      </c>
      <c r="J347" s="183">
        <v>131</v>
      </c>
      <c r="K347" s="182">
        <v>43</v>
      </c>
      <c r="L347" s="208">
        <v>32.799999999999997</v>
      </c>
      <c r="M347" s="183">
        <v>22</v>
      </c>
      <c r="N347" s="182">
        <v>13</v>
      </c>
      <c r="O347" s="208">
        <v>59.1</v>
      </c>
      <c r="P347" s="183">
        <v>54</v>
      </c>
      <c r="Q347" s="182">
        <v>21</v>
      </c>
      <c r="R347" s="208">
        <v>38.9</v>
      </c>
      <c r="S347" s="183">
        <v>27</v>
      </c>
      <c r="T347" s="182">
        <v>11</v>
      </c>
      <c r="U347" s="208">
        <v>40.700000000000003</v>
      </c>
      <c r="V347" s="183">
        <v>112</v>
      </c>
      <c r="W347" s="182">
        <v>51</v>
      </c>
      <c r="X347" s="208">
        <v>45.5</v>
      </c>
      <c r="Y347" s="183">
        <v>26</v>
      </c>
      <c r="Z347" s="182">
        <v>15</v>
      </c>
      <c r="AA347" s="208">
        <v>57.7</v>
      </c>
      <c r="AB347" s="183">
        <v>149</v>
      </c>
      <c r="AC347" s="182">
        <v>52</v>
      </c>
      <c r="AD347" s="208">
        <v>34.9</v>
      </c>
      <c r="AE347" s="183">
        <v>26</v>
      </c>
      <c r="AF347" s="182">
        <v>14</v>
      </c>
      <c r="AG347" s="208">
        <v>53.8</v>
      </c>
    </row>
    <row r="348" spans="1:33" ht="15" customHeight="1">
      <c r="A348" s="36"/>
      <c r="B348" s="197" t="s">
        <v>39</v>
      </c>
      <c r="C348" s="39"/>
      <c r="D348" s="195">
        <v>1109</v>
      </c>
      <c r="E348" s="194">
        <v>380</v>
      </c>
      <c r="F348" s="210">
        <v>34.299999999999997</v>
      </c>
      <c r="G348" s="195">
        <v>158</v>
      </c>
      <c r="H348" s="194">
        <v>99</v>
      </c>
      <c r="I348" s="210">
        <v>62.7</v>
      </c>
      <c r="J348" s="195">
        <v>1267</v>
      </c>
      <c r="K348" s="194">
        <v>526</v>
      </c>
      <c r="L348" s="210">
        <v>41.5</v>
      </c>
      <c r="M348" s="195">
        <v>150</v>
      </c>
      <c r="N348" s="194">
        <v>94</v>
      </c>
      <c r="O348" s="210">
        <v>62.7</v>
      </c>
      <c r="P348" s="195">
        <v>1026</v>
      </c>
      <c r="Q348" s="194">
        <v>483</v>
      </c>
      <c r="R348" s="210">
        <v>47.1</v>
      </c>
      <c r="S348" s="195">
        <v>194</v>
      </c>
      <c r="T348" s="194">
        <v>114</v>
      </c>
      <c r="U348" s="210">
        <v>58.8</v>
      </c>
      <c r="V348" s="195">
        <v>1305</v>
      </c>
      <c r="W348" s="194">
        <v>608</v>
      </c>
      <c r="X348" s="210">
        <v>46.6</v>
      </c>
      <c r="Y348" s="195">
        <v>230</v>
      </c>
      <c r="Z348" s="194">
        <v>139</v>
      </c>
      <c r="AA348" s="210">
        <v>60.4</v>
      </c>
      <c r="AB348" s="195">
        <v>1119</v>
      </c>
      <c r="AC348" s="194">
        <v>386</v>
      </c>
      <c r="AD348" s="210">
        <v>34.5</v>
      </c>
      <c r="AE348" s="195">
        <v>234</v>
      </c>
      <c r="AF348" s="194">
        <v>130</v>
      </c>
      <c r="AG348" s="210">
        <v>55.6</v>
      </c>
    </row>
    <row r="349" spans="1:33" ht="15" customHeight="1">
      <c r="A349" s="35" t="s">
        <v>18</v>
      </c>
      <c r="B349" s="11" t="s">
        <v>79</v>
      </c>
      <c r="C349" s="181" t="s">
        <v>80</v>
      </c>
      <c r="D349" s="183">
        <v>132</v>
      </c>
      <c r="E349" s="182">
        <v>110</v>
      </c>
      <c r="F349" s="208">
        <v>83.3</v>
      </c>
      <c r="G349" s="183">
        <v>110</v>
      </c>
      <c r="H349" s="182">
        <v>98</v>
      </c>
      <c r="I349" s="208">
        <v>89.1</v>
      </c>
      <c r="J349" s="183">
        <v>110</v>
      </c>
      <c r="K349" s="182">
        <v>92</v>
      </c>
      <c r="L349" s="208">
        <v>83.6</v>
      </c>
      <c r="M349" s="183">
        <v>79</v>
      </c>
      <c r="N349" s="182">
        <v>70</v>
      </c>
      <c r="O349" s="208">
        <v>88.6</v>
      </c>
      <c r="P349" s="183">
        <v>141</v>
      </c>
      <c r="Q349" s="182">
        <v>121</v>
      </c>
      <c r="R349" s="208">
        <v>85.8</v>
      </c>
      <c r="S349" s="183">
        <v>112</v>
      </c>
      <c r="T349" s="182">
        <v>103</v>
      </c>
      <c r="U349" s="208">
        <v>92</v>
      </c>
      <c r="V349" s="183">
        <v>146</v>
      </c>
      <c r="W349" s="182">
        <v>123</v>
      </c>
      <c r="X349" s="208">
        <v>84.2</v>
      </c>
      <c r="Y349" s="183">
        <v>117</v>
      </c>
      <c r="Z349" s="182">
        <v>105</v>
      </c>
      <c r="AA349" s="208">
        <v>89.7</v>
      </c>
      <c r="AB349" s="183">
        <v>144</v>
      </c>
      <c r="AC349" s="182">
        <v>105</v>
      </c>
      <c r="AD349" s="208">
        <v>72.900000000000006</v>
      </c>
      <c r="AE349" s="183">
        <v>104</v>
      </c>
      <c r="AF349" s="182">
        <v>89</v>
      </c>
      <c r="AG349" s="208">
        <v>85.6</v>
      </c>
    </row>
    <row r="350" spans="1:33" ht="15" customHeight="1">
      <c r="A350" s="35"/>
      <c r="B350" s="334" t="s">
        <v>81</v>
      </c>
      <c r="C350" s="260" t="s">
        <v>82</v>
      </c>
      <c r="D350" s="188">
        <v>364</v>
      </c>
      <c r="E350" s="189">
        <v>322</v>
      </c>
      <c r="F350" s="207">
        <v>88.5</v>
      </c>
      <c r="G350" s="188">
        <v>261</v>
      </c>
      <c r="H350" s="189">
        <v>242</v>
      </c>
      <c r="I350" s="207">
        <v>92.7</v>
      </c>
      <c r="J350" s="188">
        <v>456</v>
      </c>
      <c r="K350" s="189">
        <v>390</v>
      </c>
      <c r="L350" s="207">
        <v>85.5</v>
      </c>
      <c r="M350" s="188">
        <v>334</v>
      </c>
      <c r="N350" s="189">
        <v>307</v>
      </c>
      <c r="O350" s="207">
        <v>91.9</v>
      </c>
      <c r="P350" s="188">
        <v>492</v>
      </c>
      <c r="Q350" s="189">
        <v>435</v>
      </c>
      <c r="R350" s="207">
        <v>88.4</v>
      </c>
      <c r="S350" s="188">
        <v>373</v>
      </c>
      <c r="T350" s="189">
        <v>339</v>
      </c>
      <c r="U350" s="207">
        <v>90.9</v>
      </c>
      <c r="V350" s="188">
        <v>625</v>
      </c>
      <c r="W350" s="189">
        <v>541</v>
      </c>
      <c r="X350" s="207">
        <v>86.6</v>
      </c>
      <c r="Y350" s="188">
        <v>431</v>
      </c>
      <c r="Z350" s="189">
        <v>409</v>
      </c>
      <c r="AA350" s="207">
        <v>94.9</v>
      </c>
      <c r="AB350" s="188">
        <v>680</v>
      </c>
      <c r="AC350" s="189">
        <v>600</v>
      </c>
      <c r="AD350" s="207">
        <v>88.2</v>
      </c>
      <c r="AE350" s="188">
        <v>475</v>
      </c>
      <c r="AF350" s="189">
        <v>448</v>
      </c>
      <c r="AG350" s="207">
        <v>94.3</v>
      </c>
    </row>
    <row r="351" spans="1:33" ht="15" customHeight="1">
      <c r="A351" s="35"/>
      <c r="B351" s="11"/>
      <c r="C351" s="181" t="s">
        <v>83</v>
      </c>
      <c r="D351" s="183">
        <v>1258</v>
      </c>
      <c r="E351" s="182">
        <v>841</v>
      </c>
      <c r="F351" s="208">
        <v>66.900000000000006</v>
      </c>
      <c r="G351" s="183">
        <v>649</v>
      </c>
      <c r="H351" s="182">
        <v>546</v>
      </c>
      <c r="I351" s="208">
        <v>84.1</v>
      </c>
      <c r="J351" s="183">
        <v>1527</v>
      </c>
      <c r="K351" s="182">
        <v>974</v>
      </c>
      <c r="L351" s="208">
        <v>63.8</v>
      </c>
      <c r="M351" s="183">
        <v>840</v>
      </c>
      <c r="N351" s="182">
        <v>679</v>
      </c>
      <c r="O351" s="208">
        <v>80.8</v>
      </c>
      <c r="P351" s="183">
        <v>1735</v>
      </c>
      <c r="Q351" s="182">
        <v>1163</v>
      </c>
      <c r="R351" s="208">
        <v>67</v>
      </c>
      <c r="S351" s="183">
        <v>1003</v>
      </c>
      <c r="T351" s="182">
        <v>842</v>
      </c>
      <c r="U351" s="208">
        <v>83.9</v>
      </c>
      <c r="V351" s="183">
        <v>2202</v>
      </c>
      <c r="W351" s="182">
        <v>1396</v>
      </c>
      <c r="X351" s="208">
        <v>63.4</v>
      </c>
      <c r="Y351" s="183">
        <v>1089</v>
      </c>
      <c r="Z351" s="182">
        <v>888</v>
      </c>
      <c r="AA351" s="208">
        <v>81.5</v>
      </c>
      <c r="AB351" s="183">
        <v>2321</v>
      </c>
      <c r="AC351" s="182">
        <v>1550</v>
      </c>
      <c r="AD351" s="208">
        <v>66.8</v>
      </c>
      <c r="AE351" s="183">
        <v>1238</v>
      </c>
      <c r="AF351" s="182">
        <v>1059</v>
      </c>
      <c r="AG351" s="208">
        <v>85.5</v>
      </c>
    </row>
    <row r="352" spans="1:33" ht="15" customHeight="1">
      <c r="A352" s="35"/>
      <c r="B352" s="304"/>
      <c r="C352" s="34" t="s">
        <v>39</v>
      </c>
      <c r="D352" s="184">
        <v>1622</v>
      </c>
      <c r="E352" s="185">
        <v>1163</v>
      </c>
      <c r="F352" s="209">
        <v>71.7</v>
      </c>
      <c r="G352" s="184">
        <v>776</v>
      </c>
      <c r="H352" s="185">
        <v>708</v>
      </c>
      <c r="I352" s="209">
        <v>91.2</v>
      </c>
      <c r="J352" s="184">
        <v>1983</v>
      </c>
      <c r="K352" s="185">
        <v>1364</v>
      </c>
      <c r="L352" s="209">
        <v>68.8</v>
      </c>
      <c r="M352" s="184">
        <v>1000</v>
      </c>
      <c r="N352" s="185">
        <v>892</v>
      </c>
      <c r="O352" s="209">
        <v>89.2</v>
      </c>
      <c r="P352" s="184">
        <v>2227</v>
      </c>
      <c r="Q352" s="185">
        <v>1598</v>
      </c>
      <c r="R352" s="209">
        <v>71.8</v>
      </c>
      <c r="S352" s="184">
        <v>1180</v>
      </c>
      <c r="T352" s="185">
        <v>1071</v>
      </c>
      <c r="U352" s="209">
        <v>90.8</v>
      </c>
      <c r="V352" s="184">
        <v>2827</v>
      </c>
      <c r="W352" s="185">
        <v>1937</v>
      </c>
      <c r="X352" s="209">
        <v>68.5</v>
      </c>
      <c r="Y352" s="184">
        <v>1289</v>
      </c>
      <c r="Z352" s="185">
        <v>1178</v>
      </c>
      <c r="AA352" s="209">
        <v>91.4</v>
      </c>
      <c r="AB352" s="184">
        <v>3001</v>
      </c>
      <c r="AC352" s="185">
        <v>2150</v>
      </c>
      <c r="AD352" s="209">
        <v>71.599999999999994</v>
      </c>
      <c r="AE352" s="184">
        <v>1448</v>
      </c>
      <c r="AF352" s="185">
        <v>1360</v>
      </c>
      <c r="AG352" s="209">
        <v>93.9</v>
      </c>
    </row>
    <row r="353" spans="1:33" ht="15" customHeight="1">
      <c r="A353" s="35"/>
      <c r="B353" s="11" t="s">
        <v>180</v>
      </c>
      <c r="C353" s="181" t="s">
        <v>84</v>
      </c>
      <c r="D353" s="183">
        <v>57</v>
      </c>
      <c r="E353" s="182">
        <v>49</v>
      </c>
      <c r="F353" s="208">
        <v>86</v>
      </c>
      <c r="G353" s="183">
        <v>47</v>
      </c>
      <c r="H353" s="182">
        <v>43</v>
      </c>
      <c r="I353" s="208">
        <v>91.5</v>
      </c>
      <c r="J353" s="183">
        <v>55</v>
      </c>
      <c r="K353" s="182">
        <v>36</v>
      </c>
      <c r="L353" s="208">
        <v>65.5</v>
      </c>
      <c r="M353" s="183">
        <v>45</v>
      </c>
      <c r="N353" s="182">
        <v>32</v>
      </c>
      <c r="O353" s="208">
        <v>71.099999999999994</v>
      </c>
      <c r="P353" s="183">
        <v>82</v>
      </c>
      <c r="Q353" s="182">
        <v>54</v>
      </c>
      <c r="R353" s="208">
        <v>65.900000000000006</v>
      </c>
      <c r="S353" s="183">
        <v>61</v>
      </c>
      <c r="T353" s="182">
        <v>53</v>
      </c>
      <c r="U353" s="208">
        <v>86.9</v>
      </c>
      <c r="V353" s="183">
        <v>79</v>
      </c>
      <c r="W353" s="182">
        <v>55</v>
      </c>
      <c r="X353" s="208">
        <v>69.599999999999994</v>
      </c>
      <c r="Y353" s="183">
        <v>56</v>
      </c>
      <c r="Z353" s="182">
        <v>46</v>
      </c>
      <c r="AA353" s="208">
        <v>82.1</v>
      </c>
      <c r="AB353" s="183">
        <v>65</v>
      </c>
      <c r="AC353" s="182">
        <v>54</v>
      </c>
      <c r="AD353" s="208">
        <v>83.1</v>
      </c>
      <c r="AE353" s="183">
        <v>57</v>
      </c>
      <c r="AF353" s="182">
        <v>52</v>
      </c>
      <c r="AG353" s="208">
        <v>91.2</v>
      </c>
    </row>
    <row r="354" spans="1:33" ht="15" customHeight="1">
      <c r="A354" s="35"/>
      <c r="B354" s="11"/>
      <c r="C354" s="181" t="s">
        <v>85</v>
      </c>
      <c r="D354" s="183">
        <v>133</v>
      </c>
      <c r="E354" s="182">
        <v>118</v>
      </c>
      <c r="F354" s="208">
        <v>88.7</v>
      </c>
      <c r="G354" s="183">
        <v>107</v>
      </c>
      <c r="H354" s="182">
        <v>102</v>
      </c>
      <c r="I354" s="208">
        <v>95.3</v>
      </c>
      <c r="J354" s="183">
        <v>151</v>
      </c>
      <c r="K354" s="182">
        <v>116</v>
      </c>
      <c r="L354" s="208">
        <v>76.8</v>
      </c>
      <c r="M354" s="183">
        <v>124</v>
      </c>
      <c r="N354" s="182">
        <v>107</v>
      </c>
      <c r="O354" s="208">
        <v>86.3</v>
      </c>
      <c r="P354" s="183">
        <v>163</v>
      </c>
      <c r="Q354" s="182">
        <v>146</v>
      </c>
      <c r="R354" s="208">
        <v>89.6</v>
      </c>
      <c r="S354" s="183">
        <v>134</v>
      </c>
      <c r="T354" s="182">
        <v>129</v>
      </c>
      <c r="U354" s="208">
        <v>96.3</v>
      </c>
      <c r="V354" s="183">
        <v>201</v>
      </c>
      <c r="W354" s="182">
        <v>157</v>
      </c>
      <c r="X354" s="208">
        <v>78.099999999999994</v>
      </c>
      <c r="Y354" s="183">
        <v>151</v>
      </c>
      <c r="Z354" s="182">
        <v>137</v>
      </c>
      <c r="AA354" s="208">
        <v>90.7</v>
      </c>
      <c r="AB354" s="183">
        <v>206</v>
      </c>
      <c r="AC354" s="182">
        <v>166</v>
      </c>
      <c r="AD354" s="208">
        <v>80.599999999999994</v>
      </c>
      <c r="AE354" s="183">
        <v>162</v>
      </c>
      <c r="AF354" s="182">
        <v>147</v>
      </c>
      <c r="AG354" s="208">
        <v>90.7</v>
      </c>
    </row>
    <row r="355" spans="1:33" ht="15" customHeight="1">
      <c r="A355" s="35"/>
      <c r="B355" s="11"/>
      <c r="C355" s="181" t="s">
        <v>39</v>
      </c>
      <c r="D355" s="183">
        <v>190</v>
      </c>
      <c r="E355" s="182">
        <v>167</v>
      </c>
      <c r="F355" s="208">
        <v>87.9</v>
      </c>
      <c r="G355" s="183">
        <v>153</v>
      </c>
      <c r="H355" s="182">
        <v>144</v>
      </c>
      <c r="I355" s="208">
        <v>94.1</v>
      </c>
      <c r="J355" s="183">
        <v>206</v>
      </c>
      <c r="K355" s="182">
        <v>152</v>
      </c>
      <c r="L355" s="208">
        <v>73.8</v>
      </c>
      <c r="M355" s="183">
        <v>164</v>
      </c>
      <c r="N355" s="182">
        <v>138</v>
      </c>
      <c r="O355" s="208">
        <v>84.1</v>
      </c>
      <c r="P355" s="183">
        <v>245</v>
      </c>
      <c r="Q355" s="182">
        <v>200</v>
      </c>
      <c r="R355" s="208">
        <v>81.599999999999994</v>
      </c>
      <c r="S355" s="183">
        <v>195</v>
      </c>
      <c r="T355" s="182">
        <v>182</v>
      </c>
      <c r="U355" s="208">
        <v>93.3</v>
      </c>
      <c r="V355" s="183">
        <v>280</v>
      </c>
      <c r="W355" s="182">
        <v>212</v>
      </c>
      <c r="X355" s="208">
        <v>75.7</v>
      </c>
      <c r="Y355" s="183">
        <v>206</v>
      </c>
      <c r="Z355" s="182">
        <v>182</v>
      </c>
      <c r="AA355" s="208">
        <v>88.3</v>
      </c>
      <c r="AB355" s="183">
        <v>271</v>
      </c>
      <c r="AC355" s="182">
        <v>220</v>
      </c>
      <c r="AD355" s="208">
        <v>81.2</v>
      </c>
      <c r="AE355" s="183">
        <v>215</v>
      </c>
      <c r="AF355" s="182">
        <v>196</v>
      </c>
      <c r="AG355" s="208">
        <v>91.2</v>
      </c>
    </row>
    <row r="356" spans="1:33" ht="15" customHeight="1">
      <c r="A356" s="35"/>
      <c r="B356" s="334" t="s">
        <v>86</v>
      </c>
      <c r="C356" s="260" t="s">
        <v>87</v>
      </c>
      <c r="D356" s="188">
        <v>491</v>
      </c>
      <c r="E356" s="189">
        <v>132</v>
      </c>
      <c r="F356" s="207">
        <v>26.9</v>
      </c>
      <c r="G356" s="188">
        <v>323</v>
      </c>
      <c r="H356" s="189">
        <v>92</v>
      </c>
      <c r="I356" s="207">
        <v>28.5</v>
      </c>
      <c r="J356" s="188">
        <v>695</v>
      </c>
      <c r="K356" s="189">
        <v>199</v>
      </c>
      <c r="L356" s="207">
        <v>28.6</v>
      </c>
      <c r="M356" s="188">
        <v>439</v>
      </c>
      <c r="N356" s="189">
        <v>141</v>
      </c>
      <c r="O356" s="207">
        <v>32.1</v>
      </c>
      <c r="P356" s="188">
        <v>949</v>
      </c>
      <c r="Q356" s="189">
        <v>254</v>
      </c>
      <c r="R356" s="207">
        <v>26.8</v>
      </c>
      <c r="S356" s="188">
        <v>571</v>
      </c>
      <c r="T356" s="189">
        <v>171</v>
      </c>
      <c r="U356" s="207">
        <v>29.9</v>
      </c>
      <c r="V356" s="188">
        <v>943</v>
      </c>
      <c r="W356" s="189">
        <v>205</v>
      </c>
      <c r="X356" s="207">
        <v>21.7</v>
      </c>
      <c r="Y356" s="188">
        <v>565</v>
      </c>
      <c r="Z356" s="189">
        <v>150</v>
      </c>
      <c r="AA356" s="207">
        <v>26.5</v>
      </c>
      <c r="AB356" s="188">
        <v>1017</v>
      </c>
      <c r="AC356" s="189">
        <v>242</v>
      </c>
      <c r="AD356" s="207">
        <v>23.8</v>
      </c>
      <c r="AE356" s="188">
        <v>604</v>
      </c>
      <c r="AF356" s="189">
        <v>161</v>
      </c>
      <c r="AG356" s="207">
        <v>26.7</v>
      </c>
    </row>
    <row r="357" spans="1:33" ht="15" customHeight="1">
      <c r="A357" s="35"/>
      <c r="B357" s="11"/>
      <c r="C357" s="181" t="s">
        <v>88</v>
      </c>
      <c r="D357" s="183">
        <v>4</v>
      </c>
      <c r="E357" s="182">
        <v>0</v>
      </c>
      <c r="F357" s="208">
        <v>0</v>
      </c>
      <c r="G357" s="183">
        <v>4</v>
      </c>
      <c r="H357" s="182">
        <v>0</v>
      </c>
      <c r="I357" s="208">
        <v>0</v>
      </c>
      <c r="J357" s="183">
        <v>9</v>
      </c>
      <c r="K357" s="182">
        <v>5</v>
      </c>
      <c r="L357" s="208">
        <v>55.6</v>
      </c>
      <c r="M357" s="183">
        <v>8</v>
      </c>
      <c r="N357" s="182">
        <v>5</v>
      </c>
      <c r="O357" s="208">
        <v>62.5</v>
      </c>
      <c r="P357" s="183">
        <v>3</v>
      </c>
      <c r="Q357" s="182">
        <v>2</v>
      </c>
      <c r="R357" s="208">
        <v>66.7</v>
      </c>
      <c r="S357" s="183">
        <v>3</v>
      </c>
      <c r="T357" s="182">
        <v>2</v>
      </c>
      <c r="U357" s="208">
        <v>66.7</v>
      </c>
      <c r="V357" s="183">
        <v>1</v>
      </c>
      <c r="W357" s="182">
        <v>0</v>
      </c>
      <c r="X357" s="208">
        <v>0</v>
      </c>
      <c r="Y357" s="183">
        <v>1</v>
      </c>
      <c r="Z357" s="182">
        <v>0</v>
      </c>
      <c r="AA357" s="208">
        <v>0</v>
      </c>
      <c r="AB357" s="183">
        <v>2</v>
      </c>
      <c r="AC357" s="182">
        <v>1</v>
      </c>
      <c r="AD357" s="208">
        <v>50</v>
      </c>
      <c r="AE357" s="183">
        <v>2</v>
      </c>
      <c r="AF357" s="182">
        <v>1</v>
      </c>
      <c r="AG357" s="208">
        <v>50</v>
      </c>
    </row>
    <row r="358" spans="1:33" ht="15" customHeight="1">
      <c r="A358" s="35"/>
      <c r="B358" s="304"/>
      <c r="C358" s="34" t="s">
        <v>39</v>
      </c>
      <c r="D358" s="184">
        <v>495</v>
      </c>
      <c r="E358" s="185">
        <v>132</v>
      </c>
      <c r="F358" s="209">
        <v>26.7</v>
      </c>
      <c r="G358" s="184">
        <v>325</v>
      </c>
      <c r="H358" s="185">
        <v>92</v>
      </c>
      <c r="I358" s="209">
        <v>28.3</v>
      </c>
      <c r="J358" s="184">
        <v>704</v>
      </c>
      <c r="K358" s="185">
        <v>204</v>
      </c>
      <c r="L358" s="209">
        <v>29</v>
      </c>
      <c r="M358" s="184">
        <v>442</v>
      </c>
      <c r="N358" s="185">
        <v>143</v>
      </c>
      <c r="O358" s="209">
        <v>32.4</v>
      </c>
      <c r="P358" s="184">
        <v>952</v>
      </c>
      <c r="Q358" s="185">
        <v>256</v>
      </c>
      <c r="R358" s="209">
        <v>26.9</v>
      </c>
      <c r="S358" s="184">
        <v>571</v>
      </c>
      <c r="T358" s="185">
        <v>171</v>
      </c>
      <c r="U358" s="209">
        <v>29.9</v>
      </c>
      <c r="V358" s="184">
        <v>944</v>
      </c>
      <c r="W358" s="185">
        <v>205</v>
      </c>
      <c r="X358" s="209">
        <v>21.7</v>
      </c>
      <c r="Y358" s="184">
        <v>566</v>
      </c>
      <c r="Z358" s="185">
        <v>150</v>
      </c>
      <c r="AA358" s="209">
        <v>26.5</v>
      </c>
      <c r="AB358" s="184">
        <v>1019</v>
      </c>
      <c r="AC358" s="185">
        <v>243</v>
      </c>
      <c r="AD358" s="209">
        <v>23.8</v>
      </c>
      <c r="AE358" s="184">
        <v>606</v>
      </c>
      <c r="AF358" s="185">
        <v>162</v>
      </c>
      <c r="AG358" s="209">
        <v>26.7</v>
      </c>
    </row>
    <row r="359" spans="1:33" ht="15" customHeight="1">
      <c r="A359" s="35"/>
      <c r="B359" s="11" t="s">
        <v>89</v>
      </c>
      <c r="C359" s="181" t="s">
        <v>313</v>
      </c>
      <c r="D359" s="183">
        <v>51</v>
      </c>
      <c r="E359" s="182">
        <v>23</v>
      </c>
      <c r="F359" s="208">
        <v>45.1</v>
      </c>
      <c r="G359" s="183">
        <v>47</v>
      </c>
      <c r="H359" s="182">
        <v>22</v>
      </c>
      <c r="I359" s="208">
        <v>46.8</v>
      </c>
      <c r="J359" s="183">
        <v>84</v>
      </c>
      <c r="K359" s="182">
        <v>28</v>
      </c>
      <c r="L359" s="208">
        <v>33.299999999999997</v>
      </c>
      <c r="M359" s="183">
        <v>76</v>
      </c>
      <c r="N359" s="182">
        <v>27</v>
      </c>
      <c r="O359" s="208">
        <v>35.5</v>
      </c>
      <c r="P359" s="183">
        <v>90</v>
      </c>
      <c r="Q359" s="182">
        <v>38</v>
      </c>
      <c r="R359" s="208">
        <v>42.2</v>
      </c>
      <c r="S359" s="183">
        <v>78</v>
      </c>
      <c r="T359" s="182">
        <v>35</v>
      </c>
      <c r="U359" s="208">
        <v>44.9</v>
      </c>
      <c r="V359" s="183">
        <v>81</v>
      </c>
      <c r="W359" s="182">
        <v>28</v>
      </c>
      <c r="X359" s="208">
        <v>34.6</v>
      </c>
      <c r="Y359" s="183">
        <v>67</v>
      </c>
      <c r="Z359" s="182">
        <v>25</v>
      </c>
      <c r="AA359" s="208">
        <v>37.299999999999997</v>
      </c>
      <c r="AB359" s="183">
        <v>64</v>
      </c>
      <c r="AC359" s="182">
        <v>21</v>
      </c>
      <c r="AD359" s="208">
        <v>32.799999999999997</v>
      </c>
      <c r="AE359" s="183">
        <v>53</v>
      </c>
      <c r="AF359" s="182">
        <v>21</v>
      </c>
      <c r="AG359" s="208">
        <v>39.6</v>
      </c>
    </row>
    <row r="360" spans="1:33" ht="15" customHeight="1">
      <c r="A360" s="36"/>
      <c r="B360" s="197" t="s">
        <v>39</v>
      </c>
      <c r="C360" s="39"/>
      <c r="D360" s="195">
        <v>2490</v>
      </c>
      <c r="E360" s="194">
        <v>1595</v>
      </c>
      <c r="F360" s="210">
        <v>64.099999999999994</v>
      </c>
      <c r="G360" s="195">
        <v>1058</v>
      </c>
      <c r="H360" s="194">
        <v>964</v>
      </c>
      <c r="I360" s="210">
        <v>91.1</v>
      </c>
      <c r="J360" s="195">
        <v>3087</v>
      </c>
      <c r="K360" s="194">
        <v>1840</v>
      </c>
      <c r="L360" s="210">
        <v>59.6</v>
      </c>
      <c r="M360" s="195">
        <v>1243</v>
      </c>
      <c r="N360" s="194">
        <v>1113</v>
      </c>
      <c r="O360" s="210">
        <v>89.5</v>
      </c>
      <c r="P360" s="195">
        <v>3655</v>
      </c>
      <c r="Q360" s="194">
        <v>2213</v>
      </c>
      <c r="R360" s="210">
        <v>60.5</v>
      </c>
      <c r="S360" s="195">
        <v>1506</v>
      </c>
      <c r="T360" s="194">
        <v>1358</v>
      </c>
      <c r="U360" s="210">
        <v>90.2</v>
      </c>
      <c r="V360" s="195">
        <v>4278</v>
      </c>
      <c r="W360" s="194">
        <v>2505</v>
      </c>
      <c r="X360" s="210">
        <v>58.6</v>
      </c>
      <c r="Y360" s="195">
        <v>1629</v>
      </c>
      <c r="Z360" s="194">
        <v>1478</v>
      </c>
      <c r="AA360" s="210">
        <v>90.7</v>
      </c>
      <c r="AB360" s="195">
        <v>4499</v>
      </c>
      <c r="AC360" s="194">
        <v>2739</v>
      </c>
      <c r="AD360" s="210">
        <v>60.9</v>
      </c>
      <c r="AE360" s="195">
        <v>1783</v>
      </c>
      <c r="AF360" s="194">
        <v>1653</v>
      </c>
      <c r="AG360" s="210">
        <v>92.7</v>
      </c>
    </row>
    <row r="361" spans="1:33" ht="15" customHeight="1">
      <c r="A361" s="35" t="s">
        <v>19</v>
      </c>
      <c r="B361" s="11" t="s">
        <v>190</v>
      </c>
      <c r="C361" s="181" t="s">
        <v>90</v>
      </c>
      <c r="D361" s="183">
        <v>242</v>
      </c>
      <c r="E361" s="182">
        <v>131</v>
      </c>
      <c r="F361" s="208">
        <v>54.1</v>
      </c>
      <c r="G361" s="183">
        <v>126</v>
      </c>
      <c r="H361" s="182">
        <v>93</v>
      </c>
      <c r="I361" s="208">
        <v>73.8</v>
      </c>
      <c r="J361" s="183">
        <v>294</v>
      </c>
      <c r="K361" s="182">
        <v>166</v>
      </c>
      <c r="L361" s="208">
        <v>56.5</v>
      </c>
      <c r="M361" s="183">
        <v>161</v>
      </c>
      <c r="N361" s="182">
        <v>117</v>
      </c>
      <c r="O361" s="208">
        <v>72.7</v>
      </c>
      <c r="P361" s="183">
        <v>350</v>
      </c>
      <c r="Q361" s="182">
        <v>212</v>
      </c>
      <c r="R361" s="208">
        <v>60.6</v>
      </c>
      <c r="S361" s="183">
        <v>190</v>
      </c>
      <c r="T361" s="182">
        <v>141</v>
      </c>
      <c r="U361" s="208">
        <v>74.2</v>
      </c>
      <c r="V361" s="183">
        <v>386</v>
      </c>
      <c r="W361" s="182">
        <v>237</v>
      </c>
      <c r="X361" s="208">
        <v>61.4</v>
      </c>
      <c r="Y361" s="183">
        <v>195</v>
      </c>
      <c r="Z361" s="182">
        <v>151</v>
      </c>
      <c r="AA361" s="208">
        <v>77.400000000000006</v>
      </c>
      <c r="AB361" s="183">
        <v>377</v>
      </c>
      <c r="AC361" s="182">
        <v>231</v>
      </c>
      <c r="AD361" s="208">
        <v>61.3</v>
      </c>
      <c r="AE361" s="183">
        <v>212</v>
      </c>
      <c r="AF361" s="182">
        <v>157</v>
      </c>
      <c r="AG361" s="208">
        <v>74.099999999999994</v>
      </c>
    </row>
    <row r="362" spans="1:33" ht="15" customHeight="1">
      <c r="A362" s="35"/>
      <c r="B362" s="11"/>
      <c r="C362" s="181" t="s">
        <v>314</v>
      </c>
      <c r="D362" s="183">
        <v>27</v>
      </c>
      <c r="E362" s="182">
        <v>7</v>
      </c>
      <c r="F362" s="208">
        <v>25.9</v>
      </c>
      <c r="G362" s="183">
        <v>19</v>
      </c>
      <c r="H362" s="182">
        <v>7</v>
      </c>
      <c r="I362" s="208">
        <v>36.799999999999997</v>
      </c>
      <c r="J362" s="183">
        <v>31</v>
      </c>
      <c r="K362" s="182">
        <v>4</v>
      </c>
      <c r="L362" s="208">
        <v>12.9</v>
      </c>
      <c r="M362" s="183">
        <v>25</v>
      </c>
      <c r="N362" s="182">
        <v>4</v>
      </c>
      <c r="O362" s="208">
        <v>16</v>
      </c>
      <c r="P362" s="183">
        <v>49</v>
      </c>
      <c r="Q362" s="182">
        <v>20</v>
      </c>
      <c r="R362" s="208">
        <v>40.799999999999997</v>
      </c>
      <c r="S362" s="183">
        <v>35</v>
      </c>
      <c r="T362" s="182">
        <v>17</v>
      </c>
      <c r="U362" s="208">
        <v>48.6</v>
      </c>
      <c r="V362" s="183">
        <v>60</v>
      </c>
      <c r="W362" s="182">
        <v>13</v>
      </c>
      <c r="X362" s="208">
        <v>21.7</v>
      </c>
      <c r="Y362" s="183">
        <v>43</v>
      </c>
      <c r="Z362" s="182">
        <v>12</v>
      </c>
      <c r="AA362" s="208">
        <v>27.9</v>
      </c>
      <c r="AB362" s="183">
        <v>69</v>
      </c>
      <c r="AC362" s="182">
        <v>17</v>
      </c>
      <c r="AD362" s="208">
        <v>24.6</v>
      </c>
      <c r="AE362" s="183">
        <v>43</v>
      </c>
      <c r="AF362" s="182">
        <v>11</v>
      </c>
      <c r="AG362" s="208">
        <v>25.6</v>
      </c>
    </row>
    <row r="363" spans="1:33" ht="15" customHeight="1">
      <c r="A363" s="35"/>
      <c r="B363" s="11"/>
      <c r="C363" s="181" t="s">
        <v>39</v>
      </c>
      <c r="D363" s="183">
        <v>269</v>
      </c>
      <c r="E363" s="182">
        <v>138</v>
      </c>
      <c r="F363" s="208">
        <v>51.3</v>
      </c>
      <c r="G363" s="183">
        <v>126</v>
      </c>
      <c r="H363" s="182">
        <v>96</v>
      </c>
      <c r="I363" s="208">
        <v>76.2</v>
      </c>
      <c r="J363" s="183">
        <v>325</v>
      </c>
      <c r="K363" s="182">
        <v>170</v>
      </c>
      <c r="L363" s="208">
        <v>52.3</v>
      </c>
      <c r="M363" s="183">
        <v>163</v>
      </c>
      <c r="N363" s="182">
        <v>117</v>
      </c>
      <c r="O363" s="208">
        <v>71.8</v>
      </c>
      <c r="P363" s="183">
        <v>399</v>
      </c>
      <c r="Q363" s="182">
        <v>232</v>
      </c>
      <c r="R363" s="208">
        <v>58.1</v>
      </c>
      <c r="S363" s="183">
        <v>195</v>
      </c>
      <c r="T363" s="182">
        <v>146</v>
      </c>
      <c r="U363" s="208">
        <v>74.900000000000006</v>
      </c>
      <c r="V363" s="183">
        <v>446</v>
      </c>
      <c r="W363" s="182">
        <v>250</v>
      </c>
      <c r="X363" s="208">
        <v>56.1</v>
      </c>
      <c r="Y363" s="183">
        <v>195</v>
      </c>
      <c r="Z363" s="182">
        <v>152</v>
      </c>
      <c r="AA363" s="208">
        <v>77.900000000000006</v>
      </c>
      <c r="AB363" s="183">
        <v>446</v>
      </c>
      <c r="AC363" s="182">
        <v>248</v>
      </c>
      <c r="AD363" s="208">
        <v>55.6</v>
      </c>
      <c r="AE363" s="183">
        <v>222</v>
      </c>
      <c r="AF363" s="182">
        <v>159</v>
      </c>
      <c r="AG363" s="208">
        <v>71.599999999999994</v>
      </c>
    </row>
    <row r="364" spans="1:33" ht="15" customHeight="1">
      <c r="A364" s="35"/>
      <c r="B364" s="334" t="s">
        <v>191</v>
      </c>
      <c r="C364" s="260" t="s">
        <v>195</v>
      </c>
      <c r="D364" s="188">
        <v>280</v>
      </c>
      <c r="E364" s="189">
        <v>121</v>
      </c>
      <c r="F364" s="207">
        <v>43.2</v>
      </c>
      <c r="G364" s="188">
        <v>147</v>
      </c>
      <c r="H364" s="189">
        <v>84</v>
      </c>
      <c r="I364" s="207">
        <v>57.1</v>
      </c>
      <c r="J364" s="188">
        <v>395</v>
      </c>
      <c r="K364" s="189">
        <v>229</v>
      </c>
      <c r="L364" s="207">
        <v>58</v>
      </c>
      <c r="M364" s="188">
        <v>192</v>
      </c>
      <c r="N364" s="189">
        <v>129</v>
      </c>
      <c r="O364" s="207">
        <v>67.2</v>
      </c>
      <c r="P364" s="188">
        <v>460</v>
      </c>
      <c r="Q364" s="189">
        <v>235</v>
      </c>
      <c r="R364" s="207">
        <v>51.1</v>
      </c>
      <c r="S364" s="188">
        <v>250</v>
      </c>
      <c r="T364" s="189">
        <v>159</v>
      </c>
      <c r="U364" s="207">
        <v>63.6</v>
      </c>
      <c r="V364" s="188">
        <v>575</v>
      </c>
      <c r="W364" s="189">
        <v>306</v>
      </c>
      <c r="X364" s="207">
        <v>53.2</v>
      </c>
      <c r="Y364" s="188">
        <v>297</v>
      </c>
      <c r="Z364" s="189">
        <v>189</v>
      </c>
      <c r="AA364" s="207">
        <v>63.6</v>
      </c>
      <c r="AB364" s="188">
        <v>598</v>
      </c>
      <c r="AC364" s="189">
        <v>330</v>
      </c>
      <c r="AD364" s="207">
        <v>55.2</v>
      </c>
      <c r="AE364" s="188">
        <v>282</v>
      </c>
      <c r="AF364" s="189">
        <v>200</v>
      </c>
      <c r="AG364" s="207">
        <v>70.900000000000006</v>
      </c>
    </row>
    <row r="365" spans="1:33" ht="15" customHeight="1">
      <c r="A365" s="35"/>
      <c r="B365" s="11"/>
      <c r="C365" s="181" t="s">
        <v>91</v>
      </c>
      <c r="D365" s="183">
        <v>115</v>
      </c>
      <c r="E365" s="182">
        <v>44</v>
      </c>
      <c r="F365" s="208">
        <v>38.299999999999997</v>
      </c>
      <c r="G365" s="183">
        <v>68</v>
      </c>
      <c r="H365" s="182">
        <v>33</v>
      </c>
      <c r="I365" s="208">
        <v>48.5</v>
      </c>
      <c r="J365" s="183">
        <v>132</v>
      </c>
      <c r="K365" s="182">
        <v>43</v>
      </c>
      <c r="L365" s="208">
        <v>32.6</v>
      </c>
      <c r="M365" s="183">
        <v>79</v>
      </c>
      <c r="N365" s="182">
        <v>37</v>
      </c>
      <c r="O365" s="208">
        <v>46.8</v>
      </c>
      <c r="P365" s="183">
        <v>157</v>
      </c>
      <c r="Q365" s="182">
        <v>68</v>
      </c>
      <c r="R365" s="208">
        <v>43.3</v>
      </c>
      <c r="S365" s="183">
        <v>109</v>
      </c>
      <c r="T365" s="182">
        <v>52</v>
      </c>
      <c r="U365" s="208">
        <v>47.7</v>
      </c>
      <c r="V365" s="183">
        <v>187</v>
      </c>
      <c r="W365" s="182">
        <v>68</v>
      </c>
      <c r="X365" s="208">
        <v>36.4</v>
      </c>
      <c r="Y365" s="183">
        <v>123</v>
      </c>
      <c r="Z365" s="182">
        <v>54</v>
      </c>
      <c r="AA365" s="208">
        <v>43.9</v>
      </c>
      <c r="AB365" s="183">
        <v>166</v>
      </c>
      <c r="AC365" s="182">
        <v>80</v>
      </c>
      <c r="AD365" s="208">
        <v>48.2</v>
      </c>
      <c r="AE365" s="183">
        <v>101</v>
      </c>
      <c r="AF365" s="182">
        <v>52</v>
      </c>
      <c r="AG365" s="208">
        <v>51.5</v>
      </c>
    </row>
    <row r="366" spans="1:33" ht="15" customHeight="1">
      <c r="A366" s="35"/>
      <c r="B366" s="11"/>
      <c r="C366" s="181" t="s">
        <v>92</v>
      </c>
      <c r="D366" s="183">
        <v>30</v>
      </c>
      <c r="E366" s="182">
        <v>15</v>
      </c>
      <c r="F366" s="208">
        <v>50</v>
      </c>
      <c r="G366" s="183">
        <v>16</v>
      </c>
      <c r="H366" s="182">
        <v>12</v>
      </c>
      <c r="I366" s="208">
        <v>75</v>
      </c>
      <c r="J366" s="183">
        <v>31</v>
      </c>
      <c r="K366" s="182">
        <v>22</v>
      </c>
      <c r="L366" s="208">
        <v>71</v>
      </c>
      <c r="M366" s="183">
        <v>18</v>
      </c>
      <c r="N366" s="182">
        <v>17</v>
      </c>
      <c r="O366" s="208">
        <v>94.4</v>
      </c>
      <c r="P366" s="183">
        <v>81</v>
      </c>
      <c r="Q366" s="182">
        <v>64</v>
      </c>
      <c r="R366" s="208">
        <v>79</v>
      </c>
      <c r="S366" s="183">
        <v>30</v>
      </c>
      <c r="T366" s="182">
        <v>26</v>
      </c>
      <c r="U366" s="208">
        <v>86.7</v>
      </c>
      <c r="V366" s="183">
        <v>57</v>
      </c>
      <c r="W366" s="182">
        <v>41</v>
      </c>
      <c r="X366" s="208">
        <v>71.900000000000006</v>
      </c>
      <c r="Y366" s="183">
        <v>22</v>
      </c>
      <c r="Z366" s="182">
        <v>18</v>
      </c>
      <c r="AA366" s="208">
        <v>81.8</v>
      </c>
      <c r="AB366" s="183">
        <v>60</v>
      </c>
      <c r="AC366" s="182">
        <v>43</v>
      </c>
      <c r="AD366" s="208">
        <v>71.7</v>
      </c>
      <c r="AE366" s="183">
        <v>27</v>
      </c>
      <c r="AF366" s="182">
        <v>23</v>
      </c>
      <c r="AG366" s="208">
        <v>85.2</v>
      </c>
    </row>
    <row r="367" spans="1:33" ht="15" customHeight="1">
      <c r="A367" s="35"/>
      <c r="B367" s="11"/>
      <c r="C367" s="181" t="s">
        <v>315</v>
      </c>
      <c r="D367" s="183">
        <v>0</v>
      </c>
      <c r="E367" s="182">
        <v>0</v>
      </c>
      <c r="F367" s="208">
        <v>0</v>
      </c>
      <c r="G367" s="183">
        <v>0</v>
      </c>
      <c r="H367" s="182">
        <v>0</v>
      </c>
      <c r="I367" s="208">
        <v>0</v>
      </c>
      <c r="J367" s="183">
        <v>1</v>
      </c>
      <c r="K367" s="182">
        <v>1</v>
      </c>
      <c r="L367" s="208">
        <v>100</v>
      </c>
      <c r="M367" s="183">
        <v>1</v>
      </c>
      <c r="N367" s="182">
        <v>1</v>
      </c>
      <c r="O367" s="208">
        <v>100</v>
      </c>
      <c r="P367" s="183">
        <v>22</v>
      </c>
      <c r="Q367" s="182">
        <v>15</v>
      </c>
      <c r="R367" s="208">
        <v>68.2</v>
      </c>
      <c r="S367" s="183">
        <v>5</v>
      </c>
      <c r="T367" s="182">
        <v>1</v>
      </c>
      <c r="U367" s="208">
        <v>20</v>
      </c>
      <c r="V367" s="183">
        <v>13</v>
      </c>
      <c r="W367" s="182">
        <v>6</v>
      </c>
      <c r="X367" s="208">
        <v>46.2</v>
      </c>
      <c r="Y367" s="183">
        <v>12</v>
      </c>
      <c r="Z367" s="182">
        <v>6</v>
      </c>
      <c r="AA367" s="208">
        <v>50</v>
      </c>
      <c r="AB367" s="183">
        <v>27</v>
      </c>
      <c r="AC367" s="182">
        <v>9</v>
      </c>
      <c r="AD367" s="208">
        <v>33.299999999999997</v>
      </c>
      <c r="AE367" s="183">
        <v>25</v>
      </c>
      <c r="AF367" s="182">
        <v>8</v>
      </c>
      <c r="AG367" s="208">
        <v>32</v>
      </c>
    </row>
    <row r="368" spans="1:33" ht="15" customHeight="1">
      <c r="A368" s="35"/>
      <c r="B368" s="304"/>
      <c r="C368" s="34" t="s">
        <v>39</v>
      </c>
      <c r="D368" s="184">
        <v>425</v>
      </c>
      <c r="E368" s="185">
        <v>180</v>
      </c>
      <c r="F368" s="209">
        <v>42.4</v>
      </c>
      <c r="G368" s="184">
        <v>177</v>
      </c>
      <c r="H368" s="185">
        <v>114</v>
      </c>
      <c r="I368" s="209">
        <v>64.400000000000006</v>
      </c>
      <c r="J368" s="184">
        <v>559</v>
      </c>
      <c r="K368" s="185">
        <v>295</v>
      </c>
      <c r="L368" s="209">
        <v>52.8</v>
      </c>
      <c r="M368" s="184">
        <v>237</v>
      </c>
      <c r="N368" s="185">
        <v>167</v>
      </c>
      <c r="O368" s="209">
        <v>70.5</v>
      </c>
      <c r="P368" s="184">
        <v>720</v>
      </c>
      <c r="Q368" s="185">
        <v>382</v>
      </c>
      <c r="R368" s="209">
        <v>53.1</v>
      </c>
      <c r="S368" s="184">
        <v>301</v>
      </c>
      <c r="T368" s="185">
        <v>202</v>
      </c>
      <c r="U368" s="209">
        <v>67.099999999999994</v>
      </c>
      <c r="V368" s="184">
        <v>832</v>
      </c>
      <c r="W368" s="185">
        <v>421</v>
      </c>
      <c r="X368" s="209">
        <v>50.6</v>
      </c>
      <c r="Y368" s="184">
        <v>336</v>
      </c>
      <c r="Z368" s="185">
        <v>229</v>
      </c>
      <c r="AA368" s="209">
        <v>68.2</v>
      </c>
      <c r="AB368" s="184">
        <v>851</v>
      </c>
      <c r="AC368" s="185">
        <v>462</v>
      </c>
      <c r="AD368" s="209">
        <v>54.3</v>
      </c>
      <c r="AE368" s="184">
        <v>330</v>
      </c>
      <c r="AF368" s="185">
        <v>239</v>
      </c>
      <c r="AG368" s="209">
        <v>72.400000000000006</v>
      </c>
    </row>
    <row r="369" spans="1:33" ht="15" customHeight="1">
      <c r="A369" s="36"/>
      <c r="B369" s="304" t="s">
        <v>39</v>
      </c>
      <c r="C369" s="34"/>
      <c r="D369" s="184">
        <v>694</v>
      </c>
      <c r="E369" s="185">
        <v>318</v>
      </c>
      <c r="F369" s="209">
        <v>45.8</v>
      </c>
      <c r="G369" s="184">
        <v>229</v>
      </c>
      <c r="H369" s="185">
        <v>177</v>
      </c>
      <c r="I369" s="209">
        <v>77.3</v>
      </c>
      <c r="J369" s="184">
        <v>884</v>
      </c>
      <c r="K369" s="185">
        <v>465</v>
      </c>
      <c r="L369" s="209">
        <v>52.6</v>
      </c>
      <c r="M369" s="184">
        <v>301</v>
      </c>
      <c r="N369" s="185">
        <v>228</v>
      </c>
      <c r="O369" s="209">
        <v>75.7</v>
      </c>
      <c r="P369" s="184">
        <v>1119</v>
      </c>
      <c r="Q369" s="185">
        <v>614</v>
      </c>
      <c r="R369" s="209">
        <v>54.9</v>
      </c>
      <c r="S369" s="184">
        <v>377</v>
      </c>
      <c r="T369" s="185">
        <v>286</v>
      </c>
      <c r="U369" s="209">
        <v>75.900000000000006</v>
      </c>
      <c r="V369" s="184">
        <v>1278</v>
      </c>
      <c r="W369" s="185">
        <v>671</v>
      </c>
      <c r="X369" s="209">
        <v>52.5</v>
      </c>
      <c r="Y369" s="184">
        <v>402</v>
      </c>
      <c r="Z369" s="185">
        <v>317</v>
      </c>
      <c r="AA369" s="209">
        <v>78.900000000000006</v>
      </c>
      <c r="AB369" s="184">
        <v>1297</v>
      </c>
      <c r="AC369" s="185">
        <v>710</v>
      </c>
      <c r="AD369" s="209">
        <v>54.7</v>
      </c>
      <c r="AE369" s="184">
        <v>430</v>
      </c>
      <c r="AF369" s="185">
        <v>341</v>
      </c>
      <c r="AG369" s="209">
        <v>79.3</v>
      </c>
    </row>
    <row r="370" spans="1:33" ht="15" customHeight="1">
      <c r="A370" s="35" t="s">
        <v>20</v>
      </c>
      <c r="B370" s="11" t="s">
        <v>93</v>
      </c>
      <c r="C370" s="181" t="s">
        <v>94</v>
      </c>
      <c r="D370" s="183">
        <v>49</v>
      </c>
      <c r="E370" s="182">
        <v>19</v>
      </c>
      <c r="F370" s="208">
        <v>38.799999999999997</v>
      </c>
      <c r="G370" s="183">
        <v>32</v>
      </c>
      <c r="H370" s="182">
        <v>16</v>
      </c>
      <c r="I370" s="208">
        <v>50</v>
      </c>
      <c r="J370" s="183">
        <v>56</v>
      </c>
      <c r="K370" s="182">
        <v>29</v>
      </c>
      <c r="L370" s="208">
        <v>51.8</v>
      </c>
      <c r="M370" s="183">
        <v>39</v>
      </c>
      <c r="N370" s="182">
        <v>25</v>
      </c>
      <c r="O370" s="208">
        <v>64.099999999999994</v>
      </c>
      <c r="P370" s="183">
        <v>72</v>
      </c>
      <c r="Q370" s="182">
        <v>31</v>
      </c>
      <c r="R370" s="208">
        <v>43.1</v>
      </c>
      <c r="S370" s="183">
        <v>34</v>
      </c>
      <c r="T370" s="182">
        <v>23</v>
      </c>
      <c r="U370" s="208">
        <v>67.599999999999994</v>
      </c>
      <c r="V370" s="183">
        <v>55</v>
      </c>
      <c r="W370" s="182">
        <v>34</v>
      </c>
      <c r="X370" s="208">
        <v>61.8</v>
      </c>
      <c r="Y370" s="183">
        <v>37</v>
      </c>
      <c r="Z370" s="182">
        <v>28</v>
      </c>
      <c r="AA370" s="208">
        <v>75.7</v>
      </c>
      <c r="AB370" s="183">
        <v>70</v>
      </c>
      <c r="AC370" s="182">
        <v>42</v>
      </c>
      <c r="AD370" s="208">
        <v>60</v>
      </c>
      <c r="AE370" s="183">
        <v>42</v>
      </c>
      <c r="AF370" s="182">
        <v>30</v>
      </c>
      <c r="AG370" s="208">
        <v>71.400000000000006</v>
      </c>
    </row>
    <row r="371" spans="1:33" ht="15" customHeight="1">
      <c r="A371" s="35"/>
      <c r="B371" s="11"/>
      <c r="C371" s="181" t="s">
        <v>316</v>
      </c>
      <c r="D371" s="183">
        <v>175</v>
      </c>
      <c r="E371" s="182">
        <v>64</v>
      </c>
      <c r="F371" s="208">
        <v>36.6</v>
      </c>
      <c r="G371" s="183">
        <v>111</v>
      </c>
      <c r="H371" s="182">
        <v>46</v>
      </c>
      <c r="I371" s="208">
        <v>41.4</v>
      </c>
      <c r="J371" s="183">
        <v>199</v>
      </c>
      <c r="K371" s="182">
        <v>68</v>
      </c>
      <c r="L371" s="208">
        <v>34.200000000000003</v>
      </c>
      <c r="M371" s="183">
        <v>141</v>
      </c>
      <c r="N371" s="182">
        <v>60</v>
      </c>
      <c r="O371" s="208">
        <v>42.6</v>
      </c>
      <c r="P371" s="183">
        <v>239</v>
      </c>
      <c r="Q371" s="182">
        <v>86</v>
      </c>
      <c r="R371" s="208">
        <v>36</v>
      </c>
      <c r="S371" s="183">
        <v>167</v>
      </c>
      <c r="T371" s="182">
        <v>67</v>
      </c>
      <c r="U371" s="208">
        <v>40.1</v>
      </c>
      <c r="V371" s="183">
        <v>219</v>
      </c>
      <c r="W371" s="182">
        <v>78</v>
      </c>
      <c r="X371" s="208">
        <v>35.6</v>
      </c>
      <c r="Y371" s="183">
        <v>168</v>
      </c>
      <c r="Z371" s="182">
        <v>65</v>
      </c>
      <c r="AA371" s="208">
        <v>38.700000000000003</v>
      </c>
      <c r="AB371" s="183">
        <v>223</v>
      </c>
      <c r="AC371" s="182">
        <v>86</v>
      </c>
      <c r="AD371" s="208">
        <v>38.6</v>
      </c>
      <c r="AE371" s="183">
        <v>169</v>
      </c>
      <c r="AF371" s="182">
        <v>74</v>
      </c>
      <c r="AG371" s="208">
        <v>43.8</v>
      </c>
    </row>
    <row r="372" spans="1:33" ht="15" customHeight="1">
      <c r="A372" s="35"/>
      <c r="B372" s="11"/>
      <c r="C372" s="181" t="s">
        <v>39</v>
      </c>
      <c r="D372" s="183">
        <v>224</v>
      </c>
      <c r="E372" s="182">
        <v>83</v>
      </c>
      <c r="F372" s="208">
        <v>37.1</v>
      </c>
      <c r="G372" s="183">
        <v>139</v>
      </c>
      <c r="H372" s="182">
        <v>62</v>
      </c>
      <c r="I372" s="208">
        <v>44.6</v>
      </c>
      <c r="J372" s="183">
        <v>255</v>
      </c>
      <c r="K372" s="182">
        <v>97</v>
      </c>
      <c r="L372" s="208">
        <v>38</v>
      </c>
      <c r="M372" s="183">
        <v>175</v>
      </c>
      <c r="N372" s="182">
        <v>83</v>
      </c>
      <c r="O372" s="208">
        <v>47.4</v>
      </c>
      <c r="P372" s="183">
        <v>311</v>
      </c>
      <c r="Q372" s="182">
        <v>117</v>
      </c>
      <c r="R372" s="208">
        <v>37.6</v>
      </c>
      <c r="S372" s="183">
        <v>198</v>
      </c>
      <c r="T372" s="182">
        <v>88</v>
      </c>
      <c r="U372" s="208">
        <v>44.4</v>
      </c>
      <c r="V372" s="183">
        <v>274</v>
      </c>
      <c r="W372" s="182">
        <v>112</v>
      </c>
      <c r="X372" s="208">
        <v>40.9</v>
      </c>
      <c r="Y372" s="183">
        <v>199</v>
      </c>
      <c r="Z372" s="182">
        <v>90</v>
      </c>
      <c r="AA372" s="208">
        <v>45.2</v>
      </c>
      <c r="AB372" s="183">
        <v>293</v>
      </c>
      <c r="AC372" s="182">
        <v>128</v>
      </c>
      <c r="AD372" s="208">
        <v>43.7</v>
      </c>
      <c r="AE372" s="183">
        <v>208</v>
      </c>
      <c r="AF372" s="182">
        <v>103</v>
      </c>
      <c r="AG372" s="208">
        <v>49.5</v>
      </c>
    </row>
    <row r="373" spans="1:33" ht="15" customHeight="1">
      <c r="A373" s="35"/>
      <c r="B373" s="334" t="s">
        <v>96</v>
      </c>
      <c r="C373" s="260" t="s">
        <v>98</v>
      </c>
      <c r="D373" s="188">
        <v>0</v>
      </c>
      <c r="E373" s="189">
        <v>0</v>
      </c>
      <c r="F373" s="207">
        <v>0</v>
      </c>
      <c r="G373" s="188">
        <v>0</v>
      </c>
      <c r="H373" s="189">
        <v>0</v>
      </c>
      <c r="I373" s="207">
        <v>0</v>
      </c>
      <c r="J373" s="188">
        <v>0</v>
      </c>
      <c r="K373" s="189">
        <v>0</v>
      </c>
      <c r="L373" s="207">
        <v>0</v>
      </c>
      <c r="M373" s="188">
        <v>0</v>
      </c>
      <c r="N373" s="189">
        <v>0</v>
      </c>
      <c r="O373" s="207">
        <v>0</v>
      </c>
      <c r="P373" s="188">
        <v>2</v>
      </c>
      <c r="Q373" s="189">
        <v>2</v>
      </c>
      <c r="R373" s="207">
        <v>100</v>
      </c>
      <c r="S373" s="188">
        <v>2</v>
      </c>
      <c r="T373" s="189">
        <v>2</v>
      </c>
      <c r="U373" s="207">
        <v>100</v>
      </c>
      <c r="V373" s="188">
        <v>0</v>
      </c>
      <c r="W373" s="189">
        <v>0</v>
      </c>
      <c r="X373" s="207">
        <v>0</v>
      </c>
      <c r="Y373" s="188">
        <v>0</v>
      </c>
      <c r="Z373" s="189">
        <v>0</v>
      </c>
      <c r="AA373" s="207">
        <v>0</v>
      </c>
      <c r="AB373" s="188">
        <v>0</v>
      </c>
      <c r="AC373" s="189">
        <v>0</v>
      </c>
      <c r="AD373" s="207">
        <v>0</v>
      </c>
      <c r="AE373" s="188">
        <v>0</v>
      </c>
      <c r="AF373" s="189">
        <v>0</v>
      </c>
      <c r="AG373" s="207">
        <v>0</v>
      </c>
    </row>
    <row r="374" spans="1:33" ht="15" customHeight="1">
      <c r="A374" s="35"/>
      <c r="B374" s="11"/>
      <c r="C374" s="181" t="s">
        <v>317</v>
      </c>
      <c r="D374" s="183">
        <v>0</v>
      </c>
      <c r="E374" s="182">
        <v>0</v>
      </c>
      <c r="F374" s="208">
        <v>0</v>
      </c>
      <c r="G374" s="183">
        <v>0</v>
      </c>
      <c r="H374" s="182">
        <v>0</v>
      </c>
      <c r="I374" s="208">
        <v>0</v>
      </c>
      <c r="J374" s="183">
        <v>0</v>
      </c>
      <c r="K374" s="182">
        <v>0</v>
      </c>
      <c r="L374" s="208">
        <v>0</v>
      </c>
      <c r="M374" s="183">
        <v>0</v>
      </c>
      <c r="N374" s="182">
        <v>0</v>
      </c>
      <c r="O374" s="208">
        <v>0</v>
      </c>
      <c r="P374" s="183">
        <v>2</v>
      </c>
      <c r="Q374" s="182">
        <v>0</v>
      </c>
      <c r="R374" s="208">
        <v>0</v>
      </c>
      <c r="S374" s="183">
        <v>1</v>
      </c>
      <c r="T374" s="182">
        <v>0</v>
      </c>
      <c r="U374" s="208">
        <v>0</v>
      </c>
      <c r="V374" s="183">
        <v>0</v>
      </c>
      <c r="W374" s="182">
        <v>0</v>
      </c>
      <c r="X374" s="208">
        <v>0</v>
      </c>
      <c r="Y374" s="183">
        <v>0</v>
      </c>
      <c r="Z374" s="182">
        <v>0</v>
      </c>
      <c r="AA374" s="208">
        <v>0</v>
      </c>
      <c r="AB374" s="183">
        <v>0</v>
      </c>
      <c r="AC374" s="182">
        <v>0</v>
      </c>
      <c r="AD374" s="208">
        <v>0</v>
      </c>
      <c r="AE374" s="183">
        <v>0</v>
      </c>
      <c r="AF374" s="182">
        <v>0</v>
      </c>
      <c r="AG374" s="208">
        <v>0</v>
      </c>
    </row>
    <row r="375" spans="1:33" ht="15" customHeight="1">
      <c r="A375" s="35"/>
      <c r="B375" s="304"/>
      <c r="C375" s="34" t="s">
        <v>39</v>
      </c>
      <c r="D375" s="184">
        <v>0</v>
      </c>
      <c r="E375" s="185">
        <v>0</v>
      </c>
      <c r="F375" s="209">
        <v>0</v>
      </c>
      <c r="G375" s="184">
        <v>0</v>
      </c>
      <c r="H375" s="185">
        <v>0</v>
      </c>
      <c r="I375" s="209">
        <v>0</v>
      </c>
      <c r="J375" s="184">
        <v>0</v>
      </c>
      <c r="K375" s="185">
        <v>0</v>
      </c>
      <c r="L375" s="209">
        <v>0</v>
      </c>
      <c r="M375" s="184">
        <v>0</v>
      </c>
      <c r="N375" s="185">
        <v>0</v>
      </c>
      <c r="O375" s="209">
        <v>0</v>
      </c>
      <c r="P375" s="184">
        <v>4</v>
      </c>
      <c r="Q375" s="185">
        <v>2</v>
      </c>
      <c r="R375" s="209">
        <v>50</v>
      </c>
      <c r="S375" s="184">
        <v>3</v>
      </c>
      <c r="T375" s="185">
        <v>2</v>
      </c>
      <c r="U375" s="209">
        <v>66.7</v>
      </c>
      <c r="V375" s="184">
        <v>0</v>
      </c>
      <c r="W375" s="185">
        <v>0</v>
      </c>
      <c r="X375" s="209">
        <v>0</v>
      </c>
      <c r="Y375" s="184">
        <v>0</v>
      </c>
      <c r="Z375" s="185">
        <v>0</v>
      </c>
      <c r="AA375" s="209">
        <v>0</v>
      </c>
      <c r="AB375" s="184">
        <v>0</v>
      </c>
      <c r="AC375" s="185">
        <v>0</v>
      </c>
      <c r="AD375" s="209">
        <v>0</v>
      </c>
      <c r="AE375" s="184">
        <v>0</v>
      </c>
      <c r="AF375" s="185">
        <v>0</v>
      </c>
      <c r="AG375" s="209">
        <v>0</v>
      </c>
    </row>
    <row r="376" spans="1:33" ht="15" customHeight="1">
      <c r="A376" s="36"/>
      <c r="B376" s="304" t="s">
        <v>39</v>
      </c>
      <c r="C376" s="34"/>
      <c r="D376" s="184">
        <v>224</v>
      </c>
      <c r="E376" s="185">
        <v>83</v>
      </c>
      <c r="F376" s="209">
        <v>37.1</v>
      </c>
      <c r="G376" s="184">
        <v>139</v>
      </c>
      <c r="H376" s="185">
        <v>62</v>
      </c>
      <c r="I376" s="209">
        <v>44.6</v>
      </c>
      <c r="J376" s="184">
        <v>255</v>
      </c>
      <c r="K376" s="185">
        <v>97</v>
      </c>
      <c r="L376" s="209">
        <v>38</v>
      </c>
      <c r="M376" s="184">
        <v>175</v>
      </c>
      <c r="N376" s="185">
        <v>83</v>
      </c>
      <c r="O376" s="209">
        <v>47.4</v>
      </c>
      <c r="P376" s="184">
        <v>315</v>
      </c>
      <c r="Q376" s="185">
        <v>119</v>
      </c>
      <c r="R376" s="209">
        <v>37.799999999999997</v>
      </c>
      <c r="S376" s="184">
        <v>200</v>
      </c>
      <c r="T376" s="185">
        <v>89</v>
      </c>
      <c r="U376" s="209">
        <v>44.5</v>
      </c>
      <c r="V376" s="184">
        <v>274</v>
      </c>
      <c r="W376" s="185">
        <v>112</v>
      </c>
      <c r="X376" s="209">
        <v>40.9</v>
      </c>
      <c r="Y376" s="184">
        <v>199</v>
      </c>
      <c r="Z376" s="185">
        <v>90</v>
      </c>
      <c r="AA376" s="209">
        <v>45.2</v>
      </c>
      <c r="AB376" s="184">
        <v>293</v>
      </c>
      <c r="AC376" s="185">
        <v>128</v>
      </c>
      <c r="AD376" s="209">
        <v>43.7</v>
      </c>
      <c r="AE376" s="184">
        <v>208</v>
      </c>
      <c r="AF376" s="185">
        <v>103</v>
      </c>
      <c r="AG376" s="209">
        <v>49.5</v>
      </c>
    </row>
    <row r="377" spans="1:33" ht="15" customHeight="1">
      <c r="A377" s="35" t="s">
        <v>21</v>
      </c>
      <c r="B377" s="11" t="s">
        <v>101</v>
      </c>
      <c r="C377" s="181" t="s">
        <v>102</v>
      </c>
      <c r="D377" s="183">
        <v>45</v>
      </c>
      <c r="E377" s="182">
        <v>14</v>
      </c>
      <c r="F377" s="208">
        <v>31.1</v>
      </c>
      <c r="G377" s="183">
        <v>30</v>
      </c>
      <c r="H377" s="182">
        <v>9</v>
      </c>
      <c r="I377" s="208">
        <v>30</v>
      </c>
      <c r="J377" s="183">
        <v>64</v>
      </c>
      <c r="K377" s="182">
        <v>20</v>
      </c>
      <c r="L377" s="208">
        <v>31.3</v>
      </c>
      <c r="M377" s="183">
        <v>45</v>
      </c>
      <c r="N377" s="182">
        <v>12</v>
      </c>
      <c r="O377" s="208">
        <v>26.7</v>
      </c>
      <c r="P377" s="183">
        <v>72</v>
      </c>
      <c r="Q377" s="182">
        <v>15</v>
      </c>
      <c r="R377" s="208">
        <v>20.8</v>
      </c>
      <c r="S377" s="183">
        <v>52</v>
      </c>
      <c r="T377" s="182">
        <v>13</v>
      </c>
      <c r="U377" s="208">
        <v>25</v>
      </c>
      <c r="V377" s="183">
        <v>62</v>
      </c>
      <c r="W377" s="182">
        <v>14</v>
      </c>
      <c r="X377" s="208">
        <v>22.6</v>
      </c>
      <c r="Y377" s="183">
        <v>40</v>
      </c>
      <c r="Z377" s="182">
        <v>14</v>
      </c>
      <c r="AA377" s="208">
        <v>35</v>
      </c>
      <c r="AB377" s="183">
        <v>95</v>
      </c>
      <c r="AC377" s="182">
        <v>20</v>
      </c>
      <c r="AD377" s="208">
        <v>21.1</v>
      </c>
      <c r="AE377" s="183">
        <v>54</v>
      </c>
      <c r="AF377" s="182">
        <v>17</v>
      </c>
      <c r="AG377" s="208">
        <v>31.5</v>
      </c>
    </row>
    <row r="378" spans="1:33" ht="15" customHeight="1">
      <c r="A378" s="35"/>
      <c r="B378" s="11"/>
      <c r="C378" s="181" t="s">
        <v>103</v>
      </c>
      <c r="D378" s="183">
        <v>108</v>
      </c>
      <c r="E378" s="182">
        <v>46</v>
      </c>
      <c r="F378" s="208">
        <v>42.6</v>
      </c>
      <c r="G378" s="183">
        <v>102</v>
      </c>
      <c r="H378" s="182">
        <v>46</v>
      </c>
      <c r="I378" s="208">
        <v>45.1</v>
      </c>
      <c r="J378" s="183">
        <v>150</v>
      </c>
      <c r="K378" s="182">
        <v>68</v>
      </c>
      <c r="L378" s="208">
        <v>45.3</v>
      </c>
      <c r="M378" s="183">
        <v>135</v>
      </c>
      <c r="N378" s="182">
        <v>64</v>
      </c>
      <c r="O378" s="208">
        <v>47.4</v>
      </c>
      <c r="P378" s="183">
        <v>194</v>
      </c>
      <c r="Q378" s="182">
        <v>93</v>
      </c>
      <c r="R378" s="208">
        <v>47.9</v>
      </c>
      <c r="S378" s="183">
        <v>179</v>
      </c>
      <c r="T378" s="182">
        <v>85</v>
      </c>
      <c r="U378" s="208">
        <v>47.5</v>
      </c>
      <c r="V378" s="183">
        <v>257</v>
      </c>
      <c r="W378" s="182">
        <v>120</v>
      </c>
      <c r="X378" s="208">
        <v>46.7</v>
      </c>
      <c r="Y378" s="183">
        <v>232</v>
      </c>
      <c r="Z378" s="182">
        <v>114</v>
      </c>
      <c r="AA378" s="208">
        <v>49.1</v>
      </c>
      <c r="AB378" s="183">
        <v>221</v>
      </c>
      <c r="AC378" s="182">
        <v>92</v>
      </c>
      <c r="AD378" s="208">
        <v>41.6</v>
      </c>
      <c r="AE378" s="183">
        <v>206</v>
      </c>
      <c r="AF378" s="182">
        <v>88</v>
      </c>
      <c r="AG378" s="208">
        <v>42.7</v>
      </c>
    </row>
    <row r="379" spans="1:33" ht="15" customHeight="1">
      <c r="A379" s="35"/>
      <c r="B379" s="11"/>
      <c r="C379" s="181" t="s">
        <v>104</v>
      </c>
      <c r="D379" s="183">
        <v>46</v>
      </c>
      <c r="E379" s="182">
        <v>29</v>
      </c>
      <c r="F379" s="208">
        <v>63</v>
      </c>
      <c r="G379" s="183">
        <v>46</v>
      </c>
      <c r="H379" s="182">
        <v>29</v>
      </c>
      <c r="I379" s="208">
        <v>63</v>
      </c>
      <c r="J379" s="183">
        <v>60</v>
      </c>
      <c r="K379" s="182">
        <v>32</v>
      </c>
      <c r="L379" s="208">
        <v>53.3</v>
      </c>
      <c r="M379" s="183">
        <v>60</v>
      </c>
      <c r="N379" s="182">
        <v>32</v>
      </c>
      <c r="O379" s="208">
        <v>53.3</v>
      </c>
      <c r="P379" s="183">
        <v>61</v>
      </c>
      <c r="Q379" s="182">
        <v>35</v>
      </c>
      <c r="R379" s="208">
        <v>57.4</v>
      </c>
      <c r="S379" s="183">
        <v>59</v>
      </c>
      <c r="T379" s="182">
        <v>34</v>
      </c>
      <c r="U379" s="208">
        <v>57.6</v>
      </c>
      <c r="V379" s="183">
        <v>71</v>
      </c>
      <c r="W379" s="182">
        <v>42</v>
      </c>
      <c r="X379" s="208">
        <v>59.2</v>
      </c>
      <c r="Y379" s="183">
        <v>68</v>
      </c>
      <c r="Z379" s="182">
        <v>40</v>
      </c>
      <c r="AA379" s="208">
        <v>58.8</v>
      </c>
      <c r="AB379" s="183">
        <v>57</v>
      </c>
      <c r="AC379" s="182">
        <v>25</v>
      </c>
      <c r="AD379" s="208">
        <v>43.9</v>
      </c>
      <c r="AE379" s="183">
        <v>56</v>
      </c>
      <c r="AF379" s="182">
        <v>25</v>
      </c>
      <c r="AG379" s="208">
        <v>44.6</v>
      </c>
    </row>
    <row r="380" spans="1:33" ht="15" customHeight="1">
      <c r="A380" s="35"/>
      <c r="B380" s="11"/>
      <c r="C380" s="181" t="s">
        <v>318</v>
      </c>
      <c r="D380" s="183">
        <v>2</v>
      </c>
      <c r="E380" s="182">
        <v>0</v>
      </c>
      <c r="F380" s="208">
        <v>0</v>
      </c>
      <c r="G380" s="183">
        <v>1</v>
      </c>
      <c r="H380" s="182">
        <v>0</v>
      </c>
      <c r="I380" s="208">
        <v>0</v>
      </c>
      <c r="J380" s="183">
        <v>2</v>
      </c>
      <c r="K380" s="182">
        <v>0</v>
      </c>
      <c r="L380" s="208">
        <v>0</v>
      </c>
      <c r="M380" s="183">
        <v>1</v>
      </c>
      <c r="N380" s="182">
        <v>0</v>
      </c>
      <c r="O380" s="208">
        <v>0</v>
      </c>
      <c r="P380" s="183">
        <v>1</v>
      </c>
      <c r="Q380" s="182">
        <v>1</v>
      </c>
      <c r="R380" s="208">
        <v>100</v>
      </c>
      <c r="S380" s="183">
        <v>1</v>
      </c>
      <c r="T380" s="182">
        <v>1</v>
      </c>
      <c r="U380" s="208">
        <v>100</v>
      </c>
      <c r="V380" s="183">
        <v>0</v>
      </c>
      <c r="W380" s="182">
        <v>0</v>
      </c>
      <c r="X380" s="208">
        <v>0</v>
      </c>
      <c r="Y380" s="183">
        <v>0</v>
      </c>
      <c r="Z380" s="182">
        <v>0</v>
      </c>
      <c r="AA380" s="208">
        <v>0</v>
      </c>
      <c r="AB380" s="183">
        <v>0</v>
      </c>
      <c r="AC380" s="182">
        <v>0</v>
      </c>
      <c r="AD380" s="208">
        <v>0</v>
      </c>
      <c r="AE380" s="183">
        <v>0</v>
      </c>
      <c r="AF380" s="182">
        <v>0</v>
      </c>
      <c r="AG380" s="208">
        <v>0</v>
      </c>
    </row>
    <row r="381" spans="1:33" ht="15" customHeight="1">
      <c r="A381" s="35"/>
      <c r="B381" s="11"/>
      <c r="C381" s="181" t="s">
        <v>39</v>
      </c>
      <c r="D381" s="183">
        <v>201</v>
      </c>
      <c r="E381" s="182">
        <v>89</v>
      </c>
      <c r="F381" s="208">
        <v>44.3</v>
      </c>
      <c r="G381" s="183">
        <v>177</v>
      </c>
      <c r="H381" s="182">
        <v>83</v>
      </c>
      <c r="I381" s="208">
        <v>46.9</v>
      </c>
      <c r="J381" s="183">
        <v>276</v>
      </c>
      <c r="K381" s="182">
        <v>120</v>
      </c>
      <c r="L381" s="208">
        <v>43.5</v>
      </c>
      <c r="M381" s="183">
        <v>240</v>
      </c>
      <c r="N381" s="182">
        <v>108</v>
      </c>
      <c r="O381" s="208">
        <v>45</v>
      </c>
      <c r="P381" s="183">
        <v>328</v>
      </c>
      <c r="Q381" s="182">
        <v>144</v>
      </c>
      <c r="R381" s="208">
        <v>43.9</v>
      </c>
      <c r="S381" s="183">
        <v>282</v>
      </c>
      <c r="T381" s="182">
        <v>132</v>
      </c>
      <c r="U381" s="208">
        <v>46.8</v>
      </c>
      <c r="V381" s="183">
        <v>390</v>
      </c>
      <c r="W381" s="182">
        <v>176</v>
      </c>
      <c r="X381" s="208">
        <v>45.1</v>
      </c>
      <c r="Y381" s="183">
        <v>332</v>
      </c>
      <c r="Z381" s="182">
        <v>165</v>
      </c>
      <c r="AA381" s="208">
        <v>49.7</v>
      </c>
      <c r="AB381" s="183">
        <v>373</v>
      </c>
      <c r="AC381" s="182">
        <v>137</v>
      </c>
      <c r="AD381" s="208">
        <v>36.700000000000003</v>
      </c>
      <c r="AE381" s="183">
        <v>302</v>
      </c>
      <c r="AF381" s="182">
        <v>126</v>
      </c>
      <c r="AG381" s="208">
        <v>41.7</v>
      </c>
    </row>
    <row r="382" spans="1:33" ht="15" customHeight="1">
      <c r="A382" s="35"/>
      <c r="B382" s="334" t="s">
        <v>105</v>
      </c>
      <c r="C382" s="260" t="s">
        <v>106</v>
      </c>
      <c r="D382" s="188">
        <v>0</v>
      </c>
      <c r="E382" s="189">
        <v>0</v>
      </c>
      <c r="F382" s="207">
        <v>0</v>
      </c>
      <c r="G382" s="188">
        <v>0</v>
      </c>
      <c r="H382" s="189">
        <v>0</v>
      </c>
      <c r="I382" s="207">
        <v>0</v>
      </c>
      <c r="J382" s="188">
        <v>0</v>
      </c>
      <c r="K382" s="189">
        <v>0</v>
      </c>
      <c r="L382" s="207">
        <v>0</v>
      </c>
      <c r="M382" s="188">
        <v>0</v>
      </c>
      <c r="N382" s="189">
        <v>0</v>
      </c>
      <c r="O382" s="207">
        <v>0</v>
      </c>
      <c r="P382" s="188">
        <v>1</v>
      </c>
      <c r="Q382" s="189">
        <v>0</v>
      </c>
      <c r="R382" s="207">
        <v>0</v>
      </c>
      <c r="S382" s="188">
        <v>1</v>
      </c>
      <c r="T382" s="189">
        <v>0</v>
      </c>
      <c r="U382" s="207">
        <v>0</v>
      </c>
      <c r="V382" s="188">
        <v>2</v>
      </c>
      <c r="W382" s="189">
        <v>0</v>
      </c>
      <c r="X382" s="207">
        <v>0</v>
      </c>
      <c r="Y382" s="188">
        <v>2</v>
      </c>
      <c r="Z382" s="189">
        <v>0</v>
      </c>
      <c r="AA382" s="207">
        <v>0</v>
      </c>
      <c r="AB382" s="188">
        <v>0</v>
      </c>
      <c r="AC382" s="189">
        <v>0</v>
      </c>
      <c r="AD382" s="207">
        <v>0</v>
      </c>
      <c r="AE382" s="188">
        <v>0</v>
      </c>
      <c r="AF382" s="189">
        <v>0</v>
      </c>
      <c r="AG382" s="207">
        <v>0</v>
      </c>
    </row>
    <row r="383" spans="1:33" ht="15" customHeight="1">
      <c r="A383" s="35"/>
      <c r="B383" s="11"/>
      <c r="C383" s="181" t="s">
        <v>107</v>
      </c>
      <c r="D383" s="183">
        <v>5</v>
      </c>
      <c r="E383" s="182">
        <v>5</v>
      </c>
      <c r="F383" s="208">
        <v>100</v>
      </c>
      <c r="G383" s="183">
        <v>3</v>
      </c>
      <c r="H383" s="182">
        <v>3</v>
      </c>
      <c r="I383" s="208">
        <v>100</v>
      </c>
      <c r="J383" s="183">
        <v>4</v>
      </c>
      <c r="K383" s="182">
        <v>2</v>
      </c>
      <c r="L383" s="208">
        <v>50</v>
      </c>
      <c r="M383" s="183">
        <v>4</v>
      </c>
      <c r="N383" s="182">
        <v>2</v>
      </c>
      <c r="O383" s="208">
        <v>50</v>
      </c>
      <c r="P383" s="183">
        <v>5</v>
      </c>
      <c r="Q383" s="182">
        <v>1</v>
      </c>
      <c r="R383" s="208">
        <v>20</v>
      </c>
      <c r="S383" s="183">
        <v>3</v>
      </c>
      <c r="T383" s="182">
        <v>1</v>
      </c>
      <c r="U383" s="208">
        <v>33.299999999999997</v>
      </c>
      <c r="V383" s="183">
        <v>7</v>
      </c>
      <c r="W383" s="182">
        <v>4</v>
      </c>
      <c r="X383" s="208">
        <v>57.1</v>
      </c>
      <c r="Y383" s="183">
        <v>7</v>
      </c>
      <c r="Z383" s="182">
        <v>4</v>
      </c>
      <c r="AA383" s="208">
        <v>57.1</v>
      </c>
      <c r="AB383" s="183">
        <v>5</v>
      </c>
      <c r="AC383" s="182">
        <v>3</v>
      </c>
      <c r="AD383" s="208">
        <v>60</v>
      </c>
      <c r="AE383" s="183">
        <v>5</v>
      </c>
      <c r="AF383" s="182">
        <v>3</v>
      </c>
      <c r="AG383" s="208">
        <v>60</v>
      </c>
    </row>
    <row r="384" spans="1:33" ht="15" customHeight="1">
      <c r="A384" s="35"/>
      <c r="B384" s="11"/>
      <c r="C384" s="181" t="s">
        <v>109</v>
      </c>
      <c r="D384" s="183">
        <v>0</v>
      </c>
      <c r="E384" s="182">
        <v>0</v>
      </c>
      <c r="F384" s="208">
        <v>0</v>
      </c>
      <c r="G384" s="183">
        <v>0</v>
      </c>
      <c r="H384" s="182">
        <v>0</v>
      </c>
      <c r="I384" s="208">
        <v>0</v>
      </c>
      <c r="J384" s="183">
        <v>25</v>
      </c>
      <c r="K384" s="182">
        <v>7</v>
      </c>
      <c r="L384" s="208">
        <v>28</v>
      </c>
      <c r="M384" s="183">
        <v>3</v>
      </c>
      <c r="N384" s="182">
        <v>2</v>
      </c>
      <c r="O384" s="208">
        <v>66.7</v>
      </c>
      <c r="P384" s="183">
        <v>1</v>
      </c>
      <c r="Q384" s="182">
        <v>1</v>
      </c>
      <c r="R384" s="208">
        <v>100</v>
      </c>
      <c r="S384" s="183">
        <v>1</v>
      </c>
      <c r="T384" s="182">
        <v>1</v>
      </c>
      <c r="U384" s="208">
        <v>100</v>
      </c>
      <c r="V384" s="183">
        <v>0</v>
      </c>
      <c r="W384" s="182">
        <v>0</v>
      </c>
      <c r="X384" s="208">
        <v>0</v>
      </c>
      <c r="Y384" s="183">
        <v>0</v>
      </c>
      <c r="Z384" s="182">
        <v>0</v>
      </c>
      <c r="AA384" s="208">
        <v>0</v>
      </c>
      <c r="AB384" s="183">
        <v>2</v>
      </c>
      <c r="AC384" s="182">
        <v>2</v>
      </c>
      <c r="AD384" s="208">
        <v>100</v>
      </c>
      <c r="AE384" s="183">
        <v>2</v>
      </c>
      <c r="AF384" s="182">
        <v>2</v>
      </c>
      <c r="AG384" s="208">
        <v>100</v>
      </c>
    </row>
    <row r="385" spans="1:33" ht="15" customHeight="1">
      <c r="A385" s="35"/>
      <c r="B385" s="11"/>
      <c r="C385" s="181" t="s">
        <v>110</v>
      </c>
      <c r="D385" s="183">
        <v>31</v>
      </c>
      <c r="E385" s="182">
        <v>2</v>
      </c>
      <c r="F385" s="208">
        <v>6.5</v>
      </c>
      <c r="G385" s="183">
        <v>8</v>
      </c>
      <c r="H385" s="182">
        <v>1</v>
      </c>
      <c r="I385" s="208">
        <v>12.5</v>
      </c>
      <c r="J385" s="183">
        <v>36</v>
      </c>
      <c r="K385" s="182">
        <v>19</v>
      </c>
      <c r="L385" s="208">
        <v>52.8</v>
      </c>
      <c r="M385" s="183">
        <v>11</v>
      </c>
      <c r="N385" s="182">
        <v>7</v>
      </c>
      <c r="O385" s="208">
        <v>63.6</v>
      </c>
      <c r="P385" s="183">
        <v>46</v>
      </c>
      <c r="Q385" s="182">
        <v>26</v>
      </c>
      <c r="R385" s="208">
        <v>56.5</v>
      </c>
      <c r="S385" s="183">
        <v>16</v>
      </c>
      <c r="T385" s="182">
        <v>11</v>
      </c>
      <c r="U385" s="208">
        <v>68.8</v>
      </c>
      <c r="V385" s="183">
        <v>20</v>
      </c>
      <c r="W385" s="182">
        <v>9</v>
      </c>
      <c r="X385" s="208">
        <v>45</v>
      </c>
      <c r="Y385" s="183">
        <v>8</v>
      </c>
      <c r="Z385" s="182">
        <v>4</v>
      </c>
      <c r="AA385" s="208">
        <v>50</v>
      </c>
      <c r="AB385" s="183">
        <v>32</v>
      </c>
      <c r="AC385" s="182">
        <v>14</v>
      </c>
      <c r="AD385" s="208">
        <v>43.8</v>
      </c>
      <c r="AE385" s="183">
        <v>10</v>
      </c>
      <c r="AF385" s="182">
        <v>7</v>
      </c>
      <c r="AG385" s="208">
        <v>70</v>
      </c>
    </row>
    <row r="386" spans="1:33" ht="15" customHeight="1">
      <c r="A386" s="35"/>
      <c r="B386" s="304"/>
      <c r="C386" s="34" t="s">
        <v>39</v>
      </c>
      <c r="D386" s="184">
        <v>36</v>
      </c>
      <c r="E386" s="185">
        <v>7</v>
      </c>
      <c r="F386" s="209">
        <v>19.399999999999999</v>
      </c>
      <c r="G386" s="184">
        <v>11</v>
      </c>
      <c r="H386" s="185">
        <v>4</v>
      </c>
      <c r="I386" s="209">
        <v>36.4</v>
      </c>
      <c r="J386" s="184">
        <v>65</v>
      </c>
      <c r="K386" s="185">
        <v>28</v>
      </c>
      <c r="L386" s="209">
        <v>43.1</v>
      </c>
      <c r="M386" s="184">
        <v>18</v>
      </c>
      <c r="N386" s="185">
        <v>11</v>
      </c>
      <c r="O386" s="209">
        <v>61.1</v>
      </c>
      <c r="P386" s="184">
        <v>53</v>
      </c>
      <c r="Q386" s="185">
        <v>28</v>
      </c>
      <c r="R386" s="209">
        <v>52.8</v>
      </c>
      <c r="S386" s="184">
        <v>21</v>
      </c>
      <c r="T386" s="185">
        <v>13</v>
      </c>
      <c r="U386" s="209">
        <v>61.9</v>
      </c>
      <c r="V386" s="184">
        <v>29</v>
      </c>
      <c r="W386" s="185">
        <v>13</v>
      </c>
      <c r="X386" s="209">
        <v>44.8</v>
      </c>
      <c r="Y386" s="184">
        <v>17</v>
      </c>
      <c r="Z386" s="185">
        <v>8</v>
      </c>
      <c r="AA386" s="209">
        <v>47.1</v>
      </c>
      <c r="AB386" s="184">
        <v>39</v>
      </c>
      <c r="AC386" s="185">
        <v>19</v>
      </c>
      <c r="AD386" s="209">
        <v>48.7</v>
      </c>
      <c r="AE386" s="184">
        <v>17</v>
      </c>
      <c r="AF386" s="185">
        <v>12</v>
      </c>
      <c r="AG386" s="209">
        <v>70.599999999999994</v>
      </c>
    </row>
    <row r="387" spans="1:33" ht="15" customHeight="1">
      <c r="A387" s="35"/>
      <c r="B387" s="11" t="s">
        <v>112</v>
      </c>
      <c r="C387" s="181" t="s">
        <v>113</v>
      </c>
      <c r="D387" s="183">
        <v>4</v>
      </c>
      <c r="E387" s="182">
        <v>4</v>
      </c>
      <c r="F387" s="208">
        <v>100</v>
      </c>
      <c r="G387" s="183">
        <v>4</v>
      </c>
      <c r="H387" s="182">
        <v>4</v>
      </c>
      <c r="I387" s="208">
        <v>100</v>
      </c>
      <c r="J387" s="183">
        <v>2</v>
      </c>
      <c r="K387" s="182">
        <v>1</v>
      </c>
      <c r="L387" s="208">
        <v>50</v>
      </c>
      <c r="M387" s="183">
        <v>2</v>
      </c>
      <c r="N387" s="182">
        <v>1</v>
      </c>
      <c r="O387" s="208">
        <v>50</v>
      </c>
      <c r="P387" s="183">
        <v>2</v>
      </c>
      <c r="Q387" s="182">
        <v>1</v>
      </c>
      <c r="R387" s="208">
        <v>50</v>
      </c>
      <c r="S387" s="183">
        <v>2</v>
      </c>
      <c r="T387" s="182">
        <v>1</v>
      </c>
      <c r="U387" s="208">
        <v>50</v>
      </c>
      <c r="V387" s="183">
        <v>3</v>
      </c>
      <c r="W387" s="182">
        <v>2</v>
      </c>
      <c r="X387" s="208">
        <v>66.7</v>
      </c>
      <c r="Y387" s="183">
        <v>3</v>
      </c>
      <c r="Z387" s="182">
        <v>2</v>
      </c>
      <c r="AA387" s="208">
        <v>66.7</v>
      </c>
      <c r="AB387" s="183">
        <v>2</v>
      </c>
      <c r="AC387" s="182">
        <v>0</v>
      </c>
      <c r="AD387" s="208">
        <v>0</v>
      </c>
      <c r="AE387" s="183">
        <v>2</v>
      </c>
      <c r="AF387" s="182">
        <v>0</v>
      </c>
      <c r="AG387" s="208">
        <v>0</v>
      </c>
    </row>
    <row r="388" spans="1:33" ht="15" customHeight="1">
      <c r="A388" s="35"/>
      <c r="B388" s="11"/>
      <c r="C388" s="181" t="s">
        <v>114</v>
      </c>
      <c r="D388" s="183">
        <v>2</v>
      </c>
      <c r="E388" s="182">
        <v>1</v>
      </c>
      <c r="F388" s="208">
        <v>50</v>
      </c>
      <c r="G388" s="183">
        <v>2</v>
      </c>
      <c r="H388" s="182">
        <v>1</v>
      </c>
      <c r="I388" s="208">
        <v>50</v>
      </c>
      <c r="J388" s="183">
        <v>2</v>
      </c>
      <c r="K388" s="182">
        <v>0</v>
      </c>
      <c r="L388" s="208">
        <v>0</v>
      </c>
      <c r="M388" s="183">
        <v>2</v>
      </c>
      <c r="N388" s="182">
        <v>0</v>
      </c>
      <c r="O388" s="208">
        <v>0</v>
      </c>
      <c r="P388" s="183">
        <v>0</v>
      </c>
      <c r="Q388" s="182">
        <v>0</v>
      </c>
      <c r="R388" s="208">
        <v>0</v>
      </c>
      <c r="S388" s="183">
        <v>0</v>
      </c>
      <c r="T388" s="182">
        <v>0</v>
      </c>
      <c r="U388" s="208">
        <v>0</v>
      </c>
      <c r="V388" s="183">
        <v>0</v>
      </c>
      <c r="W388" s="182">
        <v>0</v>
      </c>
      <c r="X388" s="208">
        <v>0</v>
      </c>
      <c r="Y388" s="183">
        <v>0</v>
      </c>
      <c r="Z388" s="182">
        <v>0</v>
      </c>
      <c r="AA388" s="208">
        <v>0</v>
      </c>
      <c r="AB388" s="183">
        <v>1</v>
      </c>
      <c r="AC388" s="182">
        <v>0</v>
      </c>
      <c r="AD388" s="208">
        <v>0</v>
      </c>
      <c r="AE388" s="183">
        <v>1</v>
      </c>
      <c r="AF388" s="182">
        <v>0</v>
      </c>
      <c r="AG388" s="208">
        <v>0</v>
      </c>
    </row>
    <row r="389" spans="1:33" ht="15" customHeight="1">
      <c r="A389" s="35"/>
      <c r="B389" s="11"/>
      <c r="C389" s="181" t="s">
        <v>115</v>
      </c>
      <c r="D389" s="183">
        <v>2</v>
      </c>
      <c r="E389" s="182">
        <v>2</v>
      </c>
      <c r="F389" s="208">
        <v>100</v>
      </c>
      <c r="G389" s="183">
        <v>1</v>
      </c>
      <c r="H389" s="182">
        <v>1</v>
      </c>
      <c r="I389" s="208">
        <v>100</v>
      </c>
      <c r="J389" s="183">
        <v>5</v>
      </c>
      <c r="K389" s="182">
        <v>2</v>
      </c>
      <c r="L389" s="208">
        <v>40</v>
      </c>
      <c r="M389" s="183">
        <v>5</v>
      </c>
      <c r="N389" s="182">
        <v>2</v>
      </c>
      <c r="O389" s="208">
        <v>40</v>
      </c>
      <c r="P389" s="183">
        <v>3</v>
      </c>
      <c r="Q389" s="182">
        <v>2</v>
      </c>
      <c r="R389" s="208">
        <v>66.7</v>
      </c>
      <c r="S389" s="183">
        <v>2</v>
      </c>
      <c r="T389" s="182">
        <v>1</v>
      </c>
      <c r="U389" s="208">
        <v>50</v>
      </c>
      <c r="V389" s="183">
        <v>2</v>
      </c>
      <c r="W389" s="182">
        <v>1</v>
      </c>
      <c r="X389" s="208">
        <v>50</v>
      </c>
      <c r="Y389" s="183">
        <v>2</v>
      </c>
      <c r="Z389" s="182">
        <v>1</v>
      </c>
      <c r="AA389" s="208">
        <v>50</v>
      </c>
      <c r="AB389" s="183">
        <v>7</v>
      </c>
      <c r="AC389" s="182">
        <v>6</v>
      </c>
      <c r="AD389" s="208">
        <v>85.7</v>
      </c>
      <c r="AE389" s="183">
        <v>3</v>
      </c>
      <c r="AF389" s="182">
        <v>3</v>
      </c>
      <c r="AG389" s="208">
        <v>100</v>
      </c>
    </row>
    <row r="390" spans="1:33" ht="15" customHeight="1">
      <c r="A390" s="35"/>
      <c r="B390" s="11"/>
      <c r="C390" s="181" t="s">
        <v>39</v>
      </c>
      <c r="D390" s="183">
        <v>8</v>
      </c>
      <c r="E390" s="182">
        <v>7</v>
      </c>
      <c r="F390" s="208">
        <v>87.5</v>
      </c>
      <c r="G390" s="183">
        <v>6</v>
      </c>
      <c r="H390" s="182">
        <v>6</v>
      </c>
      <c r="I390" s="208">
        <v>100</v>
      </c>
      <c r="J390" s="183">
        <v>9</v>
      </c>
      <c r="K390" s="182">
        <v>3</v>
      </c>
      <c r="L390" s="208">
        <v>33.299999999999997</v>
      </c>
      <c r="M390" s="183">
        <v>9</v>
      </c>
      <c r="N390" s="182">
        <v>3</v>
      </c>
      <c r="O390" s="208">
        <v>33.299999999999997</v>
      </c>
      <c r="P390" s="183">
        <v>5</v>
      </c>
      <c r="Q390" s="182">
        <v>3</v>
      </c>
      <c r="R390" s="208">
        <v>60</v>
      </c>
      <c r="S390" s="183">
        <v>4</v>
      </c>
      <c r="T390" s="182">
        <v>2</v>
      </c>
      <c r="U390" s="208">
        <v>50</v>
      </c>
      <c r="V390" s="183">
        <v>5</v>
      </c>
      <c r="W390" s="182">
        <v>3</v>
      </c>
      <c r="X390" s="208">
        <v>60</v>
      </c>
      <c r="Y390" s="183">
        <v>5</v>
      </c>
      <c r="Z390" s="182">
        <v>3</v>
      </c>
      <c r="AA390" s="208">
        <v>60</v>
      </c>
      <c r="AB390" s="183">
        <v>10</v>
      </c>
      <c r="AC390" s="182">
        <v>6</v>
      </c>
      <c r="AD390" s="208">
        <v>60</v>
      </c>
      <c r="AE390" s="183">
        <v>6</v>
      </c>
      <c r="AF390" s="182">
        <v>3</v>
      </c>
      <c r="AG390" s="208">
        <v>50</v>
      </c>
    </row>
    <row r="391" spans="1:33" ht="15" customHeight="1">
      <c r="A391" s="36"/>
      <c r="B391" s="197" t="s">
        <v>39</v>
      </c>
      <c r="C391" s="39"/>
      <c r="D391" s="195">
        <v>245</v>
      </c>
      <c r="E391" s="194">
        <v>103</v>
      </c>
      <c r="F391" s="210">
        <v>42</v>
      </c>
      <c r="G391" s="195">
        <v>189</v>
      </c>
      <c r="H391" s="194">
        <v>91</v>
      </c>
      <c r="I391" s="210">
        <v>48.1</v>
      </c>
      <c r="J391" s="195">
        <v>350</v>
      </c>
      <c r="K391" s="194">
        <v>151</v>
      </c>
      <c r="L391" s="210">
        <v>43.1</v>
      </c>
      <c r="M391" s="195">
        <v>264</v>
      </c>
      <c r="N391" s="194">
        <v>122</v>
      </c>
      <c r="O391" s="210">
        <v>46.2</v>
      </c>
      <c r="P391" s="195">
        <v>386</v>
      </c>
      <c r="Q391" s="194">
        <v>175</v>
      </c>
      <c r="R391" s="210">
        <v>45.3</v>
      </c>
      <c r="S391" s="195">
        <v>305</v>
      </c>
      <c r="T391" s="194">
        <v>146</v>
      </c>
      <c r="U391" s="210">
        <v>47.9</v>
      </c>
      <c r="V391" s="195">
        <v>424</v>
      </c>
      <c r="W391" s="194">
        <v>192</v>
      </c>
      <c r="X391" s="210">
        <v>45.3</v>
      </c>
      <c r="Y391" s="195">
        <v>350</v>
      </c>
      <c r="Z391" s="194">
        <v>175</v>
      </c>
      <c r="AA391" s="210">
        <v>50</v>
      </c>
      <c r="AB391" s="195">
        <v>422</v>
      </c>
      <c r="AC391" s="194">
        <v>162</v>
      </c>
      <c r="AD391" s="210">
        <v>38.4</v>
      </c>
      <c r="AE391" s="195">
        <v>323</v>
      </c>
      <c r="AF391" s="194">
        <v>141</v>
      </c>
      <c r="AG391" s="210">
        <v>43.7</v>
      </c>
    </row>
    <row r="392" spans="1:33" ht="15" customHeight="1">
      <c r="A392" s="35" t="s">
        <v>22</v>
      </c>
      <c r="B392" s="11" t="s">
        <v>116</v>
      </c>
      <c r="C392" s="181" t="s">
        <v>117</v>
      </c>
      <c r="D392" s="183">
        <v>52</v>
      </c>
      <c r="E392" s="182">
        <v>37</v>
      </c>
      <c r="F392" s="208">
        <v>71.2</v>
      </c>
      <c r="G392" s="183">
        <v>43</v>
      </c>
      <c r="H392" s="182">
        <v>33</v>
      </c>
      <c r="I392" s="208">
        <v>76.7</v>
      </c>
      <c r="J392" s="183">
        <v>90</v>
      </c>
      <c r="K392" s="182">
        <v>77</v>
      </c>
      <c r="L392" s="208">
        <v>85.6</v>
      </c>
      <c r="M392" s="183">
        <v>68</v>
      </c>
      <c r="N392" s="182">
        <v>59</v>
      </c>
      <c r="O392" s="208">
        <v>86.8</v>
      </c>
      <c r="P392" s="183">
        <v>123</v>
      </c>
      <c r="Q392" s="182">
        <v>105</v>
      </c>
      <c r="R392" s="208">
        <v>85.4</v>
      </c>
      <c r="S392" s="183">
        <v>88</v>
      </c>
      <c r="T392" s="182">
        <v>79</v>
      </c>
      <c r="U392" s="208">
        <v>89.8</v>
      </c>
      <c r="V392" s="183">
        <v>143</v>
      </c>
      <c r="W392" s="182">
        <v>125</v>
      </c>
      <c r="X392" s="208">
        <v>87.4</v>
      </c>
      <c r="Y392" s="183">
        <v>104</v>
      </c>
      <c r="Z392" s="182">
        <v>91</v>
      </c>
      <c r="AA392" s="208">
        <v>87.5</v>
      </c>
      <c r="AB392" s="183">
        <v>138</v>
      </c>
      <c r="AC392" s="182">
        <v>122</v>
      </c>
      <c r="AD392" s="208">
        <v>88.4</v>
      </c>
      <c r="AE392" s="183">
        <v>96</v>
      </c>
      <c r="AF392" s="182">
        <v>85</v>
      </c>
      <c r="AG392" s="208">
        <v>88.5</v>
      </c>
    </row>
    <row r="393" spans="1:33" ht="15" customHeight="1">
      <c r="A393" s="35"/>
      <c r="B393" s="11"/>
      <c r="C393" s="181" t="s">
        <v>118</v>
      </c>
      <c r="D393" s="183">
        <v>22</v>
      </c>
      <c r="E393" s="182">
        <v>19</v>
      </c>
      <c r="F393" s="208">
        <v>86.4</v>
      </c>
      <c r="G393" s="183">
        <v>16</v>
      </c>
      <c r="H393" s="182">
        <v>13</v>
      </c>
      <c r="I393" s="208">
        <v>81.3</v>
      </c>
      <c r="J393" s="183">
        <v>26</v>
      </c>
      <c r="K393" s="182">
        <v>24</v>
      </c>
      <c r="L393" s="208">
        <v>92.3</v>
      </c>
      <c r="M393" s="183">
        <v>25</v>
      </c>
      <c r="N393" s="182">
        <v>23</v>
      </c>
      <c r="O393" s="208">
        <v>92</v>
      </c>
      <c r="P393" s="183">
        <v>33</v>
      </c>
      <c r="Q393" s="182">
        <v>28</v>
      </c>
      <c r="R393" s="208">
        <v>84.8</v>
      </c>
      <c r="S393" s="183">
        <v>29</v>
      </c>
      <c r="T393" s="182">
        <v>24</v>
      </c>
      <c r="U393" s="208">
        <v>82.8</v>
      </c>
      <c r="V393" s="183">
        <v>34</v>
      </c>
      <c r="W393" s="182">
        <v>23</v>
      </c>
      <c r="X393" s="208">
        <v>67.599999999999994</v>
      </c>
      <c r="Y393" s="183">
        <v>33</v>
      </c>
      <c r="Z393" s="182">
        <v>23</v>
      </c>
      <c r="AA393" s="208">
        <v>69.7</v>
      </c>
      <c r="AB393" s="183">
        <v>40</v>
      </c>
      <c r="AC393" s="182">
        <v>36</v>
      </c>
      <c r="AD393" s="208">
        <v>90</v>
      </c>
      <c r="AE393" s="183">
        <v>34</v>
      </c>
      <c r="AF393" s="182">
        <v>31</v>
      </c>
      <c r="AG393" s="208">
        <v>91.2</v>
      </c>
    </row>
    <row r="394" spans="1:33" ht="15" customHeight="1">
      <c r="A394" s="35"/>
      <c r="B394" s="11"/>
      <c r="C394" s="181" t="s">
        <v>320</v>
      </c>
      <c r="D394" s="183">
        <v>10</v>
      </c>
      <c r="E394" s="182">
        <v>7</v>
      </c>
      <c r="F394" s="208">
        <v>70</v>
      </c>
      <c r="G394" s="183">
        <v>7</v>
      </c>
      <c r="H394" s="182">
        <v>5</v>
      </c>
      <c r="I394" s="208">
        <v>71.400000000000006</v>
      </c>
      <c r="J394" s="183">
        <v>4</v>
      </c>
      <c r="K394" s="182">
        <v>3</v>
      </c>
      <c r="L394" s="208">
        <v>75</v>
      </c>
      <c r="M394" s="183">
        <v>3</v>
      </c>
      <c r="N394" s="182">
        <v>2</v>
      </c>
      <c r="O394" s="208">
        <v>66.7</v>
      </c>
      <c r="P394" s="183">
        <v>5</v>
      </c>
      <c r="Q394" s="182">
        <v>1</v>
      </c>
      <c r="R394" s="208">
        <v>20</v>
      </c>
      <c r="S394" s="183">
        <v>4</v>
      </c>
      <c r="T394" s="182">
        <v>1</v>
      </c>
      <c r="U394" s="208">
        <v>25</v>
      </c>
      <c r="V394" s="183">
        <v>12</v>
      </c>
      <c r="W394" s="182">
        <v>9</v>
      </c>
      <c r="X394" s="208">
        <v>75</v>
      </c>
      <c r="Y394" s="183">
        <v>11</v>
      </c>
      <c r="Z394" s="182">
        <v>9</v>
      </c>
      <c r="AA394" s="208">
        <v>81.8</v>
      </c>
      <c r="AB394" s="183">
        <v>10</v>
      </c>
      <c r="AC394" s="182">
        <v>7</v>
      </c>
      <c r="AD394" s="208">
        <v>70</v>
      </c>
      <c r="AE394" s="183">
        <v>10</v>
      </c>
      <c r="AF394" s="182">
        <v>7</v>
      </c>
      <c r="AG394" s="208">
        <v>70</v>
      </c>
    </row>
    <row r="395" spans="1:33" ht="15" customHeight="1">
      <c r="A395" s="35"/>
      <c r="B395" s="11"/>
      <c r="C395" s="181" t="s">
        <v>39</v>
      </c>
      <c r="D395" s="183">
        <v>84</v>
      </c>
      <c r="E395" s="182">
        <v>63</v>
      </c>
      <c r="F395" s="208">
        <v>75</v>
      </c>
      <c r="G395" s="183">
        <v>64</v>
      </c>
      <c r="H395" s="182">
        <v>50</v>
      </c>
      <c r="I395" s="208">
        <v>78.099999999999994</v>
      </c>
      <c r="J395" s="183">
        <v>120</v>
      </c>
      <c r="K395" s="182">
        <v>104</v>
      </c>
      <c r="L395" s="208">
        <v>86.7</v>
      </c>
      <c r="M395" s="183">
        <v>95</v>
      </c>
      <c r="N395" s="182">
        <v>84</v>
      </c>
      <c r="O395" s="208">
        <v>88.4</v>
      </c>
      <c r="P395" s="183">
        <v>161</v>
      </c>
      <c r="Q395" s="182">
        <v>134</v>
      </c>
      <c r="R395" s="208">
        <v>83.2</v>
      </c>
      <c r="S395" s="183">
        <v>121</v>
      </c>
      <c r="T395" s="182">
        <v>104</v>
      </c>
      <c r="U395" s="208">
        <v>86</v>
      </c>
      <c r="V395" s="183">
        <v>189</v>
      </c>
      <c r="W395" s="182">
        <v>157</v>
      </c>
      <c r="X395" s="208">
        <v>83.1</v>
      </c>
      <c r="Y395" s="183">
        <v>148</v>
      </c>
      <c r="Z395" s="182">
        <v>123</v>
      </c>
      <c r="AA395" s="208">
        <v>83.1</v>
      </c>
      <c r="AB395" s="183">
        <v>188</v>
      </c>
      <c r="AC395" s="182">
        <v>165</v>
      </c>
      <c r="AD395" s="208">
        <v>87.8</v>
      </c>
      <c r="AE395" s="183">
        <v>138</v>
      </c>
      <c r="AF395" s="182">
        <v>121</v>
      </c>
      <c r="AG395" s="208">
        <v>87.7</v>
      </c>
    </row>
    <row r="396" spans="1:33" ht="15" customHeight="1">
      <c r="A396" s="35"/>
      <c r="B396" s="197" t="s">
        <v>192</v>
      </c>
      <c r="C396" s="39" t="s">
        <v>119</v>
      </c>
      <c r="D396" s="195">
        <v>9</v>
      </c>
      <c r="E396" s="194">
        <v>6</v>
      </c>
      <c r="F396" s="210">
        <v>66.7</v>
      </c>
      <c r="G396" s="195">
        <v>9</v>
      </c>
      <c r="H396" s="194">
        <v>6</v>
      </c>
      <c r="I396" s="210">
        <v>66.7</v>
      </c>
      <c r="J396" s="195">
        <v>20</v>
      </c>
      <c r="K396" s="194">
        <v>8</v>
      </c>
      <c r="L396" s="210">
        <v>40</v>
      </c>
      <c r="M396" s="195">
        <v>12</v>
      </c>
      <c r="N396" s="194">
        <v>6</v>
      </c>
      <c r="O396" s="210">
        <v>50</v>
      </c>
      <c r="P396" s="195">
        <v>16</v>
      </c>
      <c r="Q396" s="194">
        <v>6</v>
      </c>
      <c r="R396" s="210">
        <v>37.5</v>
      </c>
      <c r="S396" s="195">
        <v>12</v>
      </c>
      <c r="T396" s="194">
        <v>5</v>
      </c>
      <c r="U396" s="210">
        <v>41.7</v>
      </c>
      <c r="V396" s="195">
        <v>22</v>
      </c>
      <c r="W396" s="194">
        <v>10</v>
      </c>
      <c r="X396" s="210">
        <v>45.5</v>
      </c>
      <c r="Y396" s="195">
        <v>17</v>
      </c>
      <c r="Z396" s="194">
        <v>9</v>
      </c>
      <c r="AA396" s="210">
        <v>52.9</v>
      </c>
      <c r="AB396" s="195">
        <v>24</v>
      </c>
      <c r="AC396" s="194">
        <v>14</v>
      </c>
      <c r="AD396" s="210">
        <v>58.3</v>
      </c>
      <c r="AE396" s="195">
        <v>17</v>
      </c>
      <c r="AF396" s="194">
        <v>12</v>
      </c>
      <c r="AG396" s="210">
        <v>70.599999999999994</v>
      </c>
    </row>
    <row r="397" spans="1:33" ht="15" customHeight="1">
      <c r="A397" s="35"/>
      <c r="B397" s="11" t="s">
        <v>121</v>
      </c>
      <c r="C397" s="181" t="s">
        <v>302</v>
      </c>
      <c r="D397" s="183">
        <v>8</v>
      </c>
      <c r="E397" s="182">
        <v>7</v>
      </c>
      <c r="F397" s="208">
        <v>87.5</v>
      </c>
      <c r="G397" s="183">
        <v>8</v>
      </c>
      <c r="H397" s="182">
        <v>7</v>
      </c>
      <c r="I397" s="208">
        <v>87.5</v>
      </c>
      <c r="J397" s="183">
        <v>8</v>
      </c>
      <c r="K397" s="182">
        <v>5</v>
      </c>
      <c r="L397" s="208">
        <v>62.5</v>
      </c>
      <c r="M397" s="183">
        <v>8</v>
      </c>
      <c r="N397" s="182">
        <v>5</v>
      </c>
      <c r="O397" s="208">
        <v>62.5</v>
      </c>
      <c r="P397" s="183">
        <v>10</v>
      </c>
      <c r="Q397" s="182">
        <v>10</v>
      </c>
      <c r="R397" s="208">
        <v>100</v>
      </c>
      <c r="S397" s="183">
        <v>10</v>
      </c>
      <c r="T397" s="182">
        <v>10</v>
      </c>
      <c r="U397" s="208">
        <v>100</v>
      </c>
      <c r="V397" s="183">
        <v>13</v>
      </c>
      <c r="W397" s="182">
        <v>11</v>
      </c>
      <c r="X397" s="208">
        <v>84.6</v>
      </c>
      <c r="Y397" s="183">
        <v>13</v>
      </c>
      <c r="Z397" s="182">
        <v>11</v>
      </c>
      <c r="AA397" s="208">
        <v>84.6</v>
      </c>
      <c r="AB397" s="183">
        <v>19</v>
      </c>
      <c r="AC397" s="182">
        <v>15</v>
      </c>
      <c r="AD397" s="208">
        <v>78.900000000000006</v>
      </c>
      <c r="AE397" s="183">
        <v>19</v>
      </c>
      <c r="AF397" s="182">
        <v>15</v>
      </c>
      <c r="AG397" s="208">
        <v>78.900000000000006</v>
      </c>
    </row>
    <row r="398" spans="1:33" ht="15" customHeight="1">
      <c r="A398" s="35"/>
      <c r="B398" s="11"/>
      <c r="C398" s="181" t="s">
        <v>329</v>
      </c>
      <c r="D398" s="183">
        <v>8</v>
      </c>
      <c r="E398" s="182">
        <v>4</v>
      </c>
      <c r="F398" s="208">
        <v>50</v>
      </c>
      <c r="G398" s="183">
        <v>7</v>
      </c>
      <c r="H398" s="182">
        <v>3</v>
      </c>
      <c r="I398" s="208">
        <v>42.9</v>
      </c>
      <c r="J398" s="183">
        <v>7</v>
      </c>
      <c r="K398" s="182">
        <v>3</v>
      </c>
      <c r="L398" s="208">
        <v>42.9</v>
      </c>
      <c r="M398" s="183">
        <v>7</v>
      </c>
      <c r="N398" s="182">
        <v>3</v>
      </c>
      <c r="O398" s="208">
        <v>42.9</v>
      </c>
      <c r="P398" s="183">
        <v>6</v>
      </c>
      <c r="Q398" s="182">
        <v>6</v>
      </c>
      <c r="R398" s="208">
        <v>100</v>
      </c>
      <c r="S398" s="183">
        <v>6</v>
      </c>
      <c r="T398" s="182">
        <v>6</v>
      </c>
      <c r="U398" s="208">
        <v>100</v>
      </c>
      <c r="V398" s="183">
        <v>15</v>
      </c>
      <c r="W398" s="182">
        <v>14</v>
      </c>
      <c r="X398" s="208">
        <v>93.3</v>
      </c>
      <c r="Y398" s="183">
        <v>15</v>
      </c>
      <c r="Z398" s="182">
        <v>14</v>
      </c>
      <c r="AA398" s="208">
        <v>93.3</v>
      </c>
      <c r="AB398" s="183">
        <v>18</v>
      </c>
      <c r="AC398" s="182">
        <v>15</v>
      </c>
      <c r="AD398" s="208">
        <v>83.3</v>
      </c>
      <c r="AE398" s="183">
        <v>17</v>
      </c>
      <c r="AF398" s="182">
        <v>15</v>
      </c>
      <c r="AG398" s="208">
        <v>88.2</v>
      </c>
    </row>
    <row r="399" spans="1:33" ht="15" customHeight="1">
      <c r="A399" s="35"/>
      <c r="B399" s="11"/>
      <c r="C399" s="181" t="s">
        <v>321</v>
      </c>
      <c r="D399" s="183">
        <v>23</v>
      </c>
      <c r="E399" s="182">
        <v>15</v>
      </c>
      <c r="F399" s="208">
        <v>65.2</v>
      </c>
      <c r="G399" s="183">
        <v>18</v>
      </c>
      <c r="H399" s="182">
        <v>11</v>
      </c>
      <c r="I399" s="208">
        <v>61.1</v>
      </c>
      <c r="J399" s="183">
        <v>53</v>
      </c>
      <c r="K399" s="182">
        <v>27</v>
      </c>
      <c r="L399" s="208">
        <v>50.9</v>
      </c>
      <c r="M399" s="183">
        <v>31</v>
      </c>
      <c r="N399" s="182">
        <v>16</v>
      </c>
      <c r="O399" s="208">
        <v>51.6</v>
      </c>
      <c r="P399" s="183">
        <v>45</v>
      </c>
      <c r="Q399" s="182">
        <v>29</v>
      </c>
      <c r="R399" s="208">
        <v>64.400000000000006</v>
      </c>
      <c r="S399" s="183">
        <v>35</v>
      </c>
      <c r="T399" s="182">
        <v>23</v>
      </c>
      <c r="U399" s="208">
        <v>65.7</v>
      </c>
      <c r="V399" s="183">
        <v>44</v>
      </c>
      <c r="W399" s="182">
        <v>26</v>
      </c>
      <c r="X399" s="208">
        <v>59.1</v>
      </c>
      <c r="Y399" s="183">
        <v>34</v>
      </c>
      <c r="Z399" s="182">
        <v>19</v>
      </c>
      <c r="AA399" s="208">
        <v>55.9</v>
      </c>
      <c r="AB399" s="183">
        <v>53</v>
      </c>
      <c r="AC399" s="182">
        <v>36</v>
      </c>
      <c r="AD399" s="208">
        <v>67.900000000000006</v>
      </c>
      <c r="AE399" s="183">
        <v>39</v>
      </c>
      <c r="AF399" s="182">
        <v>27</v>
      </c>
      <c r="AG399" s="208">
        <v>69.2</v>
      </c>
    </row>
    <row r="400" spans="1:33" ht="15" customHeight="1">
      <c r="A400" s="35"/>
      <c r="B400" s="11"/>
      <c r="C400" s="181" t="s">
        <v>39</v>
      </c>
      <c r="D400" s="183">
        <v>39</v>
      </c>
      <c r="E400" s="182">
        <v>26</v>
      </c>
      <c r="F400" s="208">
        <v>66.7</v>
      </c>
      <c r="G400" s="183">
        <v>32</v>
      </c>
      <c r="H400" s="182">
        <v>20</v>
      </c>
      <c r="I400" s="208">
        <v>62.5</v>
      </c>
      <c r="J400" s="183">
        <v>68</v>
      </c>
      <c r="K400" s="182">
        <v>35</v>
      </c>
      <c r="L400" s="208">
        <v>51.5</v>
      </c>
      <c r="M400" s="183">
        <v>44</v>
      </c>
      <c r="N400" s="182">
        <v>22</v>
      </c>
      <c r="O400" s="208">
        <v>50</v>
      </c>
      <c r="P400" s="183">
        <v>61</v>
      </c>
      <c r="Q400" s="182">
        <v>45</v>
      </c>
      <c r="R400" s="208">
        <v>73.8</v>
      </c>
      <c r="S400" s="183">
        <v>48</v>
      </c>
      <c r="T400" s="182">
        <v>36</v>
      </c>
      <c r="U400" s="208">
        <v>75</v>
      </c>
      <c r="V400" s="183">
        <v>72</v>
      </c>
      <c r="W400" s="182">
        <v>51</v>
      </c>
      <c r="X400" s="208">
        <v>70.8</v>
      </c>
      <c r="Y400" s="183">
        <v>57</v>
      </c>
      <c r="Z400" s="182">
        <v>42</v>
      </c>
      <c r="AA400" s="208">
        <v>73.7</v>
      </c>
      <c r="AB400" s="183">
        <v>90</v>
      </c>
      <c r="AC400" s="182">
        <v>66</v>
      </c>
      <c r="AD400" s="208">
        <v>73.3</v>
      </c>
      <c r="AE400" s="183">
        <v>70</v>
      </c>
      <c r="AF400" s="182">
        <v>53</v>
      </c>
      <c r="AG400" s="208">
        <v>75.7</v>
      </c>
    </row>
    <row r="401" spans="1:33" ht="15" customHeight="1">
      <c r="A401" s="35"/>
      <c r="B401" s="197" t="s">
        <v>428</v>
      </c>
      <c r="C401" s="39" t="s">
        <v>428</v>
      </c>
      <c r="D401" s="195">
        <v>0</v>
      </c>
      <c r="E401" s="194">
        <v>0</v>
      </c>
      <c r="F401" s="210">
        <v>0</v>
      </c>
      <c r="G401" s="195">
        <v>0</v>
      </c>
      <c r="H401" s="194">
        <v>0</v>
      </c>
      <c r="I401" s="210">
        <v>0</v>
      </c>
      <c r="J401" s="195">
        <v>0</v>
      </c>
      <c r="K401" s="194">
        <v>0</v>
      </c>
      <c r="L401" s="210">
        <v>0</v>
      </c>
      <c r="M401" s="195">
        <v>0</v>
      </c>
      <c r="N401" s="194">
        <v>0</v>
      </c>
      <c r="O401" s="210">
        <v>0</v>
      </c>
      <c r="P401" s="195">
        <v>1</v>
      </c>
      <c r="Q401" s="194">
        <v>1</v>
      </c>
      <c r="R401" s="210">
        <v>100</v>
      </c>
      <c r="S401" s="195">
        <v>1</v>
      </c>
      <c r="T401" s="194">
        <v>1</v>
      </c>
      <c r="U401" s="210">
        <v>100</v>
      </c>
      <c r="V401" s="195">
        <v>0</v>
      </c>
      <c r="W401" s="194">
        <v>0</v>
      </c>
      <c r="X401" s="210">
        <v>0</v>
      </c>
      <c r="Y401" s="195">
        <v>0</v>
      </c>
      <c r="Z401" s="194">
        <v>0</v>
      </c>
      <c r="AA401" s="210">
        <v>0</v>
      </c>
      <c r="AB401" s="195">
        <v>0</v>
      </c>
      <c r="AC401" s="194">
        <v>0</v>
      </c>
      <c r="AD401" s="210">
        <v>0</v>
      </c>
      <c r="AE401" s="195">
        <v>0</v>
      </c>
      <c r="AF401" s="194">
        <v>0</v>
      </c>
      <c r="AG401" s="210">
        <v>0</v>
      </c>
    </row>
    <row r="402" spans="1:33" ht="15" customHeight="1">
      <c r="A402" s="36"/>
      <c r="B402" s="304" t="s">
        <v>39</v>
      </c>
      <c r="C402" s="34"/>
      <c r="D402" s="184">
        <v>132</v>
      </c>
      <c r="E402" s="185">
        <v>95</v>
      </c>
      <c r="F402" s="209">
        <v>72</v>
      </c>
      <c r="G402" s="184">
        <v>88</v>
      </c>
      <c r="H402" s="185">
        <v>63</v>
      </c>
      <c r="I402" s="209">
        <v>71.599999999999994</v>
      </c>
      <c r="J402" s="184">
        <v>208</v>
      </c>
      <c r="K402" s="185">
        <v>147</v>
      </c>
      <c r="L402" s="209">
        <v>70.7</v>
      </c>
      <c r="M402" s="184">
        <v>127</v>
      </c>
      <c r="N402" s="185">
        <v>101</v>
      </c>
      <c r="O402" s="209">
        <v>79.5</v>
      </c>
      <c r="P402" s="184">
        <v>239</v>
      </c>
      <c r="Q402" s="185">
        <v>186</v>
      </c>
      <c r="R402" s="209">
        <v>77.8</v>
      </c>
      <c r="S402" s="184">
        <v>152</v>
      </c>
      <c r="T402" s="185">
        <v>126</v>
      </c>
      <c r="U402" s="209">
        <v>82.9</v>
      </c>
      <c r="V402" s="184">
        <v>283</v>
      </c>
      <c r="W402" s="185">
        <v>218</v>
      </c>
      <c r="X402" s="209">
        <v>77</v>
      </c>
      <c r="Y402" s="184">
        <v>183</v>
      </c>
      <c r="Z402" s="185">
        <v>154</v>
      </c>
      <c r="AA402" s="209">
        <v>84.2</v>
      </c>
      <c r="AB402" s="184">
        <v>302</v>
      </c>
      <c r="AC402" s="185">
        <v>245</v>
      </c>
      <c r="AD402" s="209">
        <v>81.099999999999994</v>
      </c>
      <c r="AE402" s="184">
        <v>188</v>
      </c>
      <c r="AF402" s="185">
        <v>154</v>
      </c>
      <c r="AG402" s="209">
        <v>81.900000000000006</v>
      </c>
    </row>
    <row r="403" spans="1:33" ht="15" customHeight="1">
      <c r="A403" s="35" t="s">
        <v>23</v>
      </c>
      <c r="B403" s="197" t="s">
        <v>122</v>
      </c>
      <c r="C403" s="39" t="s">
        <v>123</v>
      </c>
      <c r="D403" s="195">
        <v>7</v>
      </c>
      <c r="E403" s="194">
        <v>6</v>
      </c>
      <c r="F403" s="210">
        <v>85.7</v>
      </c>
      <c r="G403" s="195">
        <v>7</v>
      </c>
      <c r="H403" s="194">
        <v>6</v>
      </c>
      <c r="I403" s="210">
        <v>85.7</v>
      </c>
      <c r="J403" s="195">
        <v>8</v>
      </c>
      <c r="K403" s="194">
        <v>7</v>
      </c>
      <c r="L403" s="210">
        <v>87.5</v>
      </c>
      <c r="M403" s="195">
        <v>8</v>
      </c>
      <c r="N403" s="194">
        <v>7</v>
      </c>
      <c r="O403" s="210">
        <v>87.5</v>
      </c>
      <c r="P403" s="195">
        <v>9</v>
      </c>
      <c r="Q403" s="194">
        <v>4</v>
      </c>
      <c r="R403" s="210">
        <v>44.4</v>
      </c>
      <c r="S403" s="195">
        <v>9</v>
      </c>
      <c r="T403" s="194">
        <v>4</v>
      </c>
      <c r="U403" s="210">
        <v>44.4</v>
      </c>
      <c r="V403" s="195">
        <v>17</v>
      </c>
      <c r="W403" s="194">
        <v>12</v>
      </c>
      <c r="X403" s="210">
        <v>70.599999999999994</v>
      </c>
      <c r="Y403" s="195">
        <v>16</v>
      </c>
      <c r="Z403" s="194">
        <v>12</v>
      </c>
      <c r="AA403" s="210">
        <v>75</v>
      </c>
      <c r="AB403" s="195">
        <v>7</v>
      </c>
      <c r="AC403" s="194">
        <v>6</v>
      </c>
      <c r="AD403" s="210">
        <v>85.7</v>
      </c>
      <c r="AE403" s="195">
        <v>4</v>
      </c>
      <c r="AF403" s="194">
        <v>3</v>
      </c>
      <c r="AG403" s="210">
        <v>75</v>
      </c>
    </row>
    <row r="404" spans="1:33" ht="15" customHeight="1">
      <c r="A404" s="35"/>
      <c r="B404" s="197" t="s">
        <v>125</v>
      </c>
      <c r="C404" s="39" t="s">
        <v>322</v>
      </c>
      <c r="D404" s="195">
        <v>9</v>
      </c>
      <c r="E404" s="194">
        <v>5</v>
      </c>
      <c r="F404" s="210">
        <v>55.6</v>
      </c>
      <c r="G404" s="195">
        <v>8</v>
      </c>
      <c r="H404" s="194">
        <v>4</v>
      </c>
      <c r="I404" s="210">
        <v>50</v>
      </c>
      <c r="J404" s="195">
        <v>35</v>
      </c>
      <c r="K404" s="194">
        <v>30</v>
      </c>
      <c r="L404" s="210">
        <v>85.7</v>
      </c>
      <c r="M404" s="195">
        <v>14</v>
      </c>
      <c r="N404" s="194">
        <v>11</v>
      </c>
      <c r="O404" s="210">
        <v>78.599999999999994</v>
      </c>
      <c r="P404" s="195">
        <v>17</v>
      </c>
      <c r="Q404" s="194">
        <v>11</v>
      </c>
      <c r="R404" s="210">
        <v>64.7</v>
      </c>
      <c r="S404" s="195">
        <v>11</v>
      </c>
      <c r="T404" s="194">
        <v>8</v>
      </c>
      <c r="U404" s="210">
        <v>72.7</v>
      </c>
      <c r="V404" s="195">
        <v>36</v>
      </c>
      <c r="W404" s="194">
        <v>22</v>
      </c>
      <c r="X404" s="210">
        <v>61.1</v>
      </c>
      <c r="Y404" s="195">
        <v>14</v>
      </c>
      <c r="Z404" s="194">
        <v>12</v>
      </c>
      <c r="AA404" s="210">
        <v>85.7</v>
      </c>
      <c r="AB404" s="195">
        <v>47</v>
      </c>
      <c r="AC404" s="194">
        <v>37</v>
      </c>
      <c r="AD404" s="210">
        <v>78.7</v>
      </c>
      <c r="AE404" s="195">
        <v>15</v>
      </c>
      <c r="AF404" s="194">
        <v>12</v>
      </c>
      <c r="AG404" s="210">
        <v>80</v>
      </c>
    </row>
    <row r="405" spans="1:33" ht="15" customHeight="1">
      <c r="A405" s="35"/>
      <c r="B405" s="197" t="s">
        <v>193</v>
      </c>
      <c r="C405" s="39" t="s">
        <v>129</v>
      </c>
      <c r="D405" s="195">
        <v>61</v>
      </c>
      <c r="E405" s="194">
        <v>54</v>
      </c>
      <c r="F405" s="210">
        <v>88.5</v>
      </c>
      <c r="G405" s="195">
        <v>47</v>
      </c>
      <c r="H405" s="194">
        <v>41</v>
      </c>
      <c r="I405" s="210">
        <v>87.2</v>
      </c>
      <c r="J405" s="195">
        <v>85</v>
      </c>
      <c r="K405" s="194">
        <v>66</v>
      </c>
      <c r="L405" s="210">
        <v>77.599999999999994</v>
      </c>
      <c r="M405" s="195">
        <v>66</v>
      </c>
      <c r="N405" s="194">
        <v>50</v>
      </c>
      <c r="O405" s="210">
        <v>75.8</v>
      </c>
      <c r="P405" s="195">
        <v>115</v>
      </c>
      <c r="Q405" s="194">
        <v>80</v>
      </c>
      <c r="R405" s="210">
        <v>69.599999999999994</v>
      </c>
      <c r="S405" s="195">
        <v>85</v>
      </c>
      <c r="T405" s="194">
        <v>60</v>
      </c>
      <c r="U405" s="210">
        <v>70.599999999999994</v>
      </c>
      <c r="V405" s="195">
        <v>151</v>
      </c>
      <c r="W405" s="194">
        <v>102</v>
      </c>
      <c r="X405" s="210">
        <v>67.5</v>
      </c>
      <c r="Y405" s="195">
        <v>98</v>
      </c>
      <c r="Z405" s="194">
        <v>79</v>
      </c>
      <c r="AA405" s="210">
        <v>80.599999999999994</v>
      </c>
      <c r="AB405" s="195">
        <v>200</v>
      </c>
      <c r="AC405" s="194">
        <v>123</v>
      </c>
      <c r="AD405" s="210">
        <v>61.5</v>
      </c>
      <c r="AE405" s="195">
        <v>98</v>
      </c>
      <c r="AF405" s="194">
        <v>81</v>
      </c>
      <c r="AG405" s="210">
        <v>82.7</v>
      </c>
    </row>
    <row r="406" spans="1:33" ht="15" customHeight="1">
      <c r="A406" s="35"/>
      <c r="B406" s="334" t="s">
        <v>194</v>
      </c>
      <c r="C406" s="260" t="s">
        <v>197</v>
      </c>
      <c r="D406" s="188">
        <v>0</v>
      </c>
      <c r="E406" s="189">
        <v>0</v>
      </c>
      <c r="F406" s="207">
        <v>0</v>
      </c>
      <c r="G406" s="188">
        <v>0</v>
      </c>
      <c r="H406" s="189">
        <v>0</v>
      </c>
      <c r="I406" s="207">
        <v>0</v>
      </c>
      <c r="J406" s="188">
        <v>1</v>
      </c>
      <c r="K406" s="189">
        <v>1</v>
      </c>
      <c r="L406" s="207">
        <v>100</v>
      </c>
      <c r="M406" s="188">
        <v>1</v>
      </c>
      <c r="N406" s="189">
        <v>1</v>
      </c>
      <c r="O406" s="207">
        <v>100</v>
      </c>
      <c r="P406" s="188">
        <v>0</v>
      </c>
      <c r="Q406" s="189">
        <v>0</v>
      </c>
      <c r="R406" s="207">
        <v>0</v>
      </c>
      <c r="S406" s="188">
        <v>0</v>
      </c>
      <c r="T406" s="189">
        <v>0</v>
      </c>
      <c r="U406" s="207">
        <v>0</v>
      </c>
      <c r="V406" s="188">
        <v>0</v>
      </c>
      <c r="W406" s="189">
        <v>0</v>
      </c>
      <c r="X406" s="207">
        <v>0</v>
      </c>
      <c r="Y406" s="188">
        <v>0</v>
      </c>
      <c r="Z406" s="189">
        <v>0</v>
      </c>
      <c r="AA406" s="207">
        <v>0</v>
      </c>
      <c r="AB406" s="188">
        <v>0</v>
      </c>
      <c r="AC406" s="189">
        <v>0</v>
      </c>
      <c r="AD406" s="207">
        <v>0</v>
      </c>
      <c r="AE406" s="188">
        <v>0</v>
      </c>
      <c r="AF406" s="189">
        <v>0</v>
      </c>
      <c r="AG406" s="207">
        <v>0</v>
      </c>
    </row>
    <row r="407" spans="1:33" ht="15" customHeight="1">
      <c r="A407" s="35"/>
      <c r="B407" s="11"/>
      <c r="C407" s="181" t="s">
        <v>130</v>
      </c>
      <c r="D407" s="183">
        <v>1</v>
      </c>
      <c r="E407" s="182">
        <v>1</v>
      </c>
      <c r="F407" s="208">
        <v>100</v>
      </c>
      <c r="G407" s="183">
        <v>1</v>
      </c>
      <c r="H407" s="182">
        <v>1</v>
      </c>
      <c r="I407" s="208">
        <v>100</v>
      </c>
      <c r="J407" s="183">
        <v>4</v>
      </c>
      <c r="K407" s="182">
        <v>3</v>
      </c>
      <c r="L407" s="208">
        <v>75</v>
      </c>
      <c r="M407" s="183">
        <v>2</v>
      </c>
      <c r="N407" s="182">
        <v>2</v>
      </c>
      <c r="O407" s="208">
        <v>100</v>
      </c>
      <c r="P407" s="183">
        <v>2</v>
      </c>
      <c r="Q407" s="182">
        <v>2</v>
      </c>
      <c r="R407" s="208">
        <v>100</v>
      </c>
      <c r="S407" s="183">
        <v>2</v>
      </c>
      <c r="T407" s="182">
        <v>2</v>
      </c>
      <c r="U407" s="208">
        <v>100</v>
      </c>
      <c r="V407" s="183">
        <v>3</v>
      </c>
      <c r="W407" s="182">
        <v>2</v>
      </c>
      <c r="X407" s="208">
        <v>66.7</v>
      </c>
      <c r="Y407" s="183">
        <v>2</v>
      </c>
      <c r="Z407" s="182">
        <v>2</v>
      </c>
      <c r="AA407" s="208">
        <v>100</v>
      </c>
      <c r="AB407" s="183">
        <v>1</v>
      </c>
      <c r="AC407" s="182">
        <v>1</v>
      </c>
      <c r="AD407" s="208">
        <v>100</v>
      </c>
      <c r="AE407" s="183">
        <v>1</v>
      </c>
      <c r="AF407" s="182">
        <v>1</v>
      </c>
      <c r="AG407" s="208">
        <v>100</v>
      </c>
    </row>
    <row r="408" spans="1:33" ht="15" customHeight="1">
      <c r="A408" s="35"/>
      <c r="B408" s="11"/>
      <c r="C408" s="181" t="s">
        <v>131</v>
      </c>
      <c r="D408" s="183">
        <v>19</v>
      </c>
      <c r="E408" s="182">
        <v>11</v>
      </c>
      <c r="F408" s="208">
        <v>57.9</v>
      </c>
      <c r="G408" s="183">
        <v>10</v>
      </c>
      <c r="H408" s="182">
        <v>6</v>
      </c>
      <c r="I408" s="208">
        <v>60</v>
      </c>
      <c r="J408" s="183">
        <v>4</v>
      </c>
      <c r="K408" s="182">
        <v>3</v>
      </c>
      <c r="L408" s="208">
        <v>75</v>
      </c>
      <c r="M408" s="183">
        <v>3</v>
      </c>
      <c r="N408" s="182">
        <v>2</v>
      </c>
      <c r="O408" s="208">
        <v>66.7</v>
      </c>
      <c r="P408" s="183">
        <v>3</v>
      </c>
      <c r="Q408" s="182">
        <v>3</v>
      </c>
      <c r="R408" s="208">
        <v>100</v>
      </c>
      <c r="S408" s="183">
        <v>2</v>
      </c>
      <c r="T408" s="182">
        <v>2</v>
      </c>
      <c r="U408" s="208">
        <v>100</v>
      </c>
      <c r="V408" s="183">
        <v>8</v>
      </c>
      <c r="W408" s="182">
        <v>3</v>
      </c>
      <c r="X408" s="208">
        <v>37.5</v>
      </c>
      <c r="Y408" s="183">
        <v>2</v>
      </c>
      <c r="Z408" s="182">
        <v>2</v>
      </c>
      <c r="AA408" s="208">
        <v>100</v>
      </c>
      <c r="AB408" s="183">
        <v>6</v>
      </c>
      <c r="AC408" s="182">
        <v>6</v>
      </c>
      <c r="AD408" s="208">
        <v>100</v>
      </c>
      <c r="AE408" s="183">
        <v>6</v>
      </c>
      <c r="AF408" s="182">
        <v>6</v>
      </c>
      <c r="AG408" s="208">
        <v>100</v>
      </c>
    </row>
    <row r="409" spans="1:33" ht="15" customHeight="1">
      <c r="A409" s="35"/>
      <c r="B409" s="11"/>
      <c r="C409" s="181" t="s">
        <v>323</v>
      </c>
      <c r="D409" s="183">
        <v>20</v>
      </c>
      <c r="E409" s="182">
        <v>11</v>
      </c>
      <c r="F409" s="208">
        <v>55</v>
      </c>
      <c r="G409" s="183">
        <v>6</v>
      </c>
      <c r="H409" s="182">
        <v>4</v>
      </c>
      <c r="I409" s="208">
        <v>66.7</v>
      </c>
      <c r="J409" s="183">
        <v>12</v>
      </c>
      <c r="K409" s="182">
        <v>6</v>
      </c>
      <c r="L409" s="208">
        <v>50</v>
      </c>
      <c r="M409" s="183">
        <v>4</v>
      </c>
      <c r="N409" s="182">
        <v>3</v>
      </c>
      <c r="O409" s="208">
        <v>75</v>
      </c>
      <c r="P409" s="183">
        <v>1</v>
      </c>
      <c r="Q409" s="182">
        <v>1</v>
      </c>
      <c r="R409" s="208">
        <v>100</v>
      </c>
      <c r="S409" s="183">
        <v>1</v>
      </c>
      <c r="T409" s="182">
        <v>1</v>
      </c>
      <c r="U409" s="208">
        <v>100</v>
      </c>
      <c r="V409" s="183">
        <v>3</v>
      </c>
      <c r="W409" s="182">
        <v>1</v>
      </c>
      <c r="X409" s="208">
        <v>33.299999999999997</v>
      </c>
      <c r="Y409" s="183">
        <v>3</v>
      </c>
      <c r="Z409" s="182">
        <v>1</v>
      </c>
      <c r="AA409" s="208">
        <v>33.299999999999997</v>
      </c>
      <c r="AB409" s="183">
        <v>4</v>
      </c>
      <c r="AC409" s="182">
        <v>3</v>
      </c>
      <c r="AD409" s="208">
        <v>75</v>
      </c>
      <c r="AE409" s="183">
        <v>4</v>
      </c>
      <c r="AF409" s="182">
        <v>3</v>
      </c>
      <c r="AG409" s="208">
        <v>75</v>
      </c>
    </row>
    <row r="410" spans="1:33" ht="15" customHeight="1">
      <c r="A410" s="35"/>
      <c r="B410" s="304"/>
      <c r="C410" s="34" t="s">
        <v>39</v>
      </c>
      <c r="D410" s="184">
        <v>40</v>
      </c>
      <c r="E410" s="185">
        <v>23</v>
      </c>
      <c r="F410" s="209">
        <v>57.5</v>
      </c>
      <c r="G410" s="184">
        <v>17</v>
      </c>
      <c r="H410" s="185">
        <v>11</v>
      </c>
      <c r="I410" s="209">
        <v>64.7</v>
      </c>
      <c r="J410" s="184">
        <v>21</v>
      </c>
      <c r="K410" s="185">
        <v>13</v>
      </c>
      <c r="L410" s="209">
        <v>61.9</v>
      </c>
      <c r="M410" s="184">
        <v>10</v>
      </c>
      <c r="N410" s="185">
        <v>8</v>
      </c>
      <c r="O410" s="209">
        <v>80</v>
      </c>
      <c r="P410" s="184">
        <v>6</v>
      </c>
      <c r="Q410" s="185">
        <v>6</v>
      </c>
      <c r="R410" s="209">
        <v>100</v>
      </c>
      <c r="S410" s="184">
        <v>5</v>
      </c>
      <c r="T410" s="185">
        <v>5</v>
      </c>
      <c r="U410" s="209">
        <v>100</v>
      </c>
      <c r="V410" s="184">
        <v>14</v>
      </c>
      <c r="W410" s="185">
        <v>6</v>
      </c>
      <c r="X410" s="209">
        <v>42.9</v>
      </c>
      <c r="Y410" s="184">
        <v>7</v>
      </c>
      <c r="Z410" s="185">
        <v>5</v>
      </c>
      <c r="AA410" s="209">
        <v>71.400000000000006</v>
      </c>
      <c r="AB410" s="184">
        <v>11</v>
      </c>
      <c r="AC410" s="185">
        <v>10</v>
      </c>
      <c r="AD410" s="209">
        <v>90.9</v>
      </c>
      <c r="AE410" s="184">
        <v>11</v>
      </c>
      <c r="AF410" s="185">
        <v>10</v>
      </c>
      <c r="AG410" s="209">
        <v>90.9</v>
      </c>
    </row>
    <row r="411" spans="1:33" ht="15" customHeight="1">
      <c r="A411" s="35"/>
      <c r="B411" s="11" t="s">
        <v>182</v>
      </c>
      <c r="C411" s="181" t="s">
        <v>324</v>
      </c>
      <c r="D411" s="183">
        <v>3</v>
      </c>
      <c r="E411" s="182">
        <v>0</v>
      </c>
      <c r="F411" s="208">
        <v>0</v>
      </c>
      <c r="G411" s="183">
        <v>3</v>
      </c>
      <c r="H411" s="182">
        <v>0</v>
      </c>
      <c r="I411" s="208">
        <v>0</v>
      </c>
      <c r="J411" s="183">
        <v>100</v>
      </c>
      <c r="K411" s="182">
        <v>26</v>
      </c>
      <c r="L411" s="208">
        <v>26</v>
      </c>
      <c r="M411" s="183">
        <v>6</v>
      </c>
      <c r="N411" s="182">
        <v>4</v>
      </c>
      <c r="O411" s="208">
        <v>66.7</v>
      </c>
      <c r="P411" s="183">
        <v>15</v>
      </c>
      <c r="Q411" s="182">
        <v>15</v>
      </c>
      <c r="R411" s="208">
        <v>100</v>
      </c>
      <c r="S411" s="183">
        <v>9</v>
      </c>
      <c r="T411" s="182">
        <v>9</v>
      </c>
      <c r="U411" s="208">
        <v>100</v>
      </c>
      <c r="V411" s="183">
        <v>21</v>
      </c>
      <c r="W411" s="182">
        <v>19</v>
      </c>
      <c r="X411" s="208">
        <v>90.5</v>
      </c>
      <c r="Y411" s="183">
        <v>7</v>
      </c>
      <c r="Z411" s="182">
        <v>7</v>
      </c>
      <c r="AA411" s="208">
        <v>100</v>
      </c>
      <c r="AB411" s="183">
        <v>2</v>
      </c>
      <c r="AC411" s="182">
        <v>2</v>
      </c>
      <c r="AD411" s="208">
        <v>100</v>
      </c>
      <c r="AE411" s="183">
        <v>1</v>
      </c>
      <c r="AF411" s="182">
        <v>1</v>
      </c>
      <c r="AG411" s="208">
        <v>100</v>
      </c>
    </row>
    <row r="412" spans="1:33" ht="15" customHeight="1">
      <c r="A412" s="35"/>
      <c r="B412" s="11" t="s">
        <v>181</v>
      </c>
      <c r="C412" s="181" t="s">
        <v>132</v>
      </c>
      <c r="D412" s="183">
        <v>83</v>
      </c>
      <c r="E412" s="182">
        <v>58</v>
      </c>
      <c r="F412" s="208">
        <v>69.900000000000006</v>
      </c>
      <c r="G412" s="183">
        <v>45</v>
      </c>
      <c r="H412" s="182">
        <v>37</v>
      </c>
      <c r="I412" s="208">
        <v>82.2</v>
      </c>
      <c r="J412" s="183">
        <v>77</v>
      </c>
      <c r="K412" s="182">
        <v>46</v>
      </c>
      <c r="L412" s="208">
        <v>59.7</v>
      </c>
      <c r="M412" s="183">
        <v>61</v>
      </c>
      <c r="N412" s="182">
        <v>41</v>
      </c>
      <c r="O412" s="208">
        <v>67.2</v>
      </c>
      <c r="P412" s="183">
        <v>120</v>
      </c>
      <c r="Q412" s="182">
        <v>74</v>
      </c>
      <c r="R412" s="208">
        <v>61.7</v>
      </c>
      <c r="S412" s="183">
        <v>84</v>
      </c>
      <c r="T412" s="182">
        <v>62</v>
      </c>
      <c r="U412" s="208">
        <v>73.8</v>
      </c>
      <c r="V412" s="183">
        <v>128</v>
      </c>
      <c r="W412" s="182">
        <v>71</v>
      </c>
      <c r="X412" s="208">
        <v>55.5</v>
      </c>
      <c r="Y412" s="183">
        <v>85</v>
      </c>
      <c r="Z412" s="182">
        <v>59</v>
      </c>
      <c r="AA412" s="208">
        <v>69.400000000000006</v>
      </c>
      <c r="AB412" s="183">
        <v>113</v>
      </c>
      <c r="AC412" s="182">
        <v>77</v>
      </c>
      <c r="AD412" s="208">
        <v>68.099999999999994</v>
      </c>
      <c r="AE412" s="183">
        <v>86</v>
      </c>
      <c r="AF412" s="182">
        <v>64</v>
      </c>
      <c r="AG412" s="208">
        <v>74.400000000000006</v>
      </c>
    </row>
    <row r="413" spans="1:33" ht="15" customHeight="1">
      <c r="A413" s="35"/>
      <c r="B413" s="11"/>
      <c r="C413" s="181" t="s">
        <v>133</v>
      </c>
      <c r="D413" s="183">
        <v>78</v>
      </c>
      <c r="E413" s="182">
        <v>33</v>
      </c>
      <c r="F413" s="208">
        <v>42.3</v>
      </c>
      <c r="G413" s="183">
        <v>74</v>
      </c>
      <c r="H413" s="182">
        <v>31</v>
      </c>
      <c r="I413" s="208">
        <v>41.9</v>
      </c>
      <c r="J413" s="183">
        <v>86</v>
      </c>
      <c r="K413" s="182">
        <v>32</v>
      </c>
      <c r="L413" s="208">
        <v>37.200000000000003</v>
      </c>
      <c r="M413" s="183">
        <v>72</v>
      </c>
      <c r="N413" s="182">
        <v>26</v>
      </c>
      <c r="O413" s="208">
        <v>36.1</v>
      </c>
      <c r="P413" s="183">
        <v>104</v>
      </c>
      <c r="Q413" s="182">
        <v>52</v>
      </c>
      <c r="R413" s="208">
        <v>50</v>
      </c>
      <c r="S413" s="183">
        <v>87</v>
      </c>
      <c r="T413" s="182">
        <v>45</v>
      </c>
      <c r="U413" s="208">
        <v>51.7</v>
      </c>
      <c r="V413" s="183">
        <v>115</v>
      </c>
      <c r="W413" s="182">
        <v>69</v>
      </c>
      <c r="X413" s="208">
        <v>60</v>
      </c>
      <c r="Y413" s="183">
        <v>100</v>
      </c>
      <c r="Z413" s="182">
        <v>61</v>
      </c>
      <c r="AA413" s="208">
        <v>61</v>
      </c>
      <c r="AB413" s="183">
        <v>142</v>
      </c>
      <c r="AC413" s="182">
        <v>67</v>
      </c>
      <c r="AD413" s="208">
        <v>47.2</v>
      </c>
      <c r="AE413" s="183">
        <v>122</v>
      </c>
      <c r="AF413" s="182">
        <v>63</v>
      </c>
      <c r="AG413" s="208">
        <v>51.6</v>
      </c>
    </row>
    <row r="414" spans="1:33" ht="15" customHeight="1">
      <c r="A414" s="35"/>
      <c r="B414" s="11"/>
      <c r="C414" s="181" t="s">
        <v>134</v>
      </c>
      <c r="D414" s="183">
        <v>3</v>
      </c>
      <c r="E414" s="182">
        <v>0</v>
      </c>
      <c r="F414" s="208">
        <v>0</v>
      </c>
      <c r="G414" s="183">
        <v>3</v>
      </c>
      <c r="H414" s="182">
        <v>0</v>
      </c>
      <c r="I414" s="208">
        <v>0</v>
      </c>
      <c r="J414" s="183">
        <v>22</v>
      </c>
      <c r="K414" s="182">
        <v>16</v>
      </c>
      <c r="L414" s="208">
        <v>72.7</v>
      </c>
      <c r="M414" s="183">
        <v>15</v>
      </c>
      <c r="N414" s="182">
        <v>9</v>
      </c>
      <c r="O414" s="208">
        <v>60</v>
      </c>
      <c r="P414" s="183">
        <v>25</v>
      </c>
      <c r="Q414" s="182">
        <v>12</v>
      </c>
      <c r="R414" s="208">
        <v>48</v>
      </c>
      <c r="S414" s="183">
        <v>16</v>
      </c>
      <c r="T414" s="182">
        <v>10</v>
      </c>
      <c r="U414" s="208">
        <v>62.5</v>
      </c>
      <c r="V414" s="183">
        <v>10</v>
      </c>
      <c r="W414" s="182">
        <v>6</v>
      </c>
      <c r="X414" s="208">
        <v>60</v>
      </c>
      <c r="Y414" s="183">
        <v>10</v>
      </c>
      <c r="Z414" s="182">
        <v>6</v>
      </c>
      <c r="AA414" s="208">
        <v>60</v>
      </c>
      <c r="AB414" s="183">
        <v>13</v>
      </c>
      <c r="AC414" s="182">
        <v>2</v>
      </c>
      <c r="AD414" s="208">
        <v>15.4</v>
      </c>
      <c r="AE414" s="183">
        <v>4</v>
      </c>
      <c r="AF414" s="182">
        <v>1</v>
      </c>
      <c r="AG414" s="208">
        <v>25</v>
      </c>
    </row>
    <row r="415" spans="1:33" ht="15" customHeight="1">
      <c r="A415" s="35"/>
      <c r="B415" s="11"/>
      <c r="C415" s="181" t="s">
        <v>325</v>
      </c>
      <c r="D415" s="183">
        <v>77</v>
      </c>
      <c r="E415" s="182">
        <v>54</v>
      </c>
      <c r="F415" s="208">
        <v>70.099999999999994</v>
      </c>
      <c r="G415" s="183">
        <v>57</v>
      </c>
      <c r="H415" s="182">
        <v>40</v>
      </c>
      <c r="I415" s="208">
        <v>70.2</v>
      </c>
      <c r="J415" s="183">
        <v>91</v>
      </c>
      <c r="K415" s="182">
        <v>60</v>
      </c>
      <c r="L415" s="208">
        <v>65.900000000000006</v>
      </c>
      <c r="M415" s="183">
        <v>75</v>
      </c>
      <c r="N415" s="182">
        <v>51</v>
      </c>
      <c r="O415" s="208">
        <v>68</v>
      </c>
      <c r="P415" s="183">
        <v>91</v>
      </c>
      <c r="Q415" s="182">
        <v>68</v>
      </c>
      <c r="R415" s="208">
        <v>74.7</v>
      </c>
      <c r="S415" s="183">
        <v>59</v>
      </c>
      <c r="T415" s="182">
        <v>48</v>
      </c>
      <c r="U415" s="208">
        <v>81.400000000000006</v>
      </c>
      <c r="V415" s="183">
        <v>98</v>
      </c>
      <c r="W415" s="182">
        <v>75</v>
      </c>
      <c r="X415" s="208">
        <v>76.5</v>
      </c>
      <c r="Y415" s="183">
        <v>78</v>
      </c>
      <c r="Z415" s="182">
        <v>59</v>
      </c>
      <c r="AA415" s="208">
        <v>75.599999999999994</v>
      </c>
      <c r="AB415" s="183">
        <v>80</v>
      </c>
      <c r="AC415" s="182">
        <v>59</v>
      </c>
      <c r="AD415" s="208">
        <v>73.8</v>
      </c>
      <c r="AE415" s="183">
        <v>66</v>
      </c>
      <c r="AF415" s="182">
        <v>54</v>
      </c>
      <c r="AG415" s="208">
        <v>81.8</v>
      </c>
    </row>
    <row r="416" spans="1:33" ht="15" customHeight="1">
      <c r="A416" s="35"/>
      <c r="B416" s="11"/>
      <c r="C416" s="181" t="s">
        <v>39</v>
      </c>
      <c r="D416" s="183">
        <v>241</v>
      </c>
      <c r="E416" s="182">
        <v>145</v>
      </c>
      <c r="F416" s="208">
        <v>60.2</v>
      </c>
      <c r="G416" s="183">
        <v>173</v>
      </c>
      <c r="H416" s="182">
        <v>106</v>
      </c>
      <c r="I416" s="208">
        <v>61.3</v>
      </c>
      <c r="J416" s="183">
        <v>276</v>
      </c>
      <c r="K416" s="182">
        <v>154</v>
      </c>
      <c r="L416" s="208">
        <v>55.8</v>
      </c>
      <c r="M416" s="183">
        <v>214</v>
      </c>
      <c r="N416" s="182">
        <v>126</v>
      </c>
      <c r="O416" s="208">
        <v>58.9</v>
      </c>
      <c r="P416" s="183">
        <v>340</v>
      </c>
      <c r="Q416" s="182">
        <v>206</v>
      </c>
      <c r="R416" s="208">
        <v>60.6</v>
      </c>
      <c r="S416" s="183">
        <v>243</v>
      </c>
      <c r="T416" s="182">
        <v>164</v>
      </c>
      <c r="U416" s="208">
        <v>67.5</v>
      </c>
      <c r="V416" s="183">
        <v>351</v>
      </c>
      <c r="W416" s="182">
        <v>221</v>
      </c>
      <c r="X416" s="208">
        <v>63</v>
      </c>
      <c r="Y416" s="183">
        <v>260</v>
      </c>
      <c r="Z416" s="182">
        <v>177</v>
      </c>
      <c r="AA416" s="208">
        <v>68.099999999999994</v>
      </c>
      <c r="AB416" s="183">
        <v>348</v>
      </c>
      <c r="AC416" s="182">
        <v>205</v>
      </c>
      <c r="AD416" s="208">
        <v>58.9</v>
      </c>
      <c r="AE416" s="183">
        <v>270</v>
      </c>
      <c r="AF416" s="182">
        <v>178</v>
      </c>
      <c r="AG416" s="208">
        <v>65.900000000000006</v>
      </c>
    </row>
    <row r="417" spans="1:33" ht="15" customHeight="1">
      <c r="A417" s="36"/>
      <c r="B417" s="197" t="s">
        <v>39</v>
      </c>
      <c r="C417" s="39"/>
      <c r="D417" s="195">
        <v>361</v>
      </c>
      <c r="E417" s="194">
        <v>233</v>
      </c>
      <c r="F417" s="210">
        <v>64.5</v>
      </c>
      <c r="G417" s="195">
        <v>248</v>
      </c>
      <c r="H417" s="194">
        <v>163</v>
      </c>
      <c r="I417" s="210">
        <v>65.7</v>
      </c>
      <c r="J417" s="195">
        <v>525</v>
      </c>
      <c r="K417" s="194">
        <v>296</v>
      </c>
      <c r="L417" s="210">
        <v>56.4</v>
      </c>
      <c r="M417" s="195">
        <v>304</v>
      </c>
      <c r="N417" s="194">
        <v>197</v>
      </c>
      <c r="O417" s="210">
        <v>64.8</v>
      </c>
      <c r="P417" s="195">
        <v>502</v>
      </c>
      <c r="Q417" s="194">
        <v>322</v>
      </c>
      <c r="R417" s="210">
        <v>64.099999999999994</v>
      </c>
      <c r="S417" s="195">
        <v>342</v>
      </c>
      <c r="T417" s="194">
        <v>237</v>
      </c>
      <c r="U417" s="210">
        <v>69.3</v>
      </c>
      <c r="V417" s="195">
        <v>590</v>
      </c>
      <c r="W417" s="194">
        <v>382</v>
      </c>
      <c r="X417" s="210">
        <v>64.7</v>
      </c>
      <c r="Y417" s="195">
        <v>373</v>
      </c>
      <c r="Z417" s="194">
        <v>274</v>
      </c>
      <c r="AA417" s="210">
        <v>73.5</v>
      </c>
      <c r="AB417" s="195">
        <v>615</v>
      </c>
      <c r="AC417" s="194">
        <v>383</v>
      </c>
      <c r="AD417" s="210">
        <v>62.3</v>
      </c>
      <c r="AE417" s="195">
        <v>374</v>
      </c>
      <c r="AF417" s="194">
        <v>267</v>
      </c>
      <c r="AG417" s="210">
        <v>71.400000000000006</v>
      </c>
    </row>
    <row r="418" spans="1:33" ht="15" customHeight="1">
      <c r="A418" s="35" t="s">
        <v>24</v>
      </c>
      <c r="B418" s="11" t="s">
        <v>183</v>
      </c>
      <c r="C418" s="181" t="s">
        <v>135</v>
      </c>
      <c r="D418" s="183">
        <v>1</v>
      </c>
      <c r="E418" s="182">
        <v>1</v>
      </c>
      <c r="F418" s="208">
        <v>100</v>
      </c>
      <c r="G418" s="183">
        <v>1</v>
      </c>
      <c r="H418" s="182">
        <v>1</v>
      </c>
      <c r="I418" s="208">
        <v>100</v>
      </c>
      <c r="J418" s="183">
        <v>32</v>
      </c>
      <c r="K418" s="182">
        <v>32</v>
      </c>
      <c r="L418" s="208">
        <v>100</v>
      </c>
      <c r="M418" s="183">
        <v>5</v>
      </c>
      <c r="N418" s="182">
        <v>5</v>
      </c>
      <c r="O418" s="208">
        <v>100</v>
      </c>
      <c r="P418" s="183">
        <v>2</v>
      </c>
      <c r="Q418" s="182">
        <v>0</v>
      </c>
      <c r="R418" s="208">
        <v>0</v>
      </c>
      <c r="S418" s="183">
        <v>2</v>
      </c>
      <c r="T418" s="182">
        <v>0</v>
      </c>
      <c r="U418" s="208">
        <v>0</v>
      </c>
      <c r="V418" s="183">
        <v>0</v>
      </c>
      <c r="W418" s="182">
        <v>0</v>
      </c>
      <c r="X418" s="208">
        <v>0</v>
      </c>
      <c r="Y418" s="183">
        <v>0</v>
      </c>
      <c r="Z418" s="182">
        <v>0</v>
      </c>
      <c r="AA418" s="208">
        <v>0</v>
      </c>
      <c r="AB418" s="183">
        <v>2</v>
      </c>
      <c r="AC418" s="182">
        <v>2</v>
      </c>
      <c r="AD418" s="208">
        <v>100</v>
      </c>
      <c r="AE418" s="183">
        <v>2</v>
      </c>
      <c r="AF418" s="182">
        <v>2</v>
      </c>
      <c r="AG418" s="208">
        <v>100</v>
      </c>
    </row>
    <row r="419" spans="1:33" ht="15" customHeight="1">
      <c r="A419" s="35"/>
      <c r="B419" s="334" t="s">
        <v>136</v>
      </c>
      <c r="C419" s="260" t="s">
        <v>138</v>
      </c>
      <c r="D419" s="188">
        <v>130</v>
      </c>
      <c r="E419" s="189">
        <v>82</v>
      </c>
      <c r="F419" s="207">
        <v>63.1</v>
      </c>
      <c r="G419" s="188">
        <v>123</v>
      </c>
      <c r="H419" s="189">
        <v>77</v>
      </c>
      <c r="I419" s="207">
        <v>62.6</v>
      </c>
      <c r="J419" s="188">
        <v>92</v>
      </c>
      <c r="K419" s="189">
        <v>43</v>
      </c>
      <c r="L419" s="207">
        <v>46.7</v>
      </c>
      <c r="M419" s="188">
        <v>71</v>
      </c>
      <c r="N419" s="189">
        <v>39</v>
      </c>
      <c r="O419" s="207">
        <v>54.9</v>
      </c>
      <c r="P419" s="188">
        <v>44</v>
      </c>
      <c r="Q419" s="189">
        <v>30</v>
      </c>
      <c r="R419" s="207">
        <v>68.2</v>
      </c>
      <c r="S419" s="188">
        <v>42</v>
      </c>
      <c r="T419" s="189">
        <v>29</v>
      </c>
      <c r="U419" s="207">
        <v>69</v>
      </c>
      <c r="V419" s="188">
        <v>78</v>
      </c>
      <c r="W419" s="189">
        <v>48</v>
      </c>
      <c r="X419" s="207">
        <v>61.5</v>
      </c>
      <c r="Y419" s="188">
        <v>72</v>
      </c>
      <c r="Z419" s="189">
        <v>46</v>
      </c>
      <c r="AA419" s="207">
        <v>63.9</v>
      </c>
      <c r="AB419" s="188">
        <v>58</v>
      </c>
      <c r="AC419" s="189">
        <v>41</v>
      </c>
      <c r="AD419" s="207">
        <v>70.7</v>
      </c>
      <c r="AE419" s="188">
        <v>49</v>
      </c>
      <c r="AF419" s="189">
        <v>34</v>
      </c>
      <c r="AG419" s="207">
        <v>69.400000000000006</v>
      </c>
    </row>
    <row r="420" spans="1:33" ht="15" customHeight="1">
      <c r="A420" s="35"/>
      <c r="B420" s="11"/>
      <c r="C420" s="181" t="s">
        <v>139</v>
      </c>
      <c r="D420" s="183">
        <v>0</v>
      </c>
      <c r="E420" s="182">
        <v>0</v>
      </c>
      <c r="F420" s="208">
        <v>0</v>
      </c>
      <c r="G420" s="183">
        <v>0</v>
      </c>
      <c r="H420" s="182">
        <v>0</v>
      </c>
      <c r="I420" s="208">
        <v>0</v>
      </c>
      <c r="J420" s="183">
        <v>0</v>
      </c>
      <c r="K420" s="182">
        <v>0</v>
      </c>
      <c r="L420" s="208">
        <v>0</v>
      </c>
      <c r="M420" s="183">
        <v>0</v>
      </c>
      <c r="N420" s="182">
        <v>0</v>
      </c>
      <c r="O420" s="208">
        <v>0</v>
      </c>
      <c r="P420" s="183">
        <v>0</v>
      </c>
      <c r="Q420" s="182">
        <v>0</v>
      </c>
      <c r="R420" s="208">
        <v>0</v>
      </c>
      <c r="S420" s="183">
        <v>0</v>
      </c>
      <c r="T420" s="182">
        <v>0</v>
      </c>
      <c r="U420" s="208">
        <v>0</v>
      </c>
      <c r="V420" s="183">
        <v>0</v>
      </c>
      <c r="W420" s="182">
        <v>0</v>
      </c>
      <c r="X420" s="208">
        <v>0</v>
      </c>
      <c r="Y420" s="183">
        <v>0</v>
      </c>
      <c r="Z420" s="182">
        <v>0</v>
      </c>
      <c r="AA420" s="208">
        <v>0</v>
      </c>
      <c r="AB420" s="183">
        <v>1</v>
      </c>
      <c r="AC420" s="182">
        <v>0</v>
      </c>
      <c r="AD420" s="208">
        <v>0</v>
      </c>
      <c r="AE420" s="183">
        <v>1</v>
      </c>
      <c r="AF420" s="182">
        <v>0</v>
      </c>
      <c r="AG420" s="208">
        <v>0</v>
      </c>
    </row>
    <row r="421" spans="1:33" ht="15" customHeight="1">
      <c r="A421" s="35"/>
      <c r="B421" s="11"/>
      <c r="C421" s="181" t="s">
        <v>141</v>
      </c>
      <c r="D421" s="183">
        <v>142</v>
      </c>
      <c r="E421" s="182">
        <v>43</v>
      </c>
      <c r="F421" s="208">
        <v>30.3</v>
      </c>
      <c r="G421" s="183">
        <v>69</v>
      </c>
      <c r="H421" s="182">
        <v>18</v>
      </c>
      <c r="I421" s="208">
        <v>26.1</v>
      </c>
      <c r="J421" s="183">
        <v>146</v>
      </c>
      <c r="K421" s="182">
        <v>22</v>
      </c>
      <c r="L421" s="208">
        <v>15.1</v>
      </c>
      <c r="M421" s="183">
        <v>95</v>
      </c>
      <c r="N421" s="182">
        <v>14</v>
      </c>
      <c r="O421" s="208">
        <v>14.7</v>
      </c>
      <c r="P421" s="183">
        <v>132</v>
      </c>
      <c r="Q421" s="182">
        <v>25</v>
      </c>
      <c r="R421" s="208">
        <v>18.899999999999999</v>
      </c>
      <c r="S421" s="183">
        <v>85</v>
      </c>
      <c r="T421" s="182">
        <v>16</v>
      </c>
      <c r="U421" s="208">
        <v>18.8</v>
      </c>
      <c r="V421" s="183">
        <v>164</v>
      </c>
      <c r="W421" s="182">
        <v>17</v>
      </c>
      <c r="X421" s="208">
        <v>10.4</v>
      </c>
      <c r="Y421" s="183">
        <v>85</v>
      </c>
      <c r="Z421" s="182">
        <v>14</v>
      </c>
      <c r="AA421" s="208">
        <v>16.5</v>
      </c>
      <c r="AB421" s="183">
        <v>166</v>
      </c>
      <c r="AC421" s="182">
        <v>29</v>
      </c>
      <c r="AD421" s="208">
        <v>17.5</v>
      </c>
      <c r="AE421" s="183">
        <v>102</v>
      </c>
      <c r="AF421" s="182">
        <v>17</v>
      </c>
      <c r="AG421" s="208">
        <v>16.7</v>
      </c>
    </row>
    <row r="422" spans="1:33" ht="15" customHeight="1">
      <c r="A422" s="35"/>
      <c r="B422" s="11"/>
      <c r="C422" s="181" t="s">
        <v>326</v>
      </c>
      <c r="D422" s="183">
        <v>7</v>
      </c>
      <c r="E422" s="182">
        <v>5</v>
      </c>
      <c r="F422" s="208">
        <v>71.400000000000006</v>
      </c>
      <c r="G422" s="183">
        <v>3</v>
      </c>
      <c r="H422" s="182">
        <v>2</v>
      </c>
      <c r="I422" s="208">
        <v>66.7</v>
      </c>
      <c r="J422" s="183">
        <v>6</v>
      </c>
      <c r="K422" s="182">
        <v>4</v>
      </c>
      <c r="L422" s="208">
        <v>66.7</v>
      </c>
      <c r="M422" s="183">
        <v>3</v>
      </c>
      <c r="N422" s="182">
        <v>2</v>
      </c>
      <c r="O422" s="208">
        <v>66.7</v>
      </c>
      <c r="P422" s="183">
        <v>0</v>
      </c>
      <c r="Q422" s="182">
        <v>0</v>
      </c>
      <c r="R422" s="208">
        <v>0</v>
      </c>
      <c r="S422" s="183">
        <v>0</v>
      </c>
      <c r="T422" s="182">
        <v>0</v>
      </c>
      <c r="U422" s="208">
        <v>0</v>
      </c>
      <c r="V422" s="183">
        <v>1</v>
      </c>
      <c r="W422" s="182">
        <v>1</v>
      </c>
      <c r="X422" s="208">
        <v>100</v>
      </c>
      <c r="Y422" s="183">
        <v>1</v>
      </c>
      <c r="Z422" s="182">
        <v>1</v>
      </c>
      <c r="AA422" s="208">
        <v>100</v>
      </c>
      <c r="AB422" s="183">
        <v>1</v>
      </c>
      <c r="AC422" s="182">
        <v>0</v>
      </c>
      <c r="AD422" s="208">
        <v>0</v>
      </c>
      <c r="AE422" s="183">
        <v>1</v>
      </c>
      <c r="AF422" s="182">
        <v>0</v>
      </c>
      <c r="AG422" s="208">
        <v>0</v>
      </c>
    </row>
    <row r="423" spans="1:33" ht="15" customHeight="1">
      <c r="A423" s="35"/>
      <c r="B423" s="304"/>
      <c r="C423" s="34" t="s">
        <v>39</v>
      </c>
      <c r="D423" s="184">
        <v>279</v>
      </c>
      <c r="E423" s="185">
        <v>130</v>
      </c>
      <c r="F423" s="209">
        <v>46.6</v>
      </c>
      <c r="G423" s="184">
        <v>195</v>
      </c>
      <c r="H423" s="185">
        <v>97</v>
      </c>
      <c r="I423" s="209">
        <v>49.7</v>
      </c>
      <c r="J423" s="184">
        <v>244</v>
      </c>
      <c r="K423" s="185">
        <v>69</v>
      </c>
      <c r="L423" s="209">
        <v>28.3</v>
      </c>
      <c r="M423" s="184">
        <v>168</v>
      </c>
      <c r="N423" s="185">
        <v>55</v>
      </c>
      <c r="O423" s="209">
        <v>32.700000000000003</v>
      </c>
      <c r="P423" s="184">
        <v>176</v>
      </c>
      <c r="Q423" s="185">
        <v>55</v>
      </c>
      <c r="R423" s="209">
        <v>31.3</v>
      </c>
      <c r="S423" s="184">
        <v>127</v>
      </c>
      <c r="T423" s="185">
        <v>45</v>
      </c>
      <c r="U423" s="209">
        <v>35.4</v>
      </c>
      <c r="V423" s="184">
        <v>243</v>
      </c>
      <c r="W423" s="185">
        <v>66</v>
      </c>
      <c r="X423" s="209">
        <v>27.2</v>
      </c>
      <c r="Y423" s="184">
        <v>158</v>
      </c>
      <c r="Z423" s="185">
        <v>61</v>
      </c>
      <c r="AA423" s="209">
        <v>38.6</v>
      </c>
      <c r="AB423" s="184">
        <v>226</v>
      </c>
      <c r="AC423" s="185">
        <v>70</v>
      </c>
      <c r="AD423" s="209">
        <v>31</v>
      </c>
      <c r="AE423" s="184">
        <v>153</v>
      </c>
      <c r="AF423" s="185">
        <v>51</v>
      </c>
      <c r="AG423" s="209">
        <v>33.299999999999997</v>
      </c>
    </row>
    <row r="424" spans="1:33" ht="15" customHeight="1">
      <c r="A424" s="35"/>
      <c r="B424" s="197" t="s">
        <v>142</v>
      </c>
      <c r="C424" s="39" t="s">
        <v>142</v>
      </c>
      <c r="D424" s="195">
        <v>37</v>
      </c>
      <c r="E424" s="194">
        <v>3</v>
      </c>
      <c r="F424" s="210">
        <v>8.1</v>
      </c>
      <c r="G424" s="195">
        <v>31</v>
      </c>
      <c r="H424" s="194">
        <v>3</v>
      </c>
      <c r="I424" s="210">
        <v>9.6999999999999993</v>
      </c>
      <c r="J424" s="195">
        <v>38</v>
      </c>
      <c r="K424" s="194">
        <v>7</v>
      </c>
      <c r="L424" s="210">
        <v>18.399999999999999</v>
      </c>
      <c r="M424" s="195">
        <v>34</v>
      </c>
      <c r="N424" s="194">
        <v>6</v>
      </c>
      <c r="O424" s="210">
        <v>17.600000000000001</v>
      </c>
      <c r="P424" s="195">
        <v>63</v>
      </c>
      <c r="Q424" s="194">
        <v>15</v>
      </c>
      <c r="R424" s="210">
        <v>23.8</v>
      </c>
      <c r="S424" s="195">
        <v>57</v>
      </c>
      <c r="T424" s="194">
        <v>12</v>
      </c>
      <c r="U424" s="210">
        <v>21.1</v>
      </c>
      <c r="V424" s="195">
        <v>77</v>
      </c>
      <c r="W424" s="194">
        <v>12</v>
      </c>
      <c r="X424" s="210">
        <v>15.6</v>
      </c>
      <c r="Y424" s="195">
        <v>60</v>
      </c>
      <c r="Z424" s="194">
        <v>6</v>
      </c>
      <c r="AA424" s="210">
        <v>10</v>
      </c>
      <c r="AB424" s="195">
        <v>64</v>
      </c>
      <c r="AC424" s="194">
        <v>9</v>
      </c>
      <c r="AD424" s="210">
        <v>14.1</v>
      </c>
      <c r="AE424" s="195">
        <v>59</v>
      </c>
      <c r="AF424" s="194">
        <v>9</v>
      </c>
      <c r="AG424" s="210">
        <v>15.3</v>
      </c>
    </row>
    <row r="425" spans="1:33" ht="15" customHeight="1">
      <c r="A425" s="35"/>
      <c r="B425" s="334" t="s">
        <v>143</v>
      </c>
      <c r="C425" s="260" t="s">
        <v>144</v>
      </c>
      <c r="D425" s="188">
        <v>3</v>
      </c>
      <c r="E425" s="189">
        <v>0</v>
      </c>
      <c r="F425" s="207">
        <v>0</v>
      </c>
      <c r="G425" s="188">
        <v>3</v>
      </c>
      <c r="H425" s="189">
        <v>0</v>
      </c>
      <c r="I425" s="207">
        <v>0</v>
      </c>
      <c r="J425" s="188">
        <v>6</v>
      </c>
      <c r="K425" s="189">
        <v>2</v>
      </c>
      <c r="L425" s="207">
        <v>33.299999999999997</v>
      </c>
      <c r="M425" s="188">
        <v>4</v>
      </c>
      <c r="N425" s="189">
        <v>2</v>
      </c>
      <c r="O425" s="207">
        <v>50</v>
      </c>
      <c r="P425" s="188">
        <v>1</v>
      </c>
      <c r="Q425" s="189">
        <v>0</v>
      </c>
      <c r="R425" s="207">
        <v>0</v>
      </c>
      <c r="S425" s="188">
        <v>1</v>
      </c>
      <c r="T425" s="189">
        <v>0</v>
      </c>
      <c r="U425" s="207">
        <v>0</v>
      </c>
      <c r="V425" s="188">
        <v>0</v>
      </c>
      <c r="W425" s="189">
        <v>0</v>
      </c>
      <c r="X425" s="207">
        <v>0</v>
      </c>
      <c r="Y425" s="188">
        <v>0</v>
      </c>
      <c r="Z425" s="189">
        <v>0</v>
      </c>
      <c r="AA425" s="207">
        <v>0</v>
      </c>
      <c r="AB425" s="188">
        <v>17</v>
      </c>
      <c r="AC425" s="189">
        <v>17</v>
      </c>
      <c r="AD425" s="207">
        <v>100</v>
      </c>
      <c r="AE425" s="188">
        <v>4</v>
      </c>
      <c r="AF425" s="189">
        <v>4</v>
      </c>
      <c r="AG425" s="207">
        <v>100</v>
      </c>
    </row>
    <row r="426" spans="1:33" ht="15" customHeight="1">
      <c r="A426" s="35"/>
      <c r="B426" s="11"/>
      <c r="C426" s="181" t="s">
        <v>145</v>
      </c>
      <c r="D426" s="183">
        <v>1</v>
      </c>
      <c r="E426" s="182">
        <v>0</v>
      </c>
      <c r="F426" s="208">
        <v>0</v>
      </c>
      <c r="G426" s="183">
        <v>1</v>
      </c>
      <c r="H426" s="182">
        <v>0</v>
      </c>
      <c r="I426" s="208">
        <v>0</v>
      </c>
      <c r="J426" s="183">
        <v>7</v>
      </c>
      <c r="K426" s="182">
        <v>6</v>
      </c>
      <c r="L426" s="208">
        <v>85.7</v>
      </c>
      <c r="M426" s="183">
        <v>3</v>
      </c>
      <c r="N426" s="182">
        <v>3</v>
      </c>
      <c r="O426" s="208">
        <v>100</v>
      </c>
      <c r="P426" s="183">
        <v>3</v>
      </c>
      <c r="Q426" s="182">
        <v>2</v>
      </c>
      <c r="R426" s="208">
        <v>66.7</v>
      </c>
      <c r="S426" s="183">
        <v>3</v>
      </c>
      <c r="T426" s="182">
        <v>2</v>
      </c>
      <c r="U426" s="208">
        <v>66.7</v>
      </c>
      <c r="V426" s="183">
        <v>19</v>
      </c>
      <c r="W426" s="182">
        <v>16</v>
      </c>
      <c r="X426" s="208">
        <v>84.2</v>
      </c>
      <c r="Y426" s="183">
        <v>3</v>
      </c>
      <c r="Z426" s="182">
        <v>3</v>
      </c>
      <c r="AA426" s="208">
        <v>100</v>
      </c>
      <c r="AB426" s="183">
        <v>9</v>
      </c>
      <c r="AC426" s="182">
        <v>6</v>
      </c>
      <c r="AD426" s="208">
        <v>66.7</v>
      </c>
      <c r="AE426" s="183">
        <v>2</v>
      </c>
      <c r="AF426" s="182">
        <v>1</v>
      </c>
      <c r="AG426" s="208">
        <v>50</v>
      </c>
    </row>
    <row r="427" spans="1:33" ht="15" customHeight="1">
      <c r="A427" s="35"/>
      <c r="B427" s="11"/>
      <c r="C427" s="181" t="s">
        <v>146</v>
      </c>
      <c r="D427" s="183">
        <v>6</v>
      </c>
      <c r="E427" s="182">
        <v>3</v>
      </c>
      <c r="F427" s="208">
        <v>50</v>
      </c>
      <c r="G427" s="183">
        <v>3</v>
      </c>
      <c r="H427" s="182">
        <v>1</v>
      </c>
      <c r="I427" s="208">
        <v>33.299999999999997</v>
      </c>
      <c r="J427" s="183">
        <v>4</v>
      </c>
      <c r="K427" s="182">
        <v>4</v>
      </c>
      <c r="L427" s="208">
        <v>100</v>
      </c>
      <c r="M427" s="183">
        <v>1</v>
      </c>
      <c r="N427" s="182">
        <v>1</v>
      </c>
      <c r="O427" s="208">
        <v>100</v>
      </c>
      <c r="P427" s="183">
        <v>0</v>
      </c>
      <c r="Q427" s="182">
        <v>0</v>
      </c>
      <c r="R427" s="208">
        <v>0</v>
      </c>
      <c r="S427" s="183">
        <v>0</v>
      </c>
      <c r="T427" s="182">
        <v>0</v>
      </c>
      <c r="U427" s="208">
        <v>0</v>
      </c>
      <c r="V427" s="183">
        <v>0</v>
      </c>
      <c r="W427" s="182">
        <v>0</v>
      </c>
      <c r="X427" s="208">
        <v>0</v>
      </c>
      <c r="Y427" s="183">
        <v>0</v>
      </c>
      <c r="Z427" s="182">
        <v>0</v>
      </c>
      <c r="AA427" s="208">
        <v>0</v>
      </c>
      <c r="AB427" s="183">
        <v>1</v>
      </c>
      <c r="AC427" s="182">
        <v>1</v>
      </c>
      <c r="AD427" s="208">
        <v>100</v>
      </c>
      <c r="AE427" s="183">
        <v>1</v>
      </c>
      <c r="AF427" s="182">
        <v>1</v>
      </c>
      <c r="AG427" s="208">
        <v>100</v>
      </c>
    </row>
    <row r="428" spans="1:33" ht="15" customHeight="1">
      <c r="A428" s="35"/>
      <c r="B428" s="11"/>
      <c r="C428" s="181" t="s">
        <v>147</v>
      </c>
      <c r="D428" s="183">
        <v>18</v>
      </c>
      <c r="E428" s="182">
        <v>14</v>
      </c>
      <c r="F428" s="208">
        <v>77.8</v>
      </c>
      <c r="G428" s="183">
        <v>17</v>
      </c>
      <c r="H428" s="182">
        <v>14</v>
      </c>
      <c r="I428" s="208">
        <v>82.4</v>
      </c>
      <c r="J428" s="183">
        <v>25</v>
      </c>
      <c r="K428" s="182">
        <v>23</v>
      </c>
      <c r="L428" s="208">
        <v>92</v>
      </c>
      <c r="M428" s="183">
        <v>11</v>
      </c>
      <c r="N428" s="182">
        <v>9</v>
      </c>
      <c r="O428" s="208">
        <v>81.8</v>
      </c>
      <c r="P428" s="183">
        <v>35</v>
      </c>
      <c r="Q428" s="182">
        <v>27</v>
      </c>
      <c r="R428" s="208">
        <v>77.099999999999994</v>
      </c>
      <c r="S428" s="183">
        <v>28</v>
      </c>
      <c r="T428" s="182">
        <v>24</v>
      </c>
      <c r="U428" s="208">
        <v>85.7</v>
      </c>
      <c r="V428" s="183">
        <v>33</v>
      </c>
      <c r="W428" s="182">
        <v>27</v>
      </c>
      <c r="X428" s="208">
        <v>81.8</v>
      </c>
      <c r="Y428" s="183">
        <v>27</v>
      </c>
      <c r="Z428" s="182">
        <v>22</v>
      </c>
      <c r="AA428" s="208">
        <v>81.5</v>
      </c>
      <c r="AB428" s="183">
        <v>33</v>
      </c>
      <c r="AC428" s="182">
        <v>30</v>
      </c>
      <c r="AD428" s="208">
        <v>90.9</v>
      </c>
      <c r="AE428" s="183">
        <v>29</v>
      </c>
      <c r="AF428" s="182">
        <v>26</v>
      </c>
      <c r="AG428" s="208">
        <v>89.7</v>
      </c>
    </row>
    <row r="429" spans="1:33" s="178" customFormat="1" ht="15" customHeight="1">
      <c r="A429" s="35"/>
      <c r="B429" s="11"/>
      <c r="C429" s="181" t="s">
        <v>327</v>
      </c>
      <c r="D429" s="183">
        <v>1</v>
      </c>
      <c r="E429" s="182">
        <v>1</v>
      </c>
      <c r="F429" s="208">
        <v>100</v>
      </c>
      <c r="G429" s="183">
        <v>1</v>
      </c>
      <c r="H429" s="182">
        <v>1</v>
      </c>
      <c r="I429" s="208">
        <v>100</v>
      </c>
      <c r="J429" s="183">
        <v>3</v>
      </c>
      <c r="K429" s="182">
        <v>2</v>
      </c>
      <c r="L429" s="208">
        <v>66.7</v>
      </c>
      <c r="M429" s="183">
        <v>3</v>
      </c>
      <c r="N429" s="182">
        <v>2</v>
      </c>
      <c r="O429" s="208">
        <v>66.7</v>
      </c>
      <c r="P429" s="183">
        <v>4</v>
      </c>
      <c r="Q429" s="182">
        <v>3</v>
      </c>
      <c r="R429" s="208">
        <v>75</v>
      </c>
      <c r="S429" s="183">
        <v>4</v>
      </c>
      <c r="T429" s="182">
        <v>3</v>
      </c>
      <c r="U429" s="208">
        <v>75</v>
      </c>
      <c r="V429" s="183">
        <v>2</v>
      </c>
      <c r="W429" s="182">
        <v>1</v>
      </c>
      <c r="X429" s="208">
        <v>50</v>
      </c>
      <c r="Y429" s="183">
        <v>2</v>
      </c>
      <c r="Z429" s="182">
        <v>1</v>
      </c>
      <c r="AA429" s="208">
        <v>50</v>
      </c>
      <c r="AB429" s="183">
        <v>0</v>
      </c>
      <c r="AC429" s="182">
        <v>0</v>
      </c>
      <c r="AD429" s="208">
        <v>0</v>
      </c>
      <c r="AE429" s="183">
        <v>0</v>
      </c>
      <c r="AF429" s="182">
        <v>0</v>
      </c>
      <c r="AG429" s="208">
        <v>0</v>
      </c>
    </row>
    <row r="430" spans="1:33" ht="15" customHeight="1">
      <c r="A430" s="35"/>
      <c r="B430" s="304"/>
      <c r="C430" s="34" t="s">
        <v>39</v>
      </c>
      <c r="D430" s="184">
        <v>29</v>
      </c>
      <c r="E430" s="185">
        <v>18</v>
      </c>
      <c r="F430" s="209">
        <v>62.1</v>
      </c>
      <c r="G430" s="184">
        <v>25</v>
      </c>
      <c r="H430" s="185">
        <v>16</v>
      </c>
      <c r="I430" s="209">
        <v>64</v>
      </c>
      <c r="J430" s="184">
        <v>45</v>
      </c>
      <c r="K430" s="185">
        <v>37</v>
      </c>
      <c r="L430" s="209">
        <v>82.2</v>
      </c>
      <c r="M430" s="184">
        <v>22</v>
      </c>
      <c r="N430" s="185">
        <v>17</v>
      </c>
      <c r="O430" s="209">
        <v>77.3</v>
      </c>
      <c r="P430" s="184">
        <v>43</v>
      </c>
      <c r="Q430" s="185">
        <v>32</v>
      </c>
      <c r="R430" s="209">
        <v>74.400000000000006</v>
      </c>
      <c r="S430" s="184">
        <v>36</v>
      </c>
      <c r="T430" s="185">
        <v>29</v>
      </c>
      <c r="U430" s="209">
        <v>80.599999999999994</v>
      </c>
      <c r="V430" s="184">
        <v>54</v>
      </c>
      <c r="W430" s="185">
        <v>44</v>
      </c>
      <c r="X430" s="209">
        <v>81.5</v>
      </c>
      <c r="Y430" s="184">
        <v>32</v>
      </c>
      <c r="Z430" s="185">
        <v>26</v>
      </c>
      <c r="AA430" s="209">
        <v>81.3</v>
      </c>
      <c r="AB430" s="184">
        <v>60</v>
      </c>
      <c r="AC430" s="185">
        <v>54</v>
      </c>
      <c r="AD430" s="209">
        <v>90</v>
      </c>
      <c r="AE430" s="184">
        <v>35</v>
      </c>
      <c r="AF430" s="185">
        <v>31</v>
      </c>
      <c r="AG430" s="209">
        <v>88.6</v>
      </c>
    </row>
    <row r="431" spans="1:33" ht="15" customHeight="1">
      <c r="A431" s="35"/>
      <c r="B431" s="11" t="s">
        <v>39</v>
      </c>
      <c r="C431" s="181"/>
      <c r="D431" s="183">
        <v>346</v>
      </c>
      <c r="E431" s="182">
        <v>152</v>
      </c>
      <c r="F431" s="208">
        <v>43.9</v>
      </c>
      <c r="G431" s="183">
        <v>247</v>
      </c>
      <c r="H431" s="182">
        <v>114</v>
      </c>
      <c r="I431" s="208">
        <v>46.2</v>
      </c>
      <c r="J431" s="183">
        <v>359</v>
      </c>
      <c r="K431" s="182">
        <v>145</v>
      </c>
      <c r="L431" s="208">
        <v>40.4</v>
      </c>
      <c r="M431" s="183">
        <v>228</v>
      </c>
      <c r="N431" s="182">
        <v>83</v>
      </c>
      <c r="O431" s="208">
        <v>36.4</v>
      </c>
      <c r="P431" s="183">
        <v>284</v>
      </c>
      <c r="Q431" s="182">
        <v>102</v>
      </c>
      <c r="R431" s="208">
        <v>35.9</v>
      </c>
      <c r="S431" s="183">
        <v>222</v>
      </c>
      <c r="T431" s="182">
        <v>86</v>
      </c>
      <c r="U431" s="208">
        <v>38.700000000000003</v>
      </c>
      <c r="V431" s="183">
        <v>374</v>
      </c>
      <c r="W431" s="182">
        <v>122</v>
      </c>
      <c r="X431" s="208">
        <v>32.6</v>
      </c>
      <c r="Y431" s="183">
        <v>247</v>
      </c>
      <c r="Z431" s="182">
        <v>91</v>
      </c>
      <c r="AA431" s="208">
        <v>36.799999999999997</v>
      </c>
      <c r="AB431" s="183">
        <v>352</v>
      </c>
      <c r="AC431" s="182">
        <v>135</v>
      </c>
      <c r="AD431" s="208">
        <v>38.4</v>
      </c>
      <c r="AE431" s="183">
        <v>249</v>
      </c>
      <c r="AF431" s="182">
        <v>93</v>
      </c>
      <c r="AG431" s="208">
        <v>37.299999999999997</v>
      </c>
    </row>
    <row r="432" spans="1:33" ht="15" customHeight="1">
      <c r="A432" s="174" t="s">
        <v>39</v>
      </c>
      <c r="B432" s="197"/>
      <c r="C432" s="39"/>
      <c r="D432" s="195">
        <v>13308</v>
      </c>
      <c r="E432" s="194">
        <v>7163</v>
      </c>
      <c r="F432" s="210">
        <v>53.8</v>
      </c>
      <c r="G432" s="195">
        <v>3626</v>
      </c>
      <c r="H432" s="194">
        <v>3082</v>
      </c>
      <c r="I432" s="210">
        <v>85</v>
      </c>
      <c r="J432" s="195">
        <v>15893</v>
      </c>
      <c r="K432" s="194">
        <v>8581</v>
      </c>
      <c r="L432" s="210">
        <v>54</v>
      </c>
      <c r="M432" s="195">
        <v>4030</v>
      </c>
      <c r="N432" s="194">
        <v>3395</v>
      </c>
      <c r="O432" s="210">
        <v>84.2</v>
      </c>
      <c r="P432" s="195">
        <v>18099</v>
      </c>
      <c r="Q432" s="194">
        <v>10173</v>
      </c>
      <c r="R432" s="210">
        <v>56.2</v>
      </c>
      <c r="S432" s="195">
        <v>4527</v>
      </c>
      <c r="T432" s="194">
        <v>3935</v>
      </c>
      <c r="U432" s="210">
        <v>86.9</v>
      </c>
      <c r="V432" s="195">
        <v>19145</v>
      </c>
      <c r="W432" s="194">
        <v>10467</v>
      </c>
      <c r="X432" s="210">
        <v>54.7</v>
      </c>
      <c r="Y432" s="195">
        <v>4624</v>
      </c>
      <c r="Z432" s="194">
        <v>3951</v>
      </c>
      <c r="AA432" s="210">
        <v>85.4</v>
      </c>
      <c r="AB432" s="195">
        <v>20150</v>
      </c>
      <c r="AC432" s="194">
        <v>11103</v>
      </c>
      <c r="AD432" s="210">
        <v>55.1</v>
      </c>
      <c r="AE432" s="195">
        <v>4846</v>
      </c>
      <c r="AF432" s="194">
        <v>4163</v>
      </c>
      <c r="AG432" s="210">
        <v>85.9</v>
      </c>
    </row>
    <row r="433" spans="1:33" ht="23.25" customHeight="1">
      <c r="A433" s="178"/>
      <c r="B433" s="178"/>
      <c r="C433" s="178"/>
      <c r="D433" s="178"/>
      <c r="E433" s="178"/>
      <c r="F433" s="178"/>
      <c r="G433" s="178"/>
      <c r="H433" s="178"/>
      <c r="I433" s="178"/>
      <c r="J433" s="178"/>
      <c r="K433" s="178"/>
      <c r="L433" s="178"/>
      <c r="M433" s="178"/>
      <c r="N433" s="178"/>
      <c r="O433" s="178"/>
      <c r="P433" s="178"/>
      <c r="Q433" s="178"/>
      <c r="R433" s="178"/>
      <c r="S433" s="178"/>
      <c r="T433" s="178"/>
      <c r="U433" s="178"/>
      <c r="V433" s="178"/>
      <c r="W433" s="178"/>
      <c r="X433" s="178"/>
      <c r="Y433" s="178"/>
      <c r="Z433" s="178"/>
      <c r="AA433" s="178"/>
      <c r="AB433" s="178"/>
      <c r="AC433" s="178"/>
      <c r="AD433" s="178"/>
      <c r="AE433" s="178"/>
      <c r="AF433" s="178"/>
      <c r="AG433" s="178"/>
    </row>
    <row r="434" spans="1:33" ht="15" customHeight="1">
      <c r="A434" s="167" t="s">
        <v>338</v>
      </c>
      <c r="B434" s="178"/>
      <c r="C434" s="178"/>
      <c r="D434" s="178"/>
      <c r="E434" s="178"/>
      <c r="F434" s="178"/>
      <c r="G434" s="178"/>
      <c r="H434" s="178"/>
      <c r="I434" s="178"/>
      <c r="J434" s="178"/>
      <c r="K434" s="178"/>
      <c r="L434" s="178"/>
      <c r="M434" s="178"/>
      <c r="N434" s="178"/>
      <c r="O434" s="178"/>
      <c r="P434" s="178"/>
      <c r="Q434" s="178"/>
      <c r="R434" s="178"/>
      <c r="S434" s="178"/>
      <c r="T434" s="178"/>
      <c r="U434" s="178"/>
      <c r="V434" s="178"/>
      <c r="W434" s="178"/>
      <c r="X434" s="178"/>
      <c r="Y434" s="178"/>
      <c r="Z434" s="178"/>
      <c r="AA434" s="178"/>
      <c r="AB434" s="178"/>
      <c r="AC434" s="178"/>
      <c r="AD434" s="178"/>
      <c r="AE434" s="178"/>
      <c r="AF434" s="178"/>
      <c r="AG434" s="178"/>
    </row>
    <row r="435" spans="1:33" ht="15" customHeight="1">
      <c r="A435" s="27" t="s">
        <v>0</v>
      </c>
      <c r="B435" s="28"/>
      <c r="C435" s="29"/>
      <c r="D435" s="492" t="str">
        <f>D$6</f>
        <v>July 2014 - June 2015</v>
      </c>
      <c r="E435" s="493"/>
      <c r="F435" s="493"/>
      <c r="G435" s="493"/>
      <c r="H435" s="493"/>
      <c r="I435" s="494"/>
      <c r="J435" s="492" t="str">
        <f t="shared" ref="J435" si="8">J$6</f>
        <v>July 2015 - June 2016</v>
      </c>
      <c r="K435" s="493"/>
      <c r="L435" s="493"/>
      <c r="M435" s="493"/>
      <c r="N435" s="493"/>
      <c r="O435" s="494"/>
      <c r="P435" s="492" t="str">
        <f t="shared" ref="P435" si="9">P$6</f>
        <v>July 2016 - June 2017</v>
      </c>
      <c r="Q435" s="493"/>
      <c r="R435" s="493"/>
      <c r="S435" s="493"/>
      <c r="T435" s="493"/>
      <c r="U435" s="494"/>
      <c r="V435" s="492" t="str">
        <f t="shared" ref="V435" si="10">V$6</f>
        <v>July 2017 - June 2018</v>
      </c>
      <c r="W435" s="493"/>
      <c r="X435" s="493"/>
      <c r="Y435" s="493"/>
      <c r="Z435" s="493"/>
      <c r="AA435" s="494"/>
      <c r="AB435" s="492" t="str">
        <f t="shared" ref="AB435" si="11">AB$6</f>
        <v>July 2018 - June 2019</v>
      </c>
      <c r="AC435" s="493"/>
      <c r="AD435" s="493"/>
      <c r="AE435" s="493"/>
      <c r="AF435" s="493"/>
      <c r="AG435" s="494"/>
    </row>
    <row r="436" spans="1:33" ht="15" customHeight="1">
      <c r="A436" s="30"/>
      <c r="B436" s="10"/>
      <c r="C436" s="31"/>
      <c r="D436" s="495" t="s">
        <v>31</v>
      </c>
      <c r="E436" s="496"/>
      <c r="F436" s="497"/>
      <c r="G436" s="498" t="s">
        <v>328</v>
      </c>
      <c r="H436" s="499"/>
      <c r="I436" s="500"/>
      <c r="J436" s="495" t="s">
        <v>31</v>
      </c>
      <c r="K436" s="496"/>
      <c r="L436" s="497"/>
      <c r="M436" s="498" t="s">
        <v>328</v>
      </c>
      <c r="N436" s="499"/>
      <c r="O436" s="500"/>
      <c r="P436" s="495" t="s">
        <v>31</v>
      </c>
      <c r="Q436" s="496"/>
      <c r="R436" s="497"/>
      <c r="S436" s="498" t="s">
        <v>328</v>
      </c>
      <c r="T436" s="499"/>
      <c r="U436" s="500"/>
      <c r="V436" s="495" t="s">
        <v>31</v>
      </c>
      <c r="W436" s="496"/>
      <c r="X436" s="497"/>
      <c r="Y436" s="498" t="s">
        <v>328</v>
      </c>
      <c r="Z436" s="499"/>
      <c r="AA436" s="500"/>
      <c r="AB436" s="495" t="s">
        <v>31</v>
      </c>
      <c r="AC436" s="496"/>
      <c r="AD436" s="497"/>
      <c r="AE436" s="498" t="s">
        <v>328</v>
      </c>
      <c r="AF436" s="499"/>
      <c r="AG436" s="500"/>
    </row>
    <row r="437" spans="1:33" ht="64.5" customHeight="1">
      <c r="A437" s="239" t="s">
        <v>755</v>
      </c>
      <c r="B437" s="32"/>
      <c r="C437" s="33"/>
      <c r="D437" s="323" t="s">
        <v>295</v>
      </c>
      <c r="E437" s="324" t="s">
        <v>296</v>
      </c>
      <c r="F437" s="206" t="s">
        <v>297</v>
      </c>
      <c r="G437" s="323" t="s">
        <v>293</v>
      </c>
      <c r="H437" s="324" t="s">
        <v>294</v>
      </c>
      <c r="I437" s="206" t="s">
        <v>297</v>
      </c>
      <c r="J437" s="323" t="s">
        <v>295</v>
      </c>
      <c r="K437" s="324" t="s">
        <v>296</v>
      </c>
      <c r="L437" s="206" t="s">
        <v>297</v>
      </c>
      <c r="M437" s="323" t="s">
        <v>293</v>
      </c>
      <c r="N437" s="324" t="s">
        <v>294</v>
      </c>
      <c r="O437" s="206" t="s">
        <v>297</v>
      </c>
      <c r="P437" s="323" t="s">
        <v>295</v>
      </c>
      <c r="Q437" s="324" t="s">
        <v>296</v>
      </c>
      <c r="R437" s="206" t="s">
        <v>297</v>
      </c>
      <c r="S437" s="323" t="s">
        <v>293</v>
      </c>
      <c r="T437" s="324" t="s">
        <v>294</v>
      </c>
      <c r="U437" s="206" t="s">
        <v>297</v>
      </c>
      <c r="V437" s="323" t="s">
        <v>295</v>
      </c>
      <c r="W437" s="324" t="s">
        <v>296</v>
      </c>
      <c r="X437" s="206" t="s">
        <v>297</v>
      </c>
      <c r="Y437" s="323" t="s">
        <v>293</v>
      </c>
      <c r="Z437" s="324" t="s">
        <v>294</v>
      </c>
      <c r="AA437" s="206" t="s">
        <v>297</v>
      </c>
      <c r="AB437" s="323" t="s">
        <v>295</v>
      </c>
      <c r="AC437" s="324" t="s">
        <v>296</v>
      </c>
      <c r="AD437" s="206" t="s">
        <v>297</v>
      </c>
      <c r="AE437" s="323" t="s">
        <v>293</v>
      </c>
      <c r="AF437" s="324" t="s">
        <v>294</v>
      </c>
      <c r="AG437" s="206" t="s">
        <v>297</v>
      </c>
    </row>
    <row r="438" spans="1:33" ht="15" customHeight="1">
      <c r="A438" s="89" t="s">
        <v>9</v>
      </c>
      <c r="B438" s="334" t="s">
        <v>184</v>
      </c>
      <c r="C438" s="260" t="s">
        <v>37</v>
      </c>
      <c r="D438" s="188">
        <v>0</v>
      </c>
      <c r="E438" s="189">
        <v>0</v>
      </c>
      <c r="F438" s="207">
        <v>0</v>
      </c>
      <c r="G438" s="188">
        <v>0</v>
      </c>
      <c r="H438" s="189">
        <v>0</v>
      </c>
      <c r="I438" s="207">
        <v>0</v>
      </c>
      <c r="J438" s="188">
        <v>0</v>
      </c>
      <c r="K438" s="189">
        <v>0</v>
      </c>
      <c r="L438" s="207">
        <v>0</v>
      </c>
      <c r="M438" s="188">
        <v>0</v>
      </c>
      <c r="N438" s="189">
        <v>0</v>
      </c>
      <c r="O438" s="207">
        <v>0</v>
      </c>
      <c r="P438" s="188">
        <v>0</v>
      </c>
      <c r="Q438" s="189">
        <v>0</v>
      </c>
      <c r="R438" s="207">
        <v>0</v>
      </c>
      <c r="S438" s="188">
        <v>0</v>
      </c>
      <c r="T438" s="189">
        <v>0</v>
      </c>
      <c r="U438" s="207">
        <v>0</v>
      </c>
      <c r="V438" s="188">
        <v>1</v>
      </c>
      <c r="W438" s="189">
        <v>0</v>
      </c>
      <c r="X438" s="207">
        <v>0</v>
      </c>
      <c r="Y438" s="188">
        <v>1</v>
      </c>
      <c r="Z438" s="189">
        <v>0</v>
      </c>
      <c r="AA438" s="207">
        <v>0</v>
      </c>
      <c r="AB438" s="188">
        <v>1</v>
      </c>
      <c r="AC438" s="189">
        <v>1</v>
      </c>
      <c r="AD438" s="207">
        <v>100</v>
      </c>
      <c r="AE438" s="188">
        <v>1</v>
      </c>
      <c r="AF438" s="189">
        <v>1</v>
      </c>
      <c r="AG438" s="207">
        <v>100</v>
      </c>
    </row>
    <row r="439" spans="1:33" ht="13.5">
      <c r="A439" s="35"/>
      <c r="B439" s="11"/>
      <c r="C439" s="181" t="s">
        <v>38</v>
      </c>
      <c r="D439" s="183">
        <v>37</v>
      </c>
      <c r="E439" s="182">
        <v>28</v>
      </c>
      <c r="F439" s="208">
        <v>75.7</v>
      </c>
      <c r="G439" s="183">
        <v>35</v>
      </c>
      <c r="H439" s="182">
        <v>26</v>
      </c>
      <c r="I439" s="208">
        <v>74.3</v>
      </c>
      <c r="J439" s="183">
        <v>44</v>
      </c>
      <c r="K439" s="182">
        <v>35</v>
      </c>
      <c r="L439" s="208">
        <v>79.5</v>
      </c>
      <c r="M439" s="183">
        <v>43</v>
      </c>
      <c r="N439" s="182">
        <v>34</v>
      </c>
      <c r="O439" s="208">
        <v>79.099999999999994</v>
      </c>
      <c r="P439" s="183">
        <v>29</v>
      </c>
      <c r="Q439" s="182">
        <v>19</v>
      </c>
      <c r="R439" s="208">
        <v>65.5</v>
      </c>
      <c r="S439" s="183">
        <v>29</v>
      </c>
      <c r="T439" s="182">
        <v>19</v>
      </c>
      <c r="U439" s="208">
        <v>65.5</v>
      </c>
      <c r="V439" s="183">
        <v>44</v>
      </c>
      <c r="W439" s="182">
        <v>34</v>
      </c>
      <c r="X439" s="208">
        <v>77.3</v>
      </c>
      <c r="Y439" s="183">
        <v>44</v>
      </c>
      <c r="Z439" s="182">
        <v>34</v>
      </c>
      <c r="AA439" s="208">
        <v>77.3</v>
      </c>
      <c r="AB439" s="183">
        <v>49</v>
      </c>
      <c r="AC439" s="182">
        <v>40</v>
      </c>
      <c r="AD439" s="208">
        <v>81.599999999999994</v>
      </c>
      <c r="AE439" s="183">
        <v>47</v>
      </c>
      <c r="AF439" s="182">
        <v>39</v>
      </c>
      <c r="AG439" s="208">
        <v>83</v>
      </c>
    </row>
    <row r="440" spans="1:33" ht="15" customHeight="1">
      <c r="A440" s="36"/>
      <c r="B440" s="304"/>
      <c r="C440" s="34" t="s">
        <v>39</v>
      </c>
      <c r="D440" s="184">
        <v>37</v>
      </c>
      <c r="E440" s="185">
        <v>28</v>
      </c>
      <c r="F440" s="209">
        <v>75.7</v>
      </c>
      <c r="G440" s="184">
        <v>35</v>
      </c>
      <c r="H440" s="185">
        <v>26</v>
      </c>
      <c r="I440" s="209">
        <v>74.3</v>
      </c>
      <c r="J440" s="184">
        <v>44</v>
      </c>
      <c r="K440" s="185">
        <v>35</v>
      </c>
      <c r="L440" s="209">
        <v>79.5</v>
      </c>
      <c r="M440" s="184">
        <v>43</v>
      </c>
      <c r="N440" s="185">
        <v>34</v>
      </c>
      <c r="O440" s="209">
        <v>79.099999999999994</v>
      </c>
      <c r="P440" s="184">
        <v>29</v>
      </c>
      <c r="Q440" s="185">
        <v>19</v>
      </c>
      <c r="R440" s="209">
        <v>65.5</v>
      </c>
      <c r="S440" s="184">
        <v>29</v>
      </c>
      <c r="T440" s="185">
        <v>19</v>
      </c>
      <c r="U440" s="209">
        <v>65.5</v>
      </c>
      <c r="V440" s="184">
        <v>45</v>
      </c>
      <c r="W440" s="185">
        <v>34</v>
      </c>
      <c r="X440" s="209">
        <v>75.599999999999994</v>
      </c>
      <c r="Y440" s="184">
        <v>45</v>
      </c>
      <c r="Z440" s="185">
        <v>34</v>
      </c>
      <c r="AA440" s="209">
        <v>75.599999999999994</v>
      </c>
      <c r="AB440" s="184">
        <v>50</v>
      </c>
      <c r="AC440" s="185">
        <v>41</v>
      </c>
      <c r="AD440" s="209">
        <v>82</v>
      </c>
      <c r="AE440" s="184">
        <v>48</v>
      </c>
      <c r="AF440" s="185">
        <v>40</v>
      </c>
      <c r="AG440" s="209">
        <v>83.3</v>
      </c>
    </row>
    <row r="441" spans="1:33" ht="15" customHeight="1">
      <c r="A441" s="35" t="s">
        <v>10</v>
      </c>
      <c r="B441" s="11" t="s">
        <v>40</v>
      </c>
      <c r="C441" s="181" t="s">
        <v>41</v>
      </c>
      <c r="D441" s="183">
        <v>9754</v>
      </c>
      <c r="E441" s="182">
        <v>5444</v>
      </c>
      <c r="F441" s="208">
        <v>55.8</v>
      </c>
      <c r="G441" s="183">
        <v>8178</v>
      </c>
      <c r="H441" s="182">
        <v>4964</v>
      </c>
      <c r="I441" s="208">
        <v>60.7</v>
      </c>
      <c r="J441" s="183">
        <v>10153</v>
      </c>
      <c r="K441" s="182">
        <v>5719</v>
      </c>
      <c r="L441" s="208">
        <v>56.3</v>
      </c>
      <c r="M441" s="183">
        <v>8538</v>
      </c>
      <c r="N441" s="182">
        <v>5224</v>
      </c>
      <c r="O441" s="208">
        <v>61.2</v>
      </c>
      <c r="P441" s="183">
        <v>10580</v>
      </c>
      <c r="Q441" s="182">
        <v>6009</v>
      </c>
      <c r="R441" s="208">
        <v>56.8</v>
      </c>
      <c r="S441" s="183">
        <v>8933</v>
      </c>
      <c r="T441" s="182">
        <v>5507</v>
      </c>
      <c r="U441" s="208">
        <v>61.6</v>
      </c>
      <c r="V441" s="183">
        <v>10576</v>
      </c>
      <c r="W441" s="182">
        <v>5999</v>
      </c>
      <c r="X441" s="208">
        <v>56.7</v>
      </c>
      <c r="Y441" s="183">
        <v>9014</v>
      </c>
      <c r="Z441" s="182">
        <v>5517</v>
      </c>
      <c r="AA441" s="208">
        <v>61.2</v>
      </c>
      <c r="AB441" s="183">
        <v>10864</v>
      </c>
      <c r="AC441" s="182">
        <v>6056</v>
      </c>
      <c r="AD441" s="208">
        <v>55.7</v>
      </c>
      <c r="AE441" s="183">
        <v>9027</v>
      </c>
      <c r="AF441" s="182">
        <v>5482</v>
      </c>
      <c r="AG441" s="208">
        <v>60.7</v>
      </c>
    </row>
    <row r="442" spans="1:33" ht="15" customHeight="1">
      <c r="A442" s="35"/>
      <c r="B442" s="11"/>
      <c r="C442" s="181" t="s">
        <v>42</v>
      </c>
      <c r="D442" s="183">
        <v>2989</v>
      </c>
      <c r="E442" s="182">
        <v>2200</v>
      </c>
      <c r="F442" s="208">
        <v>73.599999999999994</v>
      </c>
      <c r="G442" s="183">
        <v>2272</v>
      </c>
      <c r="H442" s="182">
        <v>1727</v>
      </c>
      <c r="I442" s="208">
        <v>76</v>
      </c>
      <c r="J442" s="183">
        <v>2875</v>
      </c>
      <c r="K442" s="182">
        <v>2128</v>
      </c>
      <c r="L442" s="208">
        <v>74</v>
      </c>
      <c r="M442" s="183">
        <v>2154</v>
      </c>
      <c r="N442" s="182">
        <v>1628</v>
      </c>
      <c r="O442" s="208">
        <v>75.599999999999994</v>
      </c>
      <c r="P442" s="183">
        <v>2957</v>
      </c>
      <c r="Q442" s="182">
        <v>2186</v>
      </c>
      <c r="R442" s="208">
        <v>73.900000000000006</v>
      </c>
      <c r="S442" s="183">
        <v>2244</v>
      </c>
      <c r="T442" s="182">
        <v>1731</v>
      </c>
      <c r="U442" s="208">
        <v>77.099999999999994</v>
      </c>
      <c r="V442" s="183">
        <v>2963</v>
      </c>
      <c r="W442" s="182">
        <v>2154</v>
      </c>
      <c r="X442" s="208">
        <v>72.7</v>
      </c>
      <c r="Y442" s="183">
        <v>2254</v>
      </c>
      <c r="Z442" s="182">
        <v>1701</v>
      </c>
      <c r="AA442" s="208">
        <v>75.5</v>
      </c>
      <c r="AB442" s="183">
        <v>2911</v>
      </c>
      <c r="AC442" s="182">
        <v>2137</v>
      </c>
      <c r="AD442" s="208">
        <v>73.400000000000006</v>
      </c>
      <c r="AE442" s="183">
        <v>2234</v>
      </c>
      <c r="AF442" s="182">
        <v>1702</v>
      </c>
      <c r="AG442" s="208">
        <v>76.2</v>
      </c>
    </row>
    <row r="443" spans="1:33" ht="15" customHeight="1">
      <c r="A443" s="35"/>
      <c r="B443" s="11"/>
      <c r="C443" s="181" t="s">
        <v>43</v>
      </c>
      <c r="D443" s="183">
        <v>19303</v>
      </c>
      <c r="E443" s="182">
        <v>11658</v>
      </c>
      <c r="F443" s="208">
        <v>60.4</v>
      </c>
      <c r="G443" s="183">
        <v>15813</v>
      </c>
      <c r="H443" s="182">
        <v>10015</v>
      </c>
      <c r="I443" s="208">
        <v>63.3</v>
      </c>
      <c r="J443" s="183">
        <v>20133</v>
      </c>
      <c r="K443" s="182">
        <v>12303</v>
      </c>
      <c r="L443" s="208">
        <v>61.1</v>
      </c>
      <c r="M443" s="183">
        <v>16451</v>
      </c>
      <c r="N443" s="182">
        <v>10552</v>
      </c>
      <c r="O443" s="208">
        <v>64.099999999999994</v>
      </c>
      <c r="P443" s="183">
        <v>20371</v>
      </c>
      <c r="Q443" s="182">
        <v>12655</v>
      </c>
      <c r="R443" s="208">
        <v>62.1</v>
      </c>
      <c r="S443" s="183">
        <v>16798</v>
      </c>
      <c r="T443" s="182">
        <v>10958</v>
      </c>
      <c r="U443" s="208">
        <v>65.2</v>
      </c>
      <c r="V443" s="183">
        <v>20522</v>
      </c>
      <c r="W443" s="182">
        <v>12695</v>
      </c>
      <c r="X443" s="208">
        <v>61.9</v>
      </c>
      <c r="Y443" s="183">
        <v>16917</v>
      </c>
      <c r="Z443" s="182">
        <v>10943</v>
      </c>
      <c r="AA443" s="208">
        <v>64.7</v>
      </c>
      <c r="AB443" s="183">
        <v>20549</v>
      </c>
      <c r="AC443" s="182">
        <v>13106</v>
      </c>
      <c r="AD443" s="208">
        <v>63.8</v>
      </c>
      <c r="AE443" s="183">
        <v>16853</v>
      </c>
      <c r="AF443" s="182">
        <v>11297</v>
      </c>
      <c r="AG443" s="208">
        <v>67</v>
      </c>
    </row>
    <row r="444" spans="1:33" ht="15" customHeight="1">
      <c r="A444" s="35"/>
      <c r="B444" s="11"/>
      <c r="C444" s="181" t="s">
        <v>39</v>
      </c>
      <c r="D444" s="183">
        <v>32046</v>
      </c>
      <c r="E444" s="182">
        <v>19302</v>
      </c>
      <c r="F444" s="208">
        <v>60.2</v>
      </c>
      <c r="G444" s="183">
        <v>22080</v>
      </c>
      <c r="H444" s="182">
        <v>15487</v>
      </c>
      <c r="I444" s="208">
        <v>70.099999999999994</v>
      </c>
      <c r="J444" s="183">
        <v>33161</v>
      </c>
      <c r="K444" s="182">
        <v>20150</v>
      </c>
      <c r="L444" s="208">
        <v>60.8</v>
      </c>
      <c r="M444" s="183">
        <v>22757</v>
      </c>
      <c r="N444" s="182">
        <v>16082</v>
      </c>
      <c r="O444" s="208">
        <v>70.7</v>
      </c>
      <c r="P444" s="183">
        <v>33908</v>
      </c>
      <c r="Q444" s="182">
        <v>20850</v>
      </c>
      <c r="R444" s="208">
        <v>61.5</v>
      </c>
      <c r="S444" s="183">
        <v>23544</v>
      </c>
      <c r="T444" s="182">
        <v>16789</v>
      </c>
      <c r="U444" s="208">
        <v>71.3</v>
      </c>
      <c r="V444" s="183">
        <v>34061</v>
      </c>
      <c r="W444" s="182">
        <v>20848</v>
      </c>
      <c r="X444" s="208">
        <v>61.2</v>
      </c>
      <c r="Y444" s="183">
        <v>23661</v>
      </c>
      <c r="Z444" s="182">
        <v>16743</v>
      </c>
      <c r="AA444" s="208">
        <v>70.8</v>
      </c>
      <c r="AB444" s="183">
        <v>34324</v>
      </c>
      <c r="AC444" s="182">
        <v>21299</v>
      </c>
      <c r="AD444" s="208">
        <v>62.1</v>
      </c>
      <c r="AE444" s="183">
        <v>23675</v>
      </c>
      <c r="AF444" s="182">
        <v>16952</v>
      </c>
      <c r="AG444" s="208">
        <v>71.599999999999994</v>
      </c>
    </row>
    <row r="445" spans="1:33" ht="15" customHeight="1">
      <c r="A445" s="35"/>
      <c r="B445" s="334" t="s">
        <v>331</v>
      </c>
      <c r="C445" s="260" t="s">
        <v>532</v>
      </c>
      <c r="D445" s="188">
        <v>9189</v>
      </c>
      <c r="E445" s="189">
        <v>5803</v>
      </c>
      <c r="F445" s="207">
        <v>63.2</v>
      </c>
      <c r="G445" s="188">
        <v>7560</v>
      </c>
      <c r="H445" s="189">
        <v>4946</v>
      </c>
      <c r="I445" s="207">
        <v>65.400000000000006</v>
      </c>
      <c r="J445" s="188">
        <v>10409</v>
      </c>
      <c r="K445" s="189">
        <v>6729</v>
      </c>
      <c r="L445" s="207">
        <v>64.599999999999994</v>
      </c>
      <c r="M445" s="188">
        <v>8630</v>
      </c>
      <c r="N445" s="189">
        <v>5772</v>
      </c>
      <c r="O445" s="207">
        <v>66.900000000000006</v>
      </c>
      <c r="P445" s="188">
        <v>11113</v>
      </c>
      <c r="Q445" s="189">
        <v>7361</v>
      </c>
      <c r="R445" s="207">
        <v>66.2</v>
      </c>
      <c r="S445" s="188">
        <v>9177</v>
      </c>
      <c r="T445" s="189">
        <v>6301</v>
      </c>
      <c r="U445" s="207">
        <v>68.7</v>
      </c>
      <c r="V445" s="188">
        <v>11459</v>
      </c>
      <c r="W445" s="189">
        <v>7535</v>
      </c>
      <c r="X445" s="207">
        <v>65.8</v>
      </c>
      <c r="Y445" s="188">
        <v>9317</v>
      </c>
      <c r="Z445" s="189">
        <v>6322</v>
      </c>
      <c r="AA445" s="207">
        <v>67.900000000000006</v>
      </c>
      <c r="AB445" s="188">
        <v>12230</v>
      </c>
      <c r="AC445" s="189">
        <v>8126</v>
      </c>
      <c r="AD445" s="207">
        <v>66.400000000000006</v>
      </c>
      <c r="AE445" s="188">
        <v>9832</v>
      </c>
      <c r="AF445" s="189">
        <v>6828</v>
      </c>
      <c r="AG445" s="207">
        <v>69.400000000000006</v>
      </c>
    </row>
    <row r="446" spans="1:33" ht="15" customHeight="1">
      <c r="A446" s="35"/>
      <c r="B446" s="11"/>
      <c r="C446" s="181" t="s">
        <v>308</v>
      </c>
      <c r="D446" s="183">
        <v>60</v>
      </c>
      <c r="E446" s="182">
        <v>34</v>
      </c>
      <c r="F446" s="208">
        <v>56.7</v>
      </c>
      <c r="G446" s="183">
        <v>57</v>
      </c>
      <c r="H446" s="182">
        <v>34</v>
      </c>
      <c r="I446" s="208">
        <v>59.6</v>
      </c>
      <c r="J446" s="183">
        <v>80</v>
      </c>
      <c r="K446" s="182">
        <v>45</v>
      </c>
      <c r="L446" s="208">
        <v>56.3</v>
      </c>
      <c r="M446" s="183">
        <v>69</v>
      </c>
      <c r="N446" s="182">
        <v>43</v>
      </c>
      <c r="O446" s="208">
        <v>62.3</v>
      </c>
      <c r="P446" s="183">
        <v>83</v>
      </c>
      <c r="Q446" s="182">
        <v>56</v>
      </c>
      <c r="R446" s="208">
        <v>67.5</v>
      </c>
      <c r="S446" s="183">
        <v>71</v>
      </c>
      <c r="T446" s="182">
        <v>49</v>
      </c>
      <c r="U446" s="208">
        <v>69</v>
      </c>
      <c r="V446" s="183">
        <v>68</v>
      </c>
      <c r="W446" s="182">
        <v>42</v>
      </c>
      <c r="X446" s="208">
        <v>61.8</v>
      </c>
      <c r="Y446" s="183">
        <v>66</v>
      </c>
      <c r="Z446" s="182">
        <v>41</v>
      </c>
      <c r="AA446" s="208">
        <v>62.1</v>
      </c>
      <c r="AB446" s="183">
        <v>51</v>
      </c>
      <c r="AC446" s="182">
        <v>34</v>
      </c>
      <c r="AD446" s="208">
        <v>66.7</v>
      </c>
      <c r="AE446" s="183">
        <v>49</v>
      </c>
      <c r="AF446" s="182">
        <v>33</v>
      </c>
      <c r="AG446" s="208">
        <v>67.3</v>
      </c>
    </row>
    <row r="447" spans="1:33" ht="15" customHeight="1">
      <c r="A447" s="35"/>
      <c r="B447" s="304"/>
      <c r="C447" s="34" t="s">
        <v>39</v>
      </c>
      <c r="D447" s="184">
        <v>9249</v>
      </c>
      <c r="E447" s="185">
        <v>5837</v>
      </c>
      <c r="F447" s="209">
        <v>63.1</v>
      </c>
      <c r="G447" s="184">
        <v>7602</v>
      </c>
      <c r="H447" s="185">
        <v>4971</v>
      </c>
      <c r="I447" s="209">
        <v>65.400000000000006</v>
      </c>
      <c r="J447" s="184">
        <v>10489</v>
      </c>
      <c r="K447" s="185">
        <v>6774</v>
      </c>
      <c r="L447" s="209">
        <v>64.599999999999994</v>
      </c>
      <c r="M447" s="184">
        <v>8685</v>
      </c>
      <c r="N447" s="185">
        <v>5809</v>
      </c>
      <c r="O447" s="209">
        <v>66.900000000000006</v>
      </c>
      <c r="P447" s="184">
        <v>11196</v>
      </c>
      <c r="Q447" s="185">
        <v>7417</v>
      </c>
      <c r="R447" s="209">
        <v>66.2</v>
      </c>
      <c r="S447" s="184">
        <v>9235</v>
      </c>
      <c r="T447" s="185">
        <v>6342</v>
      </c>
      <c r="U447" s="209">
        <v>68.7</v>
      </c>
      <c r="V447" s="184">
        <v>11527</v>
      </c>
      <c r="W447" s="185">
        <v>7577</v>
      </c>
      <c r="X447" s="209">
        <v>65.7</v>
      </c>
      <c r="Y447" s="184">
        <v>9368</v>
      </c>
      <c r="Z447" s="185">
        <v>6355</v>
      </c>
      <c r="AA447" s="209">
        <v>67.8</v>
      </c>
      <c r="AB447" s="184">
        <v>12281</v>
      </c>
      <c r="AC447" s="185">
        <v>8160</v>
      </c>
      <c r="AD447" s="209">
        <v>66.400000000000006</v>
      </c>
      <c r="AE447" s="184">
        <v>9874</v>
      </c>
      <c r="AF447" s="185">
        <v>6858</v>
      </c>
      <c r="AG447" s="209">
        <v>69.5</v>
      </c>
    </row>
    <row r="448" spans="1:33" ht="15" customHeight="1">
      <c r="A448" s="36"/>
      <c r="B448" s="304" t="s">
        <v>39</v>
      </c>
      <c r="C448" s="34"/>
      <c r="D448" s="184">
        <v>41295</v>
      </c>
      <c r="E448" s="185">
        <v>25139</v>
      </c>
      <c r="F448" s="209">
        <v>60.9</v>
      </c>
      <c r="G448" s="184">
        <v>25869</v>
      </c>
      <c r="H448" s="185">
        <v>18467</v>
      </c>
      <c r="I448" s="209">
        <v>71.400000000000006</v>
      </c>
      <c r="J448" s="184">
        <v>43650</v>
      </c>
      <c r="K448" s="185">
        <v>26924</v>
      </c>
      <c r="L448" s="209">
        <v>61.7</v>
      </c>
      <c r="M448" s="184">
        <v>27111</v>
      </c>
      <c r="N448" s="185">
        <v>19571</v>
      </c>
      <c r="O448" s="209">
        <v>72.2</v>
      </c>
      <c r="P448" s="184">
        <v>45104</v>
      </c>
      <c r="Q448" s="185">
        <v>28267</v>
      </c>
      <c r="R448" s="209">
        <v>62.7</v>
      </c>
      <c r="S448" s="184">
        <v>28258</v>
      </c>
      <c r="T448" s="185">
        <v>20599</v>
      </c>
      <c r="U448" s="209">
        <v>72.900000000000006</v>
      </c>
      <c r="V448" s="184">
        <v>45588</v>
      </c>
      <c r="W448" s="185">
        <v>28425</v>
      </c>
      <c r="X448" s="209">
        <v>62.4</v>
      </c>
      <c r="Y448" s="184">
        <v>28502</v>
      </c>
      <c r="Z448" s="185">
        <v>20626</v>
      </c>
      <c r="AA448" s="209">
        <v>72.400000000000006</v>
      </c>
      <c r="AB448" s="184">
        <v>46605</v>
      </c>
      <c r="AC448" s="185">
        <v>29459</v>
      </c>
      <c r="AD448" s="209">
        <v>63.2</v>
      </c>
      <c r="AE448" s="184">
        <v>28880</v>
      </c>
      <c r="AF448" s="185">
        <v>21178</v>
      </c>
      <c r="AG448" s="209">
        <v>73.3</v>
      </c>
    </row>
    <row r="449" spans="1:33" ht="15" customHeight="1">
      <c r="A449" s="35" t="s">
        <v>11</v>
      </c>
      <c r="B449" s="11" t="s">
        <v>44</v>
      </c>
      <c r="C449" s="181" t="s">
        <v>45</v>
      </c>
      <c r="D449" s="183">
        <v>1278</v>
      </c>
      <c r="E449" s="182">
        <v>459</v>
      </c>
      <c r="F449" s="208">
        <v>35.9</v>
      </c>
      <c r="G449" s="183">
        <v>575</v>
      </c>
      <c r="H449" s="182">
        <v>285</v>
      </c>
      <c r="I449" s="208">
        <v>49.6</v>
      </c>
      <c r="J449" s="183">
        <v>1226</v>
      </c>
      <c r="K449" s="182">
        <v>488</v>
      </c>
      <c r="L449" s="208">
        <v>39.799999999999997</v>
      </c>
      <c r="M449" s="183">
        <v>595</v>
      </c>
      <c r="N449" s="182">
        <v>305</v>
      </c>
      <c r="O449" s="208">
        <v>51.3</v>
      </c>
      <c r="P449" s="183">
        <v>1337</v>
      </c>
      <c r="Q449" s="182">
        <v>515</v>
      </c>
      <c r="R449" s="208">
        <v>38.5</v>
      </c>
      <c r="S449" s="183">
        <v>657</v>
      </c>
      <c r="T449" s="182">
        <v>346</v>
      </c>
      <c r="U449" s="208">
        <v>52.7</v>
      </c>
      <c r="V449" s="183">
        <v>1564</v>
      </c>
      <c r="W449" s="182">
        <v>586</v>
      </c>
      <c r="X449" s="208">
        <v>37.5</v>
      </c>
      <c r="Y449" s="183">
        <v>726</v>
      </c>
      <c r="Z449" s="182">
        <v>386</v>
      </c>
      <c r="AA449" s="208">
        <v>53.2</v>
      </c>
      <c r="AB449" s="183">
        <v>1472</v>
      </c>
      <c r="AC449" s="182">
        <v>582</v>
      </c>
      <c r="AD449" s="208">
        <v>39.5</v>
      </c>
      <c r="AE449" s="183">
        <v>720</v>
      </c>
      <c r="AF449" s="182">
        <v>366</v>
      </c>
      <c r="AG449" s="208">
        <v>50.8</v>
      </c>
    </row>
    <row r="450" spans="1:33" ht="15" customHeight="1">
      <c r="A450" s="35"/>
      <c r="B450" s="11"/>
      <c r="C450" s="181" t="s">
        <v>46</v>
      </c>
      <c r="D450" s="183">
        <v>166</v>
      </c>
      <c r="E450" s="182">
        <v>82</v>
      </c>
      <c r="F450" s="208">
        <v>49.4</v>
      </c>
      <c r="G450" s="183">
        <v>123</v>
      </c>
      <c r="H450" s="182">
        <v>59</v>
      </c>
      <c r="I450" s="208">
        <v>48</v>
      </c>
      <c r="J450" s="183">
        <v>318</v>
      </c>
      <c r="K450" s="182">
        <v>116</v>
      </c>
      <c r="L450" s="208">
        <v>36.5</v>
      </c>
      <c r="M450" s="183">
        <v>155</v>
      </c>
      <c r="N450" s="182">
        <v>87</v>
      </c>
      <c r="O450" s="208">
        <v>56.1</v>
      </c>
      <c r="P450" s="183">
        <v>304</v>
      </c>
      <c r="Q450" s="182">
        <v>130</v>
      </c>
      <c r="R450" s="208">
        <v>42.8</v>
      </c>
      <c r="S450" s="183">
        <v>180</v>
      </c>
      <c r="T450" s="182">
        <v>93</v>
      </c>
      <c r="U450" s="208">
        <v>51.7</v>
      </c>
      <c r="V450" s="183">
        <v>218</v>
      </c>
      <c r="W450" s="182">
        <v>121</v>
      </c>
      <c r="X450" s="208">
        <v>55.5</v>
      </c>
      <c r="Y450" s="183">
        <v>172</v>
      </c>
      <c r="Z450" s="182">
        <v>99</v>
      </c>
      <c r="AA450" s="208">
        <v>57.6</v>
      </c>
      <c r="AB450" s="183">
        <v>253</v>
      </c>
      <c r="AC450" s="182">
        <v>122</v>
      </c>
      <c r="AD450" s="208">
        <v>48.2</v>
      </c>
      <c r="AE450" s="183">
        <v>159</v>
      </c>
      <c r="AF450" s="182">
        <v>92</v>
      </c>
      <c r="AG450" s="208">
        <v>57.9</v>
      </c>
    </row>
    <row r="451" spans="1:33" ht="15" customHeight="1">
      <c r="A451" s="35"/>
      <c r="B451" s="11"/>
      <c r="C451" s="181" t="s">
        <v>39</v>
      </c>
      <c r="D451" s="183">
        <v>1444</v>
      </c>
      <c r="E451" s="182">
        <v>541</v>
      </c>
      <c r="F451" s="208">
        <v>37.5</v>
      </c>
      <c r="G451" s="183">
        <v>667</v>
      </c>
      <c r="H451" s="182">
        <v>342</v>
      </c>
      <c r="I451" s="208">
        <v>51.3</v>
      </c>
      <c r="J451" s="183">
        <v>1544</v>
      </c>
      <c r="K451" s="182">
        <v>604</v>
      </c>
      <c r="L451" s="208">
        <v>39.1</v>
      </c>
      <c r="M451" s="183">
        <v>708</v>
      </c>
      <c r="N451" s="182">
        <v>380</v>
      </c>
      <c r="O451" s="208">
        <v>53.7</v>
      </c>
      <c r="P451" s="183">
        <v>1641</v>
      </c>
      <c r="Q451" s="182">
        <v>645</v>
      </c>
      <c r="R451" s="208">
        <v>39.299999999999997</v>
      </c>
      <c r="S451" s="183">
        <v>788</v>
      </c>
      <c r="T451" s="182">
        <v>425</v>
      </c>
      <c r="U451" s="208">
        <v>53.9</v>
      </c>
      <c r="V451" s="183">
        <v>1782</v>
      </c>
      <c r="W451" s="182">
        <v>707</v>
      </c>
      <c r="X451" s="208">
        <v>39.700000000000003</v>
      </c>
      <c r="Y451" s="183">
        <v>859</v>
      </c>
      <c r="Z451" s="182">
        <v>471</v>
      </c>
      <c r="AA451" s="208">
        <v>54.8</v>
      </c>
      <c r="AB451" s="183">
        <v>1725</v>
      </c>
      <c r="AC451" s="182">
        <v>704</v>
      </c>
      <c r="AD451" s="208">
        <v>40.799999999999997</v>
      </c>
      <c r="AE451" s="183">
        <v>840</v>
      </c>
      <c r="AF451" s="182">
        <v>443</v>
      </c>
      <c r="AG451" s="208">
        <v>52.7</v>
      </c>
    </row>
    <row r="452" spans="1:33" ht="15" customHeight="1">
      <c r="A452" s="35"/>
      <c r="B452" s="334" t="s">
        <v>47</v>
      </c>
      <c r="C452" s="260" t="s">
        <v>48</v>
      </c>
      <c r="D452" s="188">
        <v>14</v>
      </c>
      <c r="E452" s="189">
        <v>11</v>
      </c>
      <c r="F452" s="207">
        <v>78.599999999999994</v>
      </c>
      <c r="G452" s="188">
        <v>12</v>
      </c>
      <c r="H452" s="189">
        <v>9</v>
      </c>
      <c r="I452" s="207">
        <v>75</v>
      </c>
      <c r="J452" s="188">
        <v>15</v>
      </c>
      <c r="K452" s="189">
        <v>10</v>
      </c>
      <c r="L452" s="207">
        <v>66.7</v>
      </c>
      <c r="M452" s="188">
        <v>14</v>
      </c>
      <c r="N452" s="189">
        <v>10</v>
      </c>
      <c r="O452" s="207">
        <v>71.400000000000006</v>
      </c>
      <c r="P452" s="188">
        <v>20</v>
      </c>
      <c r="Q452" s="189">
        <v>14</v>
      </c>
      <c r="R452" s="207">
        <v>70</v>
      </c>
      <c r="S452" s="188">
        <v>17</v>
      </c>
      <c r="T452" s="189">
        <v>12</v>
      </c>
      <c r="U452" s="207">
        <v>70.599999999999994</v>
      </c>
      <c r="V452" s="188">
        <v>6</v>
      </c>
      <c r="W452" s="189">
        <v>4</v>
      </c>
      <c r="X452" s="207">
        <v>66.7</v>
      </c>
      <c r="Y452" s="188">
        <v>6</v>
      </c>
      <c r="Z452" s="189">
        <v>4</v>
      </c>
      <c r="AA452" s="207">
        <v>66.7</v>
      </c>
      <c r="AB452" s="188">
        <v>13</v>
      </c>
      <c r="AC452" s="189">
        <v>7</v>
      </c>
      <c r="AD452" s="207">
        <v>53.8</v>
      </c>
      <c r="AE452" s="188">
        <v>11</v>
      </c>
      <c r="AF452" s="189">
        <v>6</v>
      </c>
      <c r="AG452" s="207">
        <v>54.5</v>
      </c>
    </row>
    <row r="453" spans="1:33" ht="15" customHeight="1">
      <c r="A453" s="35"/>
      <c r="B453" s="11"/>
      <c r="C453" s="181" t="s">
        <v>49</v>
      </c>
      <c r="D453" s="183">
        <v>324</v>
      </c>
      <c r="E453" s="182">
        <v>158</v>
      </c>
      <c r="F453" s="208">
        <v>48.8</v>
      </c>
      <c r="G453" s="183">
        <v>106</v>
      </c>
      <c r="H453" s="182">
        <v>79</v>
      </c>
      <c r="I453" s="208">
        <v>74.5</v>
      </c>
      <c r="J453" s="183">
        <v>219</v>
      </c>
      <c r="K453" s="182">
        <v>124</v>
      </c>
      <c r="L453" s="208">
        <v>56.6</v>
      </c>
      <c r="M453" s="183">
        <v>100</v>
      </c>
      <c r="N453" s="182">
        <v>71</v>
      </c>
      <c r="O453" s="208">
        <v>71</v>
      </c>
      <c r="P453" s="183">
        <v>250</v>
      </c>
      <c r="Q453" s="182">
        <v>156</v>
      </c>
      <c r="R453" s="208">
        <v>62.4</v>
      </c>
      <c r="S453" s="183">
        <v>117</v>
      </c>
      <c r="T453" s="182">
        <v>95</v>
      </c>
      <c r="U453" s="208">
        <v>81.2</v>
      </c>
      <c r="V453" s="183">
        <v>199</v>
      </c>
      <c r="W453" s="182">
        <v>149</v>
      </c>
      <c r="X453" s="208">
        <v>74.900000000000006</v>
      </c>
      <c r="Y453" s="183">
        <v>100</v>
      </c>
      <c r="Z453" s="182">
        <v>82</v>
      </c>
      <c r="AA453" s="208">
        <v>82</v>
      </c>
      <c r="AB453" s="183">
        <v>241</v>
      </c>
      <c r="AC453" s="182">
        <v>146</v>
      </c>
      <c r="AD453" s="208">
        <v>60.6</v>
      </c>
      <c r="AE453" s="183">
        <v>133</v>
      </c>
      <c r="AF453" s="182">
        <v>99</v>
      </c>
      <c r="AG453" s="208">
        <v>74.400000000000006</v>
      </c>
    </row>
    <row r="454" spans="1:33" ht="15" customHeight="1">
      <c r="A454" s="35"/>
      <c r="B454" s="11"/>
      <c r="C454" s="181" t="s">
        <v>309</v>
      </c>
      <c r="D454" s="183">
        <v>144</v>
      </c>
      <c r="E454" s="182">
        <v>108</v>
      </c>
      <c r="F454" s="208">
        <v>75</v>
      </c>
      <c r="G454" s="183">
        <v>78</v>
      </c>
      <c r="H454" s="182">
        <v>63</v>
      </c>
      <c r="I454" s="208">
        <v>80.8</v>
      </c>
      <c r="J454" s="183">
        <v>131</v>
      </c>
      <c r="K454" s="182">
        <v>96</v>
      </c>
      <c r="L454" s="208">
        <v>73.3</v>
      </c>
      <c r="M454" s="183">
        <v>77</v>
      </c>
      <c r="N454" s="182">
        <v>54</v>
      </c>
      <c r="O454" s="208">
        <v>70.099999999999994</v>
      </c>
      <c r="P454" s="183">
        <v>204</v>
      </c>
      <c r="Q454" s="182">
        <v>150</v>
      </c>
      <c r="R454" s="208">
        <v>73.5</v>
      </c>
      <c r="S454" s="183">
        <v>102</v>
      </c>
      <c r="T454" s="182">
        <v>83</v>
      </c>
      <c r="U454" s="208">
        <v>81.400000000000006</v>
      </c>
      <c r="V454" s="183">
        <v>355</v>
      </c>
      <c r="W454" s="182">
        <v>195</v>
      </c>
      <c r="X454" s="208">
        <v>54.9</v>
      </c>
      <c r="Y454" s="183">
        <v>150</v>
      </c>
      <c r="Z454" s="182">
        <v>114</v>
      </c>
      <c r="AA454" s="208">
        <v>76</v>
      </c>
      <c r="AB454" s="183">
        <v>574</v>
      </c>
      <c r="AC454" s="182">
        <v>349</v>
      </c>
      <c r="AD454" s="208">
        <v>60.8</v>
      </c>
      <c r="AE454" s="183">
        <v>261</v>
      </c>
      <c r="AF454" s="182">
        <v>197</v>
      </c>
      <c r="AG454" s="208">
        <v>75.5</v>
      </c>
    </row>
    <row r="455" spans="1:33" ht="15" customHeight="1">
      <c r="A455" s="35"/>
      <c r="B455" s="304"/>
      <c r="C455" s="34" t="s">
        <v>39</v>
      </c>
      <c r="D455" s="184">
        <v>482</v>
      </c>
      <c r="E455" s="185">
        <v>277</v>
      </c>
      <c r="F455" s="209">
        <v>57.5</v>
      </c>
      <c r="G455" s="184">
        <v>188</v>
      </c>
      <c r="H455" s="185">
        <v>147</v>
      </c>
      <c r="I455" s="209">
        <v>78.2</v>
      </c>
      <c r="J455" s="184">
        <v>365</v>
      </c>
      <c r="K455" s="185">
        <v>230</v>
      </c>
      <c r="L455" s="209">
        <v>63</v>
      </c>
      <c r="M455" s="184">
        <v>188</v>
      </c>
      <c r="N455" s="185">
        <v>134</v>
      </c>
      <c r="O455" s="209">
        <v>71.3</v>
      </c>
      <c r="P455" s="184">
        <v>474</v>
      </c>
      <c r="Q455" s="185">
        <v>320</v>
      </c>
      <c r="R455" s="209">
        <v>67.5</v>
      </c>
      <c r="S455" s="184">
        <v>222</v>
      </c>
      <c r="T455" s="185">
        <v>182</v>
      </c>
      <c r="U455" s="209">
        <v>82</v>
      </c>
      <c r="V455" s="184">
        <v>560</v>
      </c>
      <c r="W455" s="185">
        <v>348</v>
      </c>
      <c r="X455" s="209">
        <v>62.1</v>
      </c>
      <c r="Y455" s="184">
        <v>250</v>
      </c>
      <c r="Z455" s="185">
        <v>197</v>
      </c>
      <c r="AA455" s="209">
        <v>78.8</v>
      </c>
      <c r="AB455" s="184">
        <v>828</v>
      </c>
      <c r="AC455" s="185">
        <v>502</v>
      </c>
      <c r="AD455" s="209">
        <v>60.6</v>
      </c>
      <c r="AE455" s="184">
        <v>391</v>
      </c>
      <c r="AF455" s="185">
        <v>295</v>
      </c>
      <c r="AG455" s="209">
        <v>75.400000000000006</v>
      </c>
    </row>
    <row r="456" spans="1:33" ht="15" customHeight="1">
      <c r="A456" s="36"/>
      <c r="B456" s="304" t="s">
        <v>39</v>
      </c>
      <c r="C456" s="34"/>
      <c r="D456" s="184">
        <v>1926</v>
      </c>
      <c r="E456" s="185">
        <v>818</v>
      </c>
      <c r="F456" s="209">
        <v>42.5</v>
      </c>
      <c r="G456" s="184">
        <v>833</v>
      </c>
      <c r="H456" s="185">
        <v>477</v>
      </c>
      <c r="I456" s="209">
        <v>57.3</v>
      </c>
      <c r="J456" s="184">
        <v>1909</v>
      </c>
      <c r="K456" s="185">
        <v>834</v>
      </c>
      <c r="L456" s="209">
        <v>43.7</v>
      </c>
      <c r="M456" s="184">
        <v>872</v>
      </c>
      <c r="N456" s="185">
        <v>502</v>
      </c>
      <c r="O456" s="209">
        <v>57.6</v>
      </c>
      <c r="P456" s="184">
        <v>2115</v>
      </c>
      <c r="Q456" s="185">
        <v>965</v>
      </c>
      <c r="R456" s="209">
        <v>45.6</v>
      </c>
      <c r="S456" s="184">
        <v>988</v>
      </c>
      <c r="T456" s="185">
        <v>597</v>
      </c>
      <c r="U456" s="209">
        <v>60.4</v>
      </c>
      <c r="V456" s="184">
        <v>2342</v>
      </c>
      <c r="W456" s="185">
        <v>1055</v>
      </c>
      <c r="X456" s="209">
        <v>45</v>
      </c>
      <c r="Y456" s="184">
        <v>1086</v>
      </c>
      <c r="Z456" s="185">
        <v>656</v>
      </c>
      <c r="AA456" s="209">
        <v>60.4</v>
      </c>
      <c r="AB456" s="184">
        <v>2553</v>
      </c>
      <c r="AC456" s="185">
        <v>1206</v>
      </c>
      <c r="AD456" s="209">
        <v>47.2</v>
      </c>
      <c r="AE456" s="184">
        <v>1196</v>
      </c>
      <c r="AF456" s="185">
        <v>725</v>
      </c>
      <c r="AG456" s="209">
        <v>60.6</v>
      </c>
    </row>
    <row r="457" spans="1:33" ht="15" customHeight="1">
      <c r="A457" s="35" t="s">
        <v>12</v>
      </c>
      <c r="B457" s="11" t="s">
        <v>185</v>
      </c>
      <c r="C457" s="181" t="s">
        <v>51</v>
      </c>
      <c r="D457" s="183">
        <v>1370</v>
      </c>
      <c r="E457" s="182">
        <v>1192</v>
      </c>
      <c r="F457" s="208">
        <v>87</v>
      </c>
      <c r="G457" s="183">
        <v>1324</v>
      </c>
      <c r="H457" s="182">
        <v>1164</v>
      </c>
      <c r="I457" s="208">
        <v>87.9</v>
      </c>
      <c r="J457" s="183">
        <v>1243</v>
      </c>
      <c r="K457" s="182">
        <v>1067</v>
      </c>
      <c r="L457" s="208">
        <v>85.8</v>
      </c>
      <c r="M457" s="183">
        <v>1201</v>
      </c>
      <c r="N457" s="182">
        <v>1044</v>
      </c>
      <c r="O457" s="208">
        <v>86.9</v>
      </c>
      <c r="P457" s="183">
        <v>1339</v>
      </c>
      <c r="Q457" s="182">
        <v>1160</v>
      </c>
      <c r="R457" s="208">
        <v>86.6</v>
      </c>
      <c r="S457" s="183">
        <v>1263</v>
      </c>
      <c r="T457" s="182">
        <v>1141</v>
      </c>
      <c r="U457" s="208">
        <v>90.3</v>
      </c>
      <c r="V457" s="183">
        <v>1156</v>
      </c>
      <c r="W457" s="182">
        <v>979</v>
      </c>
      <c r="X457" s="208">
        <v>84.7</v>
      </c>
      <c r="Y457" s="183">
        <v>1094</v>
      </c>
      <c r="Z457" s="182">
        <v>959</v>
      </c>
      <c r="AA457" s="208">
        <v>87.7</v>
      </c>
      <c r="AB457" s="183">
        <v>1103</v>
      </c>
      <c r="AC457" s="182">
        <v>942</v>
      </c>
      <c r="AD457" s="208">
        <v>85.4</v>
      </c>
      <c r="AE457" s="183">
        <v>1050</v>
      </c>
      <c r="AF457" s="182">
        <v>920</v>
      </c>
      <c r="AG457" s="208">
        <v>87.6</v>
      </c>
    </row>
    <row r="458" spans="1:33" ht="15" customHeight="1">
      <c r="A458" s="35"/>
      <c r="B458" s="11"/>
      <c r="C458" s="181" t="s">
        <v>52</v>
      </c>
      <c r="D458" s="183">
        <v>4690</v>
      </c>
      <c r="E458" s="182">
        <v>3451</v>
      </c>
      <c r="F458" s="208">
        <v>73.599999999999994</v>
      </c>
      <c r="G458" s="183">
        <v>3832</v>
      </c>
      <c r="H458" s="182">
        <v>3231</v>
      </c>
      <c r="I458" s="208">
        <v>84.3</v>
      </c>
      <c r="J458" s="183">
        <v>4857</v>
      </c>
      <c r="K458" s="182">
        <v>3539</v>
      </c>
      <c r="L458" s="208">
        <v>72.900000000000006</v>
      </c>
      <c r="M458" s="183">
        <v>3757</v>
      </c>
      <c r="N458" s="182">
        <v>3218</v>
      </c>
      <c r="O458" s="208">
        <v>85.7</v>
      </c>
      <c r="P458" s="183">
        <v>4619</v>
      </c>
      <c r="Q458" s="182">
        <v>3375</v>
      </c>
      <c r="R458" s="208">
        <v>73.099999999999994</v>
      </c>
      <c r="S458" s="183">
        <v>3641</v>
      </c>
      <c r="T458" s="182">
        <v>3102</v>
      </c>
      <c r="U458" s="208">
        <v>85.2</v>
      </c>
      <c r="V458" s="183">
        <v>4844</v>
      </c>
      <c r="W458" s="182">
        <v>3590</v>
      </c>
      <c r="X458" s="208">
        <v>74.099999999999994</v>
      </c>
      <c r="Y458" s="183">
        <v>3827</v>
      </c>
      <c r="Z458" s="182">
        <v>3277</v>
      </c>
      <c r="AA458" s="208">
        <v>85.6</v>
      </c>
      <c r="AB458" s="183">
        <v>4863</v>
      </c>
      <c r="AC458" s="182">
        <v>3574</v>
      </c>
      <c r="AD458" s="208">
        <v>73.5</v>
      </c>
      <c r="AE458" s="183">
        <v>3697</v>
      </c>
      <c r="AF458" s="182">
        <v>3184</v>
      </c>
      <c r="AG458" s="208">
        <v>86.1</v>
      </c>
    </row>
    <row r="459" spans="1:33" ht="15" customHeight="1">
      <c r="A459" s="35"/>
      <c r="B459" s="11"/>
      <c r="C459" s="181" t="s">
        <v>39</v>
      </c>
      <c r="D459" s="183">
        <v>6060</v>
      </c>
      <c r="E459" s="182">
        <v>4643</v>
      </c>
      <c r="F459" s="208">
        <v>76.599999999999994</v>
      </c>
      <c r="G459" s="183">
        <v>4851</v>
      </c>
      <c r="H459" s="182">
        <v>4162</v>
      </c>
      <c r="I459" s="208">
        <v>85.8</v>
      </c>
      <c r="J459" s="183">
        <v>6100</v>
      </c>
      <c r="K459" s="182">
        <v>4606</v>
      </c>
      <c r="L459" s="208">
        <v>75.5</v>
      </c>
      <c r="M459" s="183">
        <v>4699</v>
      </c>
      <c r="N459" s="182">
        <v>4077</v>
      </c>
      <c r="O459" s="208">
        <v>86.8</v>
      </c>
      <c r="P459" s="183">
        <v>5958</v>
      </c>
      <c r="Q459" s="182">
        <v>4535</v>
      </c>
      <c r="R459" s="208">
        <v>76.099999999999994</v>
      </c>
      <c r="S459" s="183">
        <v>4653</v>
      </c>
      <c r="T459" s="182">
        <v>4054</v>
      </c>
      <c r="U459" s="208">
        <v>87.1</v>
      </c>
      <c r="V459" s="183">
        <v>6000</v>
      </c>
      <c r="W459" s="182">
        <v>4569</v>
      </c>
      <c r="X459" s="208">
        <v>76.2</v>
      </c>
      <c r="Y459" s="183">
        <v>4674</v>
      </c>
      <c r="Z459" s="182">
        <v>4059</v>
      </c>
      <c r="AA459" s="208">
        <v>86.8</v>
      </c>
      <c r="AB459" s="183">
        <v>5966</v>
      </c>
      <c r="AC459" s="182">
        <v>4516</v>
      </c>
      <c r="AD459" s="208">
        <v>75.7</v>
      </c>
      <c r="AE459" s="183">
        <v>4526</v>
      </c>
      <c r="AF459" s="182">
        <v>3930</v>
      </c>
      <c r="AG459" s="208">
        <v>86.8</v>
      </c>
    </row>
    <row r="460" spans="1:33" ht="15" customHeight="1">
      <c r="A460" s="35"/>
      <c r="B460" s="334" t="s">
        <v>186</v>
      </c>
      <c r="C460" s="260" t="s">
        <v>53</v>
      </c>
      <c r="D460" s="188">
        <v>94</v>
      </c>
      <c r="E460" s="189">
        <v>70</v>
      </c>
      <c r="F460" s="207">
        <v>74.5</v>
      </c>
      <c r="G460" s="188">
        <v>52</v>
      </c>
      <c r="H460" s="189">
        <v>42</v>
      </c>
      <c r="I460" s="207">
        <v>80.8</v>
      </c>
      <c r="J460" s="188">
        <v>60</v>
      </c>
      <c r="K460" s="189">
        <v>47</v>
      </c>
      <c r="L460" s="207">
        <v>78.3</v>
      </c>
      <c r="M460" s="188">
        <v>51</v>
      </c>
      <c r="N460" s="189">
        <v>42</v>
      </c>
      <c r="O460" s="207">
        <v>82.4</v>
      </c>
      <c r="P460" s="188">
        <v>81</v>
      </c>
      <c r="Q460" s="189">
        <v>62</v>
      </c>
      <c r="R460" s="207">
        <v>76.5</v>
      </c>
      <c r="S460" s="188">
        <v>44</v>
      </c>
      <c r="T460" s="189">
        <v>36</v>
      </c>
      <c r="U460" s="207">
        <v>81.8</v>
      </c>
      <c r="V460" s="188">
        <v>78</v>
      </c>
      <c r="W460" s="189">
        <v>63</v>
      </c>
      <c r="X460" s="207">
        <v>80.8</v>
      </c>
      <c r="Y460" s="188">
        <v>57</v>
      </c>
      <c r="Z460" s="189">
        <v>47</v>
      </c>
      <c r="AA460" s="207">
        <v>82.5</v>
      </c>
      <c r="AB460" s="188">
        <v>66</v>
      </c>
      <c r="AC460" s="189">
        <v>36</v>
      </c>
      <c r="AD460" s="207">
        <v>54.5</v>
      </c>
      <c r="AE460" s="188">
        <v>40</v>
      </c>
      <c r="AF460" s="189">
        <v>30</v>
      </c>
      <c r="AG460" s="207">
        <v>75</v>
      </c>
    </row>
    <row r="461" spans="1:33" ht="15" customHeight="1">
      <c r="A461" s="35"/>
      <c r="B461" s="11"/>
      <c r="C461" s="181" t="s">
        <v>310</v>
      </c>
      <c r="D461" s="183">
        <v>42</v>
      </c>
      <c r="E461" s="182">
        <v>13</v>
      </c>
      <c r="F461" s="208">
        <v>31</v>
      </c>
      <c r="G461" s="183">
        <v>39</v>
      </c>
      <c r="H461" s="182">
        <v>11</v>
      </c>
      <c r="I461" s="208">
        <v>28.2</v>
      </c>
      <c r="J461" s="183">
        <v>50</v>
      </c>
      <c r="K461" s="182">
        <v>25</v>
      </c>
      <c r="L461" s="208">
        <v>50</v>
      </c>
      <c r="M461" s="183">
        <v>48</v>
      </c>
      <c r="N461" s="182">
        <v>23</v>
      </c>
      <c r="O461" s="208">
        <v>47.9</v>
      </c>
      <c r="P461" s="183">
        <v>33</v>
      </c>
      <c r="Q461" s="182">
        <v>12</v>
      </c>
      <c r="R461" s="208">
        <v>36.4</v>
      </c>
      <c r="S461" s="183">
        <v>33</v>
      </c>
      <c r="T461" s="182">
        <v>12</v>
      </c>
      <c r="U461" s="208">
        <v>36.4</v>
      </c>
      <c r="V461" s="183">
        <v>33</v>
      </c>
      <c r="W461" s="182">
        <v>15</v>
      </c>
      <c r="X461" s="208">
        <v>45.5</v>
      </c>
      <c r="Y461" s="183">
        <v>32</v>
      </c>
      <c r="Z461" s="182">
        <v>14</v>
      </c>
      <c r="AA461" s="208">
        <v>43.8</v>
      </c>
      <c r="AB461" s="183">
        <v>43</v>
      </c>
      <c r="AC461" s="182">
        <v>24</v>
      </c>
      <c r="AD461" s="208">
        <v>55.8</v>
      </c>
      <c r="AE461" s="183">
        <v>38</v>
      </c>
      <c r="AF461" s="182">
        <v>21</v>
      </c>
      <c r="AG461" s="208">
        <v>55.3</v>
      </c>
    </row>
    <row r="462" spans="1:33" ht="15" customHeight="1">
      <c r="A462" s="35"/>
      <c r="B462" s="304"/>
      <c r="C462" s="34" t="s">
        <v>39</v>
      </c>
      <c r="D462" s="184">
        <v>136</v>
      </c>
      <c r="E462" s="185">
        <v>83</v>
      </c>
      <c r="F462" s="209">
        <v>61</v>
      </c>
      <c r="G462" s="184">
        <v>91</v>
      </c>
      <c r="H462" s="185">
        <v>53</v>
      </c>
      <c r="I462" s="209">
        <v>58.2</v>
      </c>
      <c r="J462" s="184">
        <v>110</v>
      </c>
      <c r="K462" s="185">
        <v>72</v>
      </c>
      <c r="L462" s="209">
        <v>65.5</v>
      </c>
      <c r="M462" s="184">
        <v>99</v>
      </c>
      <c r="N462" s="185">
        <v>65</v>
      </c>
      <c r="O462" s="209">
        <v>65.7</v>
      </c>
      <c r="P462" s="184">
        <v>114</v>
      </c>
      <c r="Q462" s="185">
        <v>74</v>
      </c>
      <c r="R462" s="209">
        <v>64.900000000000006</v>
      </c>
      <c r="S462" s="184">
        <v>77</v>
      </c>
      <c r="T462" s="185">
        <v>48</v>
      </c>
      <c r="U462" s="209">
        <v>62.3</v>
      </c>
      <c r="V462" s="184">
        <v>111</v>
      </c>
      <c r="W462" s="185">
        <v>78</v>
      </c>
      <c r="X462" s="209">
        <v>70.3</v>
      </c>
      <c r="Y462" s="184">
        <v>89</v>
      </c>
      <c r="Z462" s="185">
        <v>61</v>
      </c>
      <c r="AA462" s="209">
        <v>68.5</v>
      </c>
      <c r="AB462" s="184">
        <v>109</v>
      </c>
      <c r="AC462" s="185">
        <v>60</v>
      </c>
      <c r="AD462" s="209">
        <v>55</v>
      </c>
      <c r="AE462" s="184">
        <v>78</v>
      </c>
      <c r="AF462" s="185">
        <v>51</v>
      </c>
      <c r="AG462" s="209">
        <v>65.400000000000006</v>
      </c>
    </row>
    <row r="463" spans="1:33" ht="15" customHeight="1">
      <c r="A463" s="36"/>
      <c r="B463" s="304" t="s">
        <v>39</v>
      </c>
      <c r="C463" s="34"/>
      <c r="D463" s="184">
        <v>6196</v>
      </c>
      <c r="E463" s="185">
        <v>4726</v>
      </c>
      <c r="F463" s="209">
        <v>76.3</v>
      </c>
      <c r="G463" s="184">
        <v>4940</v>
      </c>
      <c r="H463" s="185">
        <v>4214</v>
      </c>
      <c r="I463" s="209">
        <v>85.3</v>
      </c>
      <c r="J463" s="184">
        <v>6210</v>
      </c>
      <c r="K463" s="185">
        <v>4678</v>
      </c>
      <c r="L463" s="209">
        <v>75.3</v>
      </c>
      <c r="M463" s="184">
        <v>4797</v>
      </c>
      <c r="N463" s="185">
        <v>4141</v>
      </c>
      <c r="O463" s="209">
        <v>86.3</v>
      </c>
      <c r="P463" s="184">
        <v>6072</v>
      </c>
      <c r="Q463" s="185">
        <v>4609</v>
      </c>
      <c r="R463" s="209">
        <v>75.900000000000006</v>
      </c>
      <c r="S463" s="184">
        <v>4729</v>
      </c>
      <c r="T463" s="185">
        <v>4101</v>
      </c>
      <c r="U463" s="209">
        <v>86.7</v>
      </c>
      <c r="V463" s="184">
        <v>6111</v>
      </c>
      <c r="W463" s="185">
        <v>4647</v>
      </c>
      <c r="X463" s="209">
        <v>76</v>
      </c>
      <c r="Y463" s="184">
        <v>4763</v>
      </c>
      <c r="Z463" s="185">
        <v>4120</v>
      </c>
      <c r="AA463" s="209">
        <v>86.5</v>
      </c>
      <c r="AB463" s="184">
        <v>6075</v>
      </c>
      <c r="AC463" s="185">
        <v>4576</v>
      </c>
      <c r="AD463" s="209">
        <v>75.3</v>
      </c>
      <c r="AE463" s="184">
        <v>4603</v>
      </c>
      <c r="AF463" s="185">
        <v>3981</v>
      </c>
      <c r="AG463" s="209">
        <v>86.5</v>
      </c>
    </row>
    <row r="464" spans="1:33" ht="15" customHeight="1">
      <c r="A464" s="35" t="s">
        <v>13</v>
      </c>
      <c r="B464" s="197" t="s">
        <v>54</v>
      </c>
      <c r="C464" s="39" t="s">
        <v>54</v>
      </c>
      <c r="D464" s="195">
        <v>2</v>
      </c>
      <c r="E464" s="194">
        <v>2</v>
      </c>
      <c r="F464" s="210">
        <v>100</v>
      </c>
      <c r="G464" s="195">
        <v>1</v>
      </c>
      <c r="H464" s="194">
        <v>1</v>
      </c>
      <c r="I464" s="210">
        <v>100</v>
      </c>
      <c r="J464" s="195">
        <v>0</v>
      </c>
      <c r="K464" s="194">
        <v>0</v>
      </c>
      <c r="L464" s="210">
        <v>0</v>
      </c>
      <c r="M464" s="195">
        <v>0</v>
      </c>
      <c r="N464" s="194">
        <v>0</v>
      </c>
      <c r="O464" s="210">
        <v>0</v>
      </c>
      <c r="P464" s="195">
        <v>0</v>
      </c>
      <c r="Q464" s="194">
        <v>0</v>
      </c>
      <c r="R464" s="210">
        <v>0</v>
      </c>
      <c r="S464" s="195">
        <v>0</v>
      </c>
      <c r="T464" s="194">
        <v>0</v>
      </c>
      <c r="U464" s="210">
        <v>0</v>
      </c>
      <c r="V464" s="195">
        <v>0</v>
      </c>
      <c r="W464" s="194">
        <v>0</v>
      </c>
      <c r="X464" s="210">
        <v>0</v>
      </c>
      <c r="Y464" s="195">
        <v>0</v>
      </c>
      <c r="Z464" s="194">
        <v>0</v>
      </c>
      <c r="AA464" s="210">
        <v>0</v>
      </c>
      <c r="AB464" s="195">
        <v>1</v>
      </c>
      <c r="AC464" s="194">
        <v>1</v>
      </c>
      <c r="AD464" s="210">
        <v>100</v>
      </c>
      <c r="AE464" s="195">
        <v>1</v>
      </c>
      <c r="AF464" s="194">
        <v>1</v>
      </c>
      <c r="AG464" s="210">
        <v>100</v>
      </c>
    </row>
    <row r="465" spans="1:33" ht="15" customHeight="1">
      <c r="A465" s="35"/>
      <c r="B465" s="197" t="s">
        <v>55</v>
      </c>
      <c r="C465" s="39" t="s">
        <v>55</v>
      </c>
      <c r="D465" s="195">
        <v>1</v>
      </c>
      <c r="E465" s="194">
        <v>0</v>
      </c>
      <c r="F465" s="210">
        <v>0</v>
      </c>
      <c r="G465" s="195">
        <v>1</v>
      </c>
      <c r="H465" s="194">
        <v>0</v>
      </c>
      <c r="I465" s="210">
        <v>0</v>
      </c>
      <c r="J465" s="195">
        <v>3</v>
      </c>
      <c r="K465" s="194">
        <v>1</v>
      </c>
      <c r="L465" s="210">
        <v>33.299999999999997</v>
      </c>
      <c r="M465" s="195">
        <v>3</v>
      </c>
      <c r="N465" s="194">
        <v>1</v>
      </c>
      <c r="O465" s="210">
        <v>33.299999999999997</v>
      </c>
      <c r="P465" s="195">
        <v>2</v>
      </c>
      <c r="Q465" s="194">
        <v>1</v>
      </c>
      <c r="R465" s="210">
        <v>50</v>
      </c>
      <c r="S465" s="195">
        <v>2</v>
      </c>
      <c r="T465" s="194">
        <v>1</v>
      </c>
      <c r="U465" s="210">
        <v>50</v>
      </c>
      <c r="V465" s="195">
        <v>7</v>
      </c>
      <c r="W465" s="194">
        <v>5</v>
      </c>
      <c r="X465" s="210">
        <v>71.400000000000006</v>
      </c>
      <c r="Y465" s="195">
        <v>7</v>
      </c>
      <c r="Z465" s="194">
        <v>5</v>
      </c>
      <c r="AA465" s="210">
        <v>71.400000000000006</v>
      </c>
      <c r="AB465" s="195">
        <v>1</v>
      </c>
      <c r="AC465" s="194">
        <v>1</v>
      </c>
      <c r="AD465" s="210">
        <v>100</v>
      </c>
      <c r="AE465" s="195">
        <v>1</v>
      </c>
      <c r="AF465" s="194">
        <v>1</v>
      </c>
      <c r="AG465" s="210">
        <v>100</v>
      </c>
    </row>
    <row r="466" spans="1:33" ht="15" customHeight="1">
      <c r="A466" s="35"/>
      <c r="B466" s="11" t="s">
        <v>187</v>
      </c>
      <c r="C466" s="181" t="s">
        <v>56</v>
      </c>
      <c r="D466" s="183">
        <v>56</v>
      </c>
      <c r="E466" s="182">
        <v>39</v>
      </c>
      <c r="F466" s="208">
        <v>69.599999999999994</v>
      </c>
      <c r="G466" s="183">
        <v>42</v>
      </c>
      <c r="H466" s="182">
        <v>31</v>
      </c>
      <c r="I466" s="208">
        <v>73.8</v>
      </c>
      <c r="J466" s="183">
        <v>60</v>
      </c>
      <c r="K466" s="182">
        <v>41</v>
      </c>
      <c r="L466" s="208">
        <v>68.3</v>
      </c>
      <c r="M466" s="183">
        <v>47</v>
      </c>
      <c r="N466" s="182">
        <v>34</v>
      </c>
      <c r="O466" s="208">
        <v>72.3</v>
      </c>
      <c r="P466" s="183">
        <v>33</v>
      </c>
      <c r="Q466" s="182">
        <v>22</v>
      </c>
      <c r="R466" s="208">
        <v>66.7</v>
      </c>
      <c r="S466" s="183">
        <v>27</v>
      </c>
      <c r="T466" s="182">
        <v>16</v>
      </c>
      <c r="U466" s="208">
        <v>59.3</v>
      </c>
      <c r="V466" s="183">
        <v>46</v>
      </c>
      <c r="W466" s="182">
        <v>31</v>
      </c>
      <c r="X466" s="208">
        <v>67.400000000000006</v>
      </c>
      <c r="Y466" s="183">
        <v>40</v>
      </c>
      <c r="Z466" s="182">
        <v>29</v>
      </c>
      <c r="AA466" s="208">
        <v>72.5</v>
      </c>
      <c r="AB466" s="183">
        <v>44</v>
      </c>
      <c r="AC466" s="182">
        <v>30</v>
      </c>
      <c r="AD466" s="208">
        <v>68.2</v>
      </c>
      <c r="AE466" s="183">
        <v>38</v>
      </c>
      <c r="AF466" s="182">
        <v>25</v>
      </c>
      <c r="AG466" s="208">
        <v>65.8</v>
      </c>
    </row>
    <row r="467" spans="1:33" ht="15" customHeight="1">
      <c r="A467" s="35"/>
      <c r="B467" s="11"/>
      <c r="C467" s="181" t="s">
        <v>57</v>
      </c>
      <c r="D467" s="183">
        <v>2716</v>
      </c>
      <c r="E467" s="182">
        <v>1837</v>
      </c>
      <c r="F467" s="208">
        <v>67.599999999999994</v>
      </c>
      <c r="G467" s="183">
        <v>2019</v>
      </c>
      <c r="H467" s="182">
        <v>1476</v>
      </c>
      <c r="I467" s="208">
        <v>73.099999999999994</v>
      </c>
      <c r="J467" s="183">
        <v>2888</v>
      </c>
      <c r="K467" s="182">
        <v>1998</v>
      </c>
      <c r="L467" s="208">
        <v>69.2</v>
      </c>
      <c r="M467" s="183">
        <v>2151</v>
      </c>
      <c r="N467" s="182">
        <v>1600</v>
      </c>
      <c r="O467" s="208">
        <v>74.400000000000006</v>
      </c>
      <c r="P467" s="183">
        <v>2785</v>
      </c>
      <c r="Q467" s="182">
        <v>1992</v>
      </c>
      <c r="R467" s="208">
        <v>71.5</v>
      </c>
      <c r="S467" s="183">
        <v>2172</v>
      </c>
      <c r="T467" s="182">
        <v>1620</v>
      </c>
      <c r="U467" s="208">
        <v>74.599999999999994</v>
      </c>
      <c r="V467" s="183">
        <v>2744</v>
      </c>
      <c r="W467" s="182">
        <v>1999</v>
      </c>
      <c r="X467" s="208">
        <v>72.8</v>
      </c>
      <c r="Y467" s="183">
        <v>2131</v>
      </c>
      <c r="Z467" s="182">
        <v>1609</v>
      </c>
      <c r="AA467" s="208">
        <v>75.5</v>
      </c>
      <c r="AB467" s="183">
        <v>2667</v>
      </c>
      <c r="AC467" s="182">
        <v>1954</v>
      </c>
      <c r="AD467" s="208">
        <v>73.3</v>
      </c>
      <c r="AE467" s="183">
        <v>2093</v>
      </c>
      <c r="AF467" s="182">
        <v>1586</v>
      </c>
      <c r="AG467" s="208">
        <v>75.8</v>
      </c>
    </row>
    <row r="468" spans="1:33" ht="15" customHeight="1">
      <c r="A468" s="35"/>
      <c r="B468" s="11"/>
      <c r="C468" s="181" t="s">
        <v>39</v>
      </c>
      <c r="D468" s="183">
        <v>2772</v>
      </c>
      <c r="E468" s="182">
        <v>1876</v>
      </c>
      <c r="F468" s="208">
        <v>67.7</v>
      </c>
      <c r="G468" s="183">
        <v>2054</v>
      </c>
      <c r="H468" s="182">
        <v>1505</v>
      </c>
      <c r="I468" s="208">
        <v>73.3</v>
      </c>
      <c r="J468" s="183">
        <v>2948</v>
      </c>
      <c r="K468" s="182">
        <v>2039</v>
      </c>
      <c r="L468" s="208">
        <v>69.2</v>
      </c>
      <c r="M468" s="183">
        <v>2188</v>
      </c>
      <c r="N468" s="182">
        <v>1628</v>
      </c>
      <c r="O468" s="208">
        <v>74.400000000000006</v>
      </c>
      <c r="P468" s="183">
        <v>2818</v>
      </c>
      <c r="Q468" s="182">
        <v>2014</v>
      </c>
      <c r="R468" s="208">
        <v>71.5</v>
      </c>
      <c r="S468" s="183">
        <v>2190</v>
      </c>
      <c r="T468" s="182">
        <v>1633</v>
      </c>
      <c r="U468" s="208">
        <v>74.599999999999994</v>
      </c>
      <c r="V468" s="183">
        <v>2790</v>
      </c>
      <c r="W468" s="182">
        <v>2030</v>
      </c>
      <c r="X468" s="208">
        <v>72.8</v>
      </c>
      <c r="Y468" s="183">
        <v>2165</v>
      </c>
      <c r="Z468" s="182">
        <v>1635</v>
      </c>
      <c r="AA468" s="208">
        <v>75.5</v>
      </c>
      <c r="AB468" s="183">
        <v>2711</v>
      </c>
      <c r="AC468" s="182">
        <v>1984</v>
      </c>
      <c r="AD468" s="208">
        <v>73.2</v>
      </c>
      <c r="AE468" s="183">
        <v>2125</v>
      </c>
      <c r="AF468" s="182">
        <v>1610</v>
      </c>
      <c r="AG468" s="208">
        <v>75.8</v>
      </c>
    </row>
    <row r="469" spans="1:33" ht="15" customHeight="1">
      <c r="A469" s="36"/>
      <c r="B469" s="197" t="s">
        <v>39</v>
      </c>
      <c r="C469" s="39"/>
      <c r="D469" s="195">
        <v>2775</v>
      </c>
      <c r="E469" s="194">
        <v>1878</v>
      </c>
      <c r="F469" s="210">
        <v>67.7</v>
      </c>
      <c r="G469" s="195">
        <v>2056</v>
      </c>
      <c r="H469" s="194">
        <v>1506</v>
      </c>
      <c r="I469" s="210">
        <v>73.2</v>
      </c>
      <c r="J469" s="195">
        <v>2951</v>
      </c>
      <c r="K469" s="194">
        <v>2040</v>
      </c>
      <c r="L469" s="210">
        <v>69.099999999999994</v>
      </c>
      <c r="M469" s="195">
        <v>2191</v>
      </c>
      <c r="N469" s="194">
        <v>1629</v>
      </c>
      <c r="O469" s="210">
        <v>74.3</v>
      </c>
      <c r="P469" s="195">
        <v>2820</v>
      </c>
      <c r="Q469" s="194">
        <v>2015</v>
      </c>
      <c r="R469" s="210">
        <v>71.5</v>
      </c>
      <c r="S469" s="195">
        <v>2192</v>
      </c>
      <c r="T469" s="194">
        <v>1634</v>
      </c>
      <c r="U469" s="210">
        <v>74.5</v>
      </c>
      <c r="V469" s="195">
        <v>2797</v>
      </c>
      <c r="W469" s="194">
        <v>2035</v>
      </c>
      <c r="X469" s="210">
        <v>72.8</v>
      </c>
      <c r="Y469" s="195">
        <v>2172</v>
      </c>
      <c r="Z469" s="194">
        <v>1640</v>
      </c>
      <c r="AA469" s="210">
        <v>75.5</v>
      </c>
      <c r="AB469" s="195">
        <v>2713</v>
      </c>
      <c r="AC469" s="194">
        <v>1986</v>
      </c>
      <c r="AD469" s="210">
        <v>73.2</v>
      </c>
      <c r="AE469" s="195">
        <v>2127</v>
      </c>
      <c r="AF469" s="194">
        <v>1612</v>
      </c>
      <c r="AG469" s="210">
        <v>75.8</v>
      </c>
    </row>
    <row r="470" spans="1:33" ht="15" customHeight="1">
      <c r="A470" s="35" t="s">
        <v>14</v>
      </c>
      <c r="B470" s="11" t="s">
        <v>58</v>
      </c>
      <c r="C470" s="181" t="s">
        <v>59</v>
      </c>
      <c r="D470" s="183">
        <v>34</v>
      </c>
      <c r="E470" s="182">
        <v>10</v>
      </c>
      <c r="F470" s="208">
        <v>29.4</v>
      </c>
      <c r="G470" s="183">
        <v>29</v>
      </c>
      <c r="H470" s="182">
        <v>10</v>
      </c>
      <c r="I470" s="208">
        <v>34.5</v>
      </c>
      <c r="J470" s="183">
        <v>43</v>
      </c>
      <c r="K470" s="182">
        <v>20</v>
      </c>
      <c r="L470" s="208">
        <v>46.5</v>
      </c>
      <c r="M470" s="183">
        <v>41</v>
      </c>
      <c r="N470" s="182">
        <v>20</v>
      </c>
      <c r="O470" s="208">
        <v>48.8</v>
      </c>
      <c r="P470" s="183">
        <v>31</v>
      </c>
      <c r="Q470" s="182">
        <v>21</v>
      </c>
      <c r="R470" s="208">
        <v>67.7</v>
      </c>
      <c r="S470" s="183">
        <v>30</v>
      </c>
      <c r="T470" s="182">
        <v>21</v>
      </c>
      <c r="U470" s="208">
        <v>70</v>
      </c>
      <c r="V470" s="183">
        <v>53</v>
      </c>
      <c r="W470" s="182">
        <v>20</v>
      </c>
      <c r="X470" s="208">
        <v>37.700000000000003</v>
      </c>
      <c r="Y470" s="183">
        <v>49</v>
      </c>
      <c r="Z470" s="182">
        <v>20</v>
      </c>
      <c r="AA470" s="208">
        <v>40.799999999999997</v>
      </c>
      <c r="AB470" s="183">
        <v>48</v>
      </c>
      <c r="AC470" s="182">
        <v>20</v>
      </c>
      <c r="AD470" s="208">
        <v>41.7</v>
      </c>
      <c r="AE470" s="183">
        <v>43</v>
      </c>
      <c r="AF470" s="182">
        <v>20</v>
      </c>
      <c r="AG470" s="208">
        <v>46.5</v>
      </c>
    </row>
    <row r="471" spans="1:33" ht="15" customHeight="1">
      <c r="A471" s="35"/>
      <c r="B471" s="11"/>
      <c r="C471" s="181" t="s">
        <v>60</v>
      </c>
      <c r="D471" s="183">
        <v>92</v>
      </c>
      <c r="E471" s="182">
        <v>40</v>
      </c>
      <c r="F471" s="208">
        <v>43.5</v>
      </c>
      <c r="G471" s="183">
        <v>77</v>
      </c>
      <c r="H471" s="182">
        <v>38</v>
      </c>
      <c r="I471" s="208">
        <v>49.4</v>
      </c>
      <c r="J471" s="183">
        <v>76</v>
      </c>
      <c r="K471" s="182">
        <v>45</v>
      </c>
      <c r="L471" s="208">
        <v>59.2</v>
      </c>
      <c r="M471" s="183">
        <v>65</v>
      </c>
      <c r="N471" s="182">
        <v>41</v>
      </c>
      <c r="O471" s="208">
        <v>63.1</v>
      </c>
      <c r="P471" s="183">
        <v>101</v>
      </c>
      <c r="Q471" s="182">
        <v>46</v>
      </c>
      <c r="R471" s="208">
        <v>45.5</v>
      </c>
      <c r="S471" s="183">
        <v>92</v>
      </c>
      <c r="T471" s="182">
        <v>43</v>
      </c>
      <c r="U471" s="208">
        <v>46.7</v>
      </c>
      <c r="V471" s="183">
        <v>88</v>
      </c>
      <c r="W471" s="182">
        <v>47</v>
      </c>
      <c r="X471" s="208">
        <v>53.4</v>
      </c>
      <c r="Y471" s="183">
        <v>77</v>
      </c>
      <c r="Z471" s="182">
        <v>44</v>
      </c>
      <c r="AA471" s="208">
        <v>57.1</v>
      </c>
      <c r="AB471" s="183">
        <v>167</v>
      </c>
      <c r="AC471" s="182">
        <v>79</v>
      </c>
      <c r="AD471" s="208">
        <v>47.3</v>
      </c>
      <c r="AE471" s="183">
        <v>143</v>
      </c>
      <c r="AF471" s="182">
        <v>66</v>
      </c>
      <c r="AG471" s="208">
        <v>46.2</v>
      </c>
    </row>
    <row r="472" spans="1:33" ht="15" customHeight="1">
      <c r="A472" s="35"/>
      <c r="B472" s="11"/>
      <c r="C472" s="181" t="s">
        <v>39</v>
      </c>
      <c r="D472" s="183">
        <v>126</v>
      </c>
      <c r="E472" s="182">
        <v>50</v>
      </c>
      <c r="F472" s="208">
        <v>39.700000000000003</v>
      </c>
      <c r="G472" s="183">
        <v>100</v>
      </c>
      <c r="H472" s="182">
        <v>47</v>
      </c>
      <c r="I472" s="208">
        <v>47</v>
      </c>
      <c r="J472" s="183">
        <v>119</v>
      </c>
      <c r="K472" s="182">
        <v>65</v>
      </c>
      <c r="L472" s="208">
        <v>54.6</v>
      </c>
      <c r="M472" s="183">
        <v>102</v>
      </c>
      <c r="N472" s="182">
        <v>61</v>
      </c>
      <c r="O472" s="208">
        <v>59.8</v>
      </c>
      <c r="P472" s="183">
        <v>132</v>
      </c>
      <c r="Q472" s="182">
        <v>67</v>
      </c>
      <c r="R472" s="208">
        <v>50.8</v>
      </c>
      <c r="S472" s="183">
        <v>120</v>
      </c>
      <c r="T472" s="182">
        <v>64</v>
      </c>
      <c r="U472" s="208">
        <v>53.3</v>
      </c>
      <c r="V472" s="183">
        <v>141</v>
      </c>
      <c r="W472" s="182">
        <v>67</v>
      </c>
      <c r="X472" s="208">
        <v>47.5</v>
      </c>
      <c r="Y472" s="183">
        <v>115</v>
      </c>
      <c r="Z472" s="182">
        <v>64</v>
      </c>
      <c r="AA472" s="208">
        <v>55.7</v>
      </c>
      <c r="AB472" s="183">
        <v>215</v>
      </c>
      <c r="AC472" s="182">
        <v>99</v>
      </c>
      <c r="AD472" s="208">
        <v>46</v>
      </c>
      <c r="AE472" s="183">
        <v>184</v>
      </c>
      <c r="AF472" s="182">
        <v>86</v>
      </c>
      <c r="AG472" s="208">
        <v>46.7</v>
      </c>
    </row>
    <row r="473" spans="1:33" ht="15" customHeight="1">
      <c r="A473" s="35"/>
      <c r="B473" s="197" t="s">
        <v>61</v>
      </c>
      <c r="C473" s="39" t="s">
        <v>61</v>
      </c>
      <c r="D473" s="195">
        <v>22</v>
      </c>
      <c r="E473" s="194">
        <v>9</v>
      </c>
      <c r="F473" s="210">
        <v>40.9</v>
      </c>
      <c r="G473" s="195">
        <v>15</v>
      </c>
      <c r="H473" s="194">
        <v>6</v>
      </c>
      <c r="I473" s="210">
        <v>40</v>
      </c>
      <c r="J473" s="195">
        <v>18</v>
      </c>
      <c r="K473" s="194">
        <v>7</v>
      </c>
      <c r="L473" s="210">
        <v>38.9</v>
      </c>
      <c r="M473" s="195">
        <v>12</v>
      </c>
      <c r="N473" s="194">
        <v>7</v>
      </c>
      <c r="O473" s="210">
        <v>58.3</v>
      </c>
      <c r="P473" s="195">
        <v>15</v>
      </c>
      <c r="Q473" s="194">
        <v>7</v>
      </c>
      <c r="R473" s="210">
        <v>46.7</v>
      </c>
      <c r="S473" s="195">
        <v>12</v>
      </c>
      <c r="T473" s="194">
        <v>7</v>
      </c>
      <c r="U473" s="210">
        <v>58.3</v>
      </c>
      <c r="V473" s="195">
        <v>34</v>
      </c>
      <c r="W473" s="194">
        <v>11</v>
      </c>
      <c r="X473" s="210">
        <v>32.4</v>
      </c>
      <c r="Y473" s="195">
        <v>27</v>
      </c>
      <c r="Z473" s="194">
        <v>10</v>
      </c>
      <c r="AA473" s="210">
        <v>37</v>
      </c>
      <c r="AB473" s="195">
        <v>20</v>
      </c>
      <c r="AC473" s="194">
        <v>9</v>
      </c>
      <c r="AD473" s="210">
        <v>45</v>
      </c>
      <c r="AE473" s="195">
        <v>19</v>
      </c>
      <c r="AF473" s="194">
        <v>9</v>
      </c>
      <c r="AG473" s="210">
        <v>47.4</v>
      </c>
    </row>
    <row r="474" spans="1:33" ht="15" customHeight="1">
      <c r="A474" s="35"/>
      <c r="B474" s="11" t="s">
        <v>39</v>
      </c>
      <c r="C474" s="181"/>
      <c r="D474" s="183">
        <v>148</v>
      </c>
      <c r="E474" s="182">
        <v>59</v>
      </c>
      <c r="F474" s="208">
        <v>39.9</v>
      </c>
      <c r="G474" s="183">
        <v>113</v>
      </c>
      <c r="H474" s="182">
        <v>52</v>
      </c>
      <c r="I474" s="208">
        <v>46</v>
      </c>
      <c r="J474" s="183">
        <v>137</v>
      </c>
      <c r="K474" s="182">
        <v>72</v>
      </c>
      <c r="L474" s="208">
        <v>52.6</v>
      </c>
      <c r="M474" s="183">
        <v>112</v>
      </c>
      <c r="N474" s="182">
        <v>67</v>
      </c>
      <c r="O474" s="208">
        <v>59.8</v>
      </c>
      <c r="P474" s="183">
        <v>147</v>
      </c>
      <c r="Q474" s="182">
        <v>74</v>
      </c>
      <c r="R474" s="208">
        <v>50.3</v>
      </c>
      <c r="S474" s="183">
        <v>129</v>
      </c>
      <c r="T474" s="182">
        <v>71</v>
      </c>
      <c r="U474" s="208">
        <v>55</v>
      </c>
      <c r="V474" s="183">
        <v>175</v>
      </c>
      <c r="W474" s="182">
        <v>78</v>
      </c>
      <c r="X474" s="208">
        <v>44.6</v>
      </c>
      <c r="Y474" s="183">
        <v>134</v>
      </c>
      <c r="Z474" s="182">
        <v>74</v>
      </c>
      <c r="AA474" s="208">
        <v>55.2</v>
      </c>
      <c r="AB474" s="183">
        <v>235</v>
      </c>
      <c r="AC474" s="182">
        <v>108</v>
      </c>
      <c r="AD474" s="208">
        <v>46</v>
      </c>
      <c r="AE474" s="183">
        <v>200</v>
      </c>
      <c r="AF474" s="182">
        <v>95</v>
      </c>
      <c r="AG474" s="208">
        <v>47.5</v>
      </c>
    </row>
    <row r="475" spans="1:33" ht="15" customHeight="1">
      <c r="A475" s="174" t="s">
        <v>15</v>
      </c>
      <c r="B475" s="197"/>
      <c r="C475" s="39"/>
      <c r="D475" s="195">
        <v>2479</v>
      </c>
      <c r="E475" s="194">
        <v>1515</v>
      </c>
      <c r="F475" s="210">
        <v>61.1</v>
      </c>
      <c r="G475" s="195">
        <v>1776</v>
      </c>
      <c r="H475" s="194">
        <v>1180</v>
      </c>
      <c r="I475" s="210">
        <v>66.400000000000006</v>
      </c>
      <c r="J475" s="195">
        <v>2602</v>
      </c>
      <c r="K475" s="194">
        <v>1602</v>
      </c>
      <c r="L475" s="210">
        <v>61.6</v>
      </c>
      <c r="M475" s="195">
        <v>1829</v>
      </c>
      <c r="N475" s="194">
        <v>1229</v>
      </c>
      <c r="O475" s="210">
        <v>67.2</v>
      </c>
      <c r="P475" s="195">
        <v>2986</v>
      </c>
      <c r="Q475" s="194">
        <v>1827</v>
      </c>
      <c r="R475" s="210">
        <v>61.2</v>
      </c>
      <c r="S475" s="195">
        <v>2000</v>
      </c>
      <c r="T475" s="194">
        <v>1401</v>
      </c>
      <c r="U475" s="210">
        <v>70.099999999999994</v>
      </c>
      <c r="V475" s="195">
        <v>3423</v>
      </c>
      <c r="W475" s="194">
        <v>2179</v>
      </c>
      <c r="X475" s="210">
        <v>63.7</v>
      </c>
      <c r="Y475" s="195">
        <v>2119</v>
      </c>
      <c r="Z475" s="194">
        <v>1509</v>
      </c>
      <c r="AA475" s="210">
        <v>71.2</v>
      </c>
      <c r="AB475" s="195">
        <v>3555</v>
      </c>
      <c r="AC475" s="194">
        <v>2209</v>
      </c>
      <c r="AD475" s="210">
        <v>62.1</v>
      </c>
      <c r="AE475" s="195">
        <v>2233</v>
      </c>
      <c r="AF475" s="194">
        <v>1571</v>
      </c>
      <c r="AG475" s="210">
        <v>70.400000000000006</v>
      </c>
    </row>
    <row r="476" spans="1:33" ht="15" customHeight="1">
      <c r="A476" s="35" t="s">
        <v>16</v>
      </c>
      <c r="B476" s="11" t="s">
        <v>188</v>
      </c>
      <c r="C476" s="181" t="s">
        <v>62</v>
      </c>
      <c r="D476" s="183">
        <v>157</v>
      </c>
      <c r="E476" s="182">
        <v>85</v>
      </c>
      <c r="F476" s="208">
        <v>54.1</v>
      </c>
      <c r="G476" s="183">
        <v>134</v>
      </c>
      <c r="H476" s="182">
        <v>74</v>
      </c>
      <c r="I476" s="208">
        <v>55.2</v>
      </c>
      <c r="J476" s="183">
        <v>166</v>
      </c>
      <c r="K476" s="182">
        <v>83</v>
      </c>
      <c r="L476" s="208">
        <v>50</v>
      </c>
      <c r="M476" s="183">
        <v>146</v>
      </c>
      <c r="N476" s="182">
        <v>76</v>
      </c>
      <c r="O476" s="208">
        <v>52.1</v>
      </c>
      <c r="P476" s="183">
        <v>233</v>
      </c>
      <c r="Q476" s="182">
        <v>128</v>
      </c>
      <c r="R476" s="208">
        <v>54.9</v>
      </c>
      <c r="S476" s="183">
        <v>182</v>
      </c>
      <c r="T476" s="182">
        <v>96</v>
      </c>
      <c r="U476" s="208">
        <v>52.7</v>
      </c>
      <c r="V476" s="183">
        <v>204</v>
      </c>
      <c r="W476" s="182">
        <v>114</v>
      </c>
      <c r="X476" s="208">
        <v>55.9</v>
      </c>
      <c r="Y476" s="183">
        <v>165</v>
      </c>
      <c r="Z476" s="182">
        <v>95</v>
      </c>
      <c r="AA476" s="208">
        <v>57.6</v>
      </c>
      <c r="AB476" s="183">
        <v>254</v>
      </c>
      <c r="AC476" s="182">
        <v>133</v>
      </c>
      <c r="AD476" s="208">
        <v>52.4</v>
      </c>
      <c r="AE476" s="183">
        <v>204</v>
      </c>
      <c r="AF476" s="182">
        <v>120</v>
      </c>
      <c r="AG476" s="208">
        <v>58.8</v>
      </c>
    </row>
    <row r="477" spans="1:33" ht="15" customHeight="1">
      <c r="A477" s="35"/>
      <c r="B477" s="11"/>
      <c r="C477" s="181" t="s">
        <v>63</v>
      </c>
      <c r="D477" s="183">
        <v>964</v>
      </c>
      <c r="E477" s="182">
        <v>627</v>
      </c>
      <c r="F477" s="208">
        <v>65</v>
      </c>
      <c r="G477" s="183">
        <v>826</v>
      </c>
      <c r="H477" s="182">
        <v>553</v>
      </c>
      <c r="I477" s="208">
        <v>66.900000000000006</v>
      </c>
      <c r="J477" s="183">
        <v>1143</v>
      </c>
      <c r="K477" s="182">
        <v>785</v>
      </c>
      <c r="L477" s="208">
        <v>68.7</v>
      </c>
      <c r="M477" s="183">
        <v>967</v>
      </c>
      <c r="N477" s="182">
        <v>691</v>
      </c>
      <c r="O477" s="208">
        <v>71.5</v>
      </c>
      <c r="P477" s="183">
        <v>1350</v>
      </c>
      <c r="Q477" s="182">
        <v>923</v>
      </c>
      <c r="R477" s="208">
        <v>68.400000000000006</v>
      </c>
      <c r="S477" s="183">
        <v>1130</v>
      </c>
      <c r="T477" s="182">
        <v>819</v>
      </c>
      <c r="U477" s="208">
        <v>72.5</v>
      </c>
      <c r="V477" s="183">
        <v>1397</v>
      </c>
      <c r="W477" s="182">
        <v>946</v>
      </c>
      <c r="X477" s="208">
        <v>67.7</v>
      </c>
      <c r="Y477" s="183">
        <v>1107</v>
      </c>
      <c r="Z477" s="182">
        <v>777</v>
      </c>
      <c r="AA477" s="208">
        <v>70.2</v>
      </c>
      <c r="AB477" s="183">
        <v>1568</v>
      </c>
      <c r="AC477" s="182">
        <v>1064</v>
      </c>
      <c r="AD477" s="208">
        <v>67.900000000000006</v>
      </c>
      <c r="AE477" s="183">
        <v>1232</v>
      </c>
      <c r="AF477" s="182">
        <v>887</v>
      </c>
      <c r="AG477" s="208">
        <v>72</v>
      </c>
    </row>
    <row r="478" spans="1:33" ht="15" customHeight="1">
      <c r="A478" s="35"/>
      <c r="B478" s="11"/>
      <c r="C478" s="181" t="s">
        <v>39</v>
      </c>
      <c r="D478" s="183">
        <v>1121</v>
      </c>
      <c r="E478" s="182">
        <v>712</v>
      </c>
      <c r="F478" s="208">
        <v>63.5</v>
      </c>
      <c r="G478" s="183">
        <v>909</v>
      </c>
      <c r="H478" s="182">
        <v>614</v>
      </c>
      <c r="I478" s="208">
        <v>67.5</v>
      </c>
      <c r="J478" s="183">
        <v>1309</v>
      </c>
      <c r="K478" s="182">
        <v>868</v>
      </c>
      <c r="L478" s="208">
        <v>66.3</v>
      </c>
      <c r="M478" s="183">
        <v>1052</v>
      </c>
      <c r="N478" s="182">
        <v>753</v>
      </c>
      <c r="O478" s="208">
        <v>71.599999999999994</v>
      </c>
      <c r="P478" s="183">
        <v>1583</v>
      </c>
      <c r="Q478" s="182">
        <v>1051</v>
      </c>
      <c r="R478" s="208">
        <v>66.400000000000006</v>
      </c>
      <c r="S478" s="183">
        <v>1241</v>
      </c>
      <c r="T478" s="182">
        <v>901</v>
      </c>
      <c r="U478" s="208">
        <v>72.599999999999994</v>
      </c>
      <c r="V478" s="183">
        <v>1601</v>
      </c>
      <c r="W478" s="182">
        <v>1060</v>
      </c>
      <c r="X478" s="208">
        <v>66.2</v>
      </c>
      <c r="Y478" s="183">
        <v>1205</v>
      </c>
      <c r="Z478" s="182">
        <v>855</v>
      </c>
      <c r="AA478" s="208">
        <v>71</v>
      </c>
      <c r="AB478" s="183">
        <v>1822</v>
      </c>
      <c r="AC478" s="182">
        <v>1197</v>
      </c>
      <c r="AD478" s="208">
        <v>65.7</v>
      </c>
      <c r="AE478" s="183">
        <v>1364</v>
      </c>
      <c r="AF478" s="182">
        <v>990</v>
      </c>
      <c r="AG478" s="208">
        <v>72.599999999999994</v>
      </c>
    </row>
    <row r="479" spans="1:33" ht="15" customHeight="1">
      <c r="A479" s="35"/>
      <c r="B479" s="334" t="s">
        <v>64</v>
      </c>
      <c r="C479" s="260" t="s">
        <v>65</v>
      </c>
      <c r="D479" s="188">
        <v>386</v>
      </c>
      <c r="E479" s="189">
        <v>214</v>
      </c>
      <c r="F479" s="207">
        <v>55.4</v>
      </c>
      <c r="G479" s="188">
        <v>331</v>
      </c>
      <c r="H479" s="189">
        <v>192</v>
      </c>
      <c r="I479" s="207">
        <v>58</v>
      </c>
      <c r="J479" s="188">
        <v>455</v>
      </c>
      <c r="K479" s="189">
        <v>313</v>
      </c>
      <c r="L479" s="207">
        <v>68.8</v>
      </c>
      <c r="M479" s="188">
        <v>382</v>
      </c>
      <c r="N479" s="189">
        <v>262</v>
      </c>
      <c r="O479" s="207">
        <v>68.599999999999994</v>
      </c>
      <c r="P479" s="188">
        <v>393</v>
      </c>
      <c r="Q479" s="189">
        <v>257</v>
      </c>
      <c r="R479" s="207">
        <v>65.400000000000006</v>
      </c>
      <c r="S479" s="188">
        <v>355</v>
      </c>
      <c r="T479" s="189">
        <v>230</v>
      </c>
      <c r="U479" s="207">
        <v>64.8</v>
      </c>
      <c r="V479" s="188">
        <v>384</v>
      </c>
      <c r="W479" s="189">
        <v>240</v>
      </c>
      <c r="X479" s="207">
        <v>62.5</v>
      </c>
      <c r="Y479" s="188">
        <v>350</v>
      </c>
      <c r="Z479" s="189">
        <v>227</v>
      </c>
      <c r="AA479" s="207">
        <v>64.900000000000006</v>
      </c>
      <c r="AB479" s="188">
        <v>353</v>
      </c>
      <c r="AC479" s="189">
        <v>222</v>
      </c>
      <c r="AD479" s="207">
        <v>62.9</v>
      </c>
      <c r="AE479" s="188">
        <v>301</v>
      </c>
      <c r="AF479" s="189">
        <v>193</v>
      </c>
      <c r="AG479" s="207">
        <v>64.099999999999994</v>
      </c>
    </row>
    <row r="480" spans="1:33" ht="15" customHeight="1">
      <c r="A480" s="35"/>
      <c r="B480" s="11"/>
      <c r="C480" s="181" t="s">
        <v>66</v>
      </c>
      <c r="D480" s="183">
        <v>169</v>
      </c>
      <c r="E480" s="182">
        <v>60</v>
      </c>
      <c r="F480" s="208">
        <v>35.5</v>
      </c>
      <c r="G480" s="183">
        <v>6</v>
      </c>
      <c r="H480" s="182">
        <v>5</v>
      </c>
      <c r="I480" s="208">
        <v>83.3</v>
      </c>
      <c r="J480" s="183">
        <v>260</v>
      </c>
      <c r="K480" s="182">
        <v>25</v>
      </c>
      <c r="L480" s="208">
        <v>9.6</v>
      </c>
      <c r="M480" s="183">
        <v>10</v>
      </c>
      <c r="N480" s="182">
        <v>10</v>
      </c>
      <c r="O480" s="208">
        <v>100</v>
      </c>
      <c r="P480" s="183">
        <v>2</v>
      </c>
      <c r="Q480" s="182">
        <v>2</v>
      </c>
      <c r="R480" s="208">
        <v>100</v>
      </c>
      <c r="S480" s="183">
        <v>2</v>
      </c>
      <c r="T480" s="182">
        <v>2</v>
      </c>
      <c r="U480" s="208">
        <v>100</v>
      </c>
      <c r="V480" s="183">
        <v>25</v>
      </c>
      <c r="W480" s="182">
        <v>25</v>
      </c>
      <c r="X480" s="208">
        <v>100</v>
      </c>
      <c r="Y480" s="183">
        <v>2</v>
      </c>
      <c r="Z480" s="182">
        <v>2</v>
      </c>
      <c r="AA480" s="208">
        <v>100</v>
      </c>
      <c r="AB480" s="183">
        <v>23</v>
      </c>
      <c r="AC480" s="182">
        <v>23</v>
      </c>
      <c r="AD480" s="208">
        <v>100</v>
      </c>
      <c r="AE480" s="183">
        <v>4</v>
      </c>
      <c r="AF480" s="182">
        <v>4</v>
      </c>
      <c r="AG480" s="208">
        <v>100</v>
      </c>
    </row>
    <row r="481" spans="1:33" ht="15" customHeight="1">
      <c r="A481" s="35"/>
      <c r="B481" s="11"/>
      <c r="C481" s="181" t="s">
        <v>67</v>
      </c>
      <c r="D481" s="183">
        <v>4037</v>
      </c>
      <c r="E481" s="182">
        <v>3541</v>
      </c>
      <c r="F481" s="208">
        <v>87.7</v>
      </c>
      <c r="G481" s="183">
        <v>2915</v>
      </c>
      <c r="H481" s="182">
        <v>2611</v>
      </c>
      <c r="I481" s="208">
        <v>89.6</v>
      </c>
      <c r="J481" s="183">
        <v>4919</v>
      </c>
      <c r="K481" s="182">
        <v>4397</v>
      </c>
      <c r="L481" s="208">
        <v>89.4</v>
      </c>
      <c r="M481" s="183">
        <v>3301</v>
      </c>
      <c r="N481" s="182">
        <v>3032</v>
      </c>
      <c r="O481" s="208">
        <v>91.9</v>
      </c>
      <c r="P481" s="183">
        <v>5372</v>
      </c>
      <c r="Q481" s="182">
        <v>4835</v>
      </c>
      <c r="R481" s="208">
        <v>90</v>
      </c>
      <c r="S481" s="183">
        <v>3740</v>
      </c>
      <c r="T481" s="182">
        <v>3425</v>
      </c>
      <c r="U481" s="208">
        <v>91.6</v>
      </c>
      <c r="V481" s="183">
        <v>5378</v>
      </c>
      <c r="W481" s="182">
        <v>4799</v>
      </c>
      <c r="X481" s="208">
        <v>89.2</v>
      </c>
      <c r="Y481" s="183">
        <v>3648</v>
      </c>
      <c r="Z481" s="182">
        <v>3345</v>
      </c>
      <c r="AA481" s="208">
        <v>91.7</v>
      </c>
      <c r="AB481" s="183">
        <v>5546</v>
      </c>
      <c r="AC481" s="182">
        <v>5001</v>
      </c>
      <c r="AD481" s="208">
        <v>90.2</v>
      </c>
      <c r="AE481" s="183">
        <v>3815</v>
      </c>
      <c r="AF481" s="182">
        <v>3521</v>
      </c>
      <c r="AG481" s="208">
        <v>92.3</v>
      </c>
    </row>
    <row r="482" spans="1:33" ht="15" customHeight="1">
      <c r="A482" s="35"/>
      <c r="B482" s="11"/>
      <c r="C482" s="181" t="s">
        <v>311</v>
      </c>
      <c r="D482" s="183">
        <v>5607</v>
      </c>
      <c r="E482" s="182">
        <v>4052</v>
      </c>
      <c r="F482" s="208">
        <v>72.3</v>
      </c>
      <c r="G482" s="183">
        <v>3654</v>
      </c>
      <c r="H482" s="182">
        <v>2915</v>
      </c>
      <c r="I482" s="208">
        <v>79.8</v>
      </c>
      <c r="J482" s="183">
        <v>5942</v>
      </c>
      <c r="K482" s="182">
        <v>4484</v>
      </c>
      <c r="L482" s="208">
        <v>75.5</v>
      </c>
      <c r="M482" s="183">
        <v>4008</v>
      </c>
      <c r="N482" s="182">
        <v>3248</v>
      </c>
      <c r="O482" s="208">
        <v>81</v>
      </c>
      <c r="P482" s="183">
        <v>6598</v>
      </c>
      <c r="Q482" s="182">
        <v>5046</v>
      </c>
      <c r="R482" s="208">
        <v>76.5</v>
      </c>
      <c r="S482" s="183">
        <v>4314</v>
      </c>
      <c r="T482" s="182">
        <v>3533</v>
      </c>
      <c r="U482" s="208">
        <v>81.900000000000006</v>
      </c>
      <c r="V482" s="183">
        <v>6115</v>
      </c>
      <c r="W482" s="182">
        <v>4804</v>
      </c>
      <c r="X482" s="208">
        <v>78.599999999999994</v>
      </c>
      <c r="Y482" s="183">
        <v>4255</v>
      </c>
      <c r="Z482" s="182">
        <v>3429</v>
      </c>
      <c r="AA482" s="208">
        <v>80.599999999999994</v>
      </c>
      <c r="AB482" s="183">
        <v>6606</v>
      </c>
      <c r="AC482" s="182">
        <v>5129</v>
      </c>
      <c r="AD482" s="208">
        <v>77.599999999999994</v>
      </c>
      <c r="AE482" s="183">
        <v>4632</v>
      </c>
      <c r="AF482" s="182">
        <v>3784</v>
      </c>
      <c r="AG482" s="208">
        <v>81.7</v>
      </c>
    </row>
    <row r="483" spans="1:33" ht="15" customHeight="1">
      <c r="A483" s="35"/>
      <c r="B483" s="304"/>
      <c r="C483" s="34" t="s">
        <v>39</v>
      </c>
      <c r="D483" s="184">
        <v>10199</v>
      </c>
      <c r="E483" s="185">
        <v>7867</v>
      </c>
      <c r="F483" s="209">
        <v>77.099999999999994</v>
      </c>
      <c r="G483" s="184">
        <v>6519</v>
      </c>
      <c r="H483" s="185">
        <v>5442</v>
      </c>
      <c r="I483" s="209">
        <v>83.5</v>
      </c>
      <c r="J483" s="184">
        <v>11576</v>
      </c>
      <c r="K483" s="185">
        <v>9219</v>
      </c>
      <c r="L483" s="209">
        <v>79.599999999999994</v>
      </c>
      <c r="M483" s="184">
        <v>7219</v>
      </c>
      <c r="N483" s="185">
        <v>6168</v>
      </c>
      <c r="O483" s="209">
        <v>85.4</v>
      </c>
      <c r="P483" s="184">
        <v>12365</v>
      </c>
      <c r="Q483" s="185">
        <v>10140</v>
      </c>
      <c r="R483" s="209">
        <v>82</v>
      </c>
      <c r="S483" s="184">
        <v>7872</v>
      </c>
      <c r="T483" s="185">
        <v>6767</v>
      </c>
      <c r="U483" s="209">
        <v>86</v>
      </c>
      <c r="V483" s="184">
        <v>11902</v>
      </c>
      <c r="W483" s="185">
        <v>9868</v>
      </c>
      <c r="X483" s="209">
        <v>82.9</v>
      </c>
      <c r="Y483" s="184">
        <v>7731</v>
      </c>
      <c r="Z483" s="185">
        <v>6582</v>
      </c>
      <c r="AA483" s="209">
        <v>85.1</v>
      </c>
      <c r="AB483" s="184">
        <v>12528</v>
      </c>
      <c r="AC483" s="185">
        <v>10375</v>
      </c>
      <c r="AD483" s="209">
        <v>82.8</v>
      </c>
      <c r="AE483" s="184">
        <v>8205</v>
      </c>
      <c r="AF483" s="185">
        <v>7065</v>
      </c>
      <c r="AG483" s="209">
        <v>86.1</v>
      </c>
    </row>
    <row r="484" spans="1:33" ht="15" customHeight="1">
      <c r="A484" s="35"/>
      <c r="B484" s="11" t="s">
        <v>68</v>
      </c>
      <c r="C484" s="181" t="s">
        <v>68</v>
      </c>
      <c r="D484" s="183">
        <v>8700</v>
      </c>
      <c r="E484" s="182">
        <v>5321</v>
      </c>
      <c r="F484" s="208">
        <v>61.2</v>
      </c>
      <c r="G484" s="183">
        <v>5211</v>
      </c>
      <c r="H484" s="182">
        <v>3847</v>
      </c>
      <c r="I484" s="208">
        <v>73.8</v>
      </c>
      <c r="J484" s="183">
        <v>9712</v>
      </c>
      <c r="K484" s="182">
        <v>6253</v>
      </c>
      <c r="L484" s="208">
        <v>64.400000000000006</v>
      </c>
      <c r="M484" s="183">
        <v>5883</v>
      </c>
      <c r="N484" s="182">
        <v>4462</v>
      </c>
      <c r="O484" s="208">
        <v>75.8</v>
      </c>
      <c r="P484" s="183">
        <v>10632</v>
      </c>
      <c r="Q484" s="182">
        <v>6903</v>
      </c>
      <c r="R484" s="208">
        <v>64.900000000000006</v>
      </c>
      <c r="S484" s="183">
        <v>6226</v>
      </c>
      <c r="T484" s="182">
        <v>4832</v>
      </c>
      <c r="U484" s="208">
        <v>77.599999999999994</v>
      </c>
      <c r="V484" s="183">
        <v>8993</v>
      </c>
      <c r="W484" s="182">
        <v>5933</v>
      </c>
      <c r="X484" s="208">
        <v>66</v>
      </c>
      <c r="Y484" s="183">
        <v>5625</v>
      </c>
      <c r="Z484" s="182">
        <v>4326</v>
      </c>
      <c r="AA484" s="208">
        <v>76.900000000000006</v>
      </c>
      <c r="AB484" s="183">
        <v>10196</v>
      </c>
      <c r="AC484" s="182">
        <v>6851</v>
      </c>
      <c r="AD484" s="208">
        <v>67.2</v>
      </c>
      <c r="AE484" s="183">
        <v>6266</v>
      </c>
      <c r="AF484" s="182">
        <v>4980</v>
      </c>
      <c r="AG484" s="208">
        <v>79.5</v>
      </c>
    </row>
    <row r="485" spans="1:33" ht="15" customHeight="1">
      <c r="A485" s="35"/>
      <c r="B485" s="197" t="s">
        <v>69</v>
      </c>
      <c r="C485" s="39" t="s">
        <v>69</v>
      </c>
      <c r="D485" s="195">
        <v>0</v>
      </c>
      <c r="E485" s="194">
        <v>0</v>
      </c>
      <c r="F485" s="210">
        <v>0</v>
      </c>
      <c r="G485" s="195">
        <v>0</v>
      </c>
      <c r="H485" s="194">
        <v>0</v>
      </c>
      <c r="I485" s="210">
        <v>0</v>
      </c>
      <c r="J485" s="195">
        <v>0</v>
      </c>
      <c r="K485" s="194">
        <v>0</v>
      </c>
      <c r="L485" s="210">
        <v>0</v>
      </c>
      <c r="M485" s="195">
        <v>0</v>
      </c>
      <c r="N485" s="194">
        <v>0</v>
      </c>
      <c r="O485" s="210">
        <v>0</v>
      </c>
      <c r="P485" s="195">
        <v>3</v>
      </c>
      <c r="Q485" s="194">
        <v>0</v>
      </c>
      <c r="R485" s="210">
        <v>0</v>
      </c>
      <c r="S485" s="195">
        <v>3</v>
      </c>
      <c r="T485" s="194">
        <v>0</v>
      </c>
      <c r="U485" s="210">
        <v>0</v>
      </c>
      <c r="V485" s="195">
        <v>3</v>
      </c>
      <c r="W485" s="194">
        <v>0</v>
      </c>
      <c r="X485" s="210">
        <v>0</v>
      </c>
      <c r="Y485" s="195">
        <v>2</v>
      </c>
      <c r="Z485" s="194">
        <v>0</v>
      </c>
      <c r="AA485" s="210">
        <v>0</v>
      </c>
      <c r="AB485" s="195">
        <v>1</v>
      </c>
      <c r="AC485" s="194">
        <v>1</v>
      </c>
      <c r="AD485" s="210">
        <v>100</v>
      </c>
      <c r="AE485" s="195">
        <v>1</v>
      </c>
      <c r="AF485" s="194">
        <v>1</v>
      </c>
      <c r="AG485" s="210">
        <v>100</v>
      </c>
    </row>
    <row r="486" spans="1:33" ht="15" customHeight="1">
      <c r="A486" s="36"/>
      <c r="B486" s="304" t="s">
        <v>39</v>
      </c>
      <c r="C486" s="34"/>
      <c r="D486" s="184">
        <v>20020</v>
      </c>
      <c r="E486" s="185">
        <v>13900</v>
      </c>
      <c r="F486" s="209">
        <v>69.400000000000006</v>
      </c>
      <c r="G486" s="184">
        <v>11014</v>
      </c>
      <c r="H486" s="185">
        <v>8880</v>
      </c>
      <c r="I486" s="209">
        <v>80.599999999999994</v>
      </c>
      <c r="J486" s="184">
        <v>22597</v>
      </c>
      <c r="K486" s="185">
        <v>16340</v>
      </c>
      <c r="L486" s="209">
        <v>72.3</v>
      </c>
      <c r="M486" s="184">
        <v>12327</v>
      </c>
      <c r="N486" s="185">
        <v>10150</v>
      </c>
      <c r="O486" s="209">
        <v>82.3</v>
      </c>
      <c r="P486" s="184">
        <v>24583</v>
      </c>
      <c r="Q486" s="185">
        <v>18094</v>
      </c>
      <c r="R486" s="209">
        <v>73.599999999999994</v>
      </c>
      <c r="S486" s="184">
        <v>13253</v>
      </c>
      <c r="T486" s="185">
        <v>11082</v>
      </c>
      <c r="U486" s="209">
        <v>83.6</v>
      </c>
      <c r="V486" s="184">
        <v>22499</v>
      </c>
      <c r="W486" s="185">
        <v>16861</v>
      </c>
      <c r="X486" s="209">
        <v>74.900000000000006</v>
      </c>
      <c r="Y486" s="184">
        <v>12598</v>
      </c>
      <c r="Z486" s="185">
        <v>10401</v>
      </c>
      <c r="AA486" s="209">
        <v>82.6</v>
      </c>
      <c r="AB486" s="184">
        <v>24547</v>
      </c>
      <c r="AC486" s="185">
        <v>18424</v>
      </c>
      <c r="AD486" s="209">
        <v>75.099999999999994</v>
      </c>
      <c r="AE486" s="184">
        <v>13691</v>
      </c>
      <c r="AF486" s="185">
        <v>11529</v>
      </c>
      <c r="AG486" s="209">
        <v>84.2</v>
      </c>
    </row>
    <row r="487" spans="1:33" ht="15" customHeight="1">
      <c r="A487" s="35" t="s">
        <v>17</v>
      </c>
      <c r="B487" s="11" t="s">
        <v>70</v>
      </c>
      <c r="C487" s="181" t="s">
        <v>70</v>
      </c>
      <c r="D487" s="183">
        <v>11219</v>
      </c>
      <c r="E487" s="182">
        <v>7466</v>
      </c>
      <c r="F487" s="208">
        <v>66.5</v>
      </c>
      <c r="G487" s="183">
        <v>2656</v>
      </c>
      <c r="H487" s="182">
        <v>2201</v>
      </c>
      <c r="I487" s="208">
        <v>82.9</v>
      </c>
      <c r="J487" s="183">
        <v>13086</v>
      </c>
      <c r="K487" s="182">
        <v>8468</v>
      </c>
      <c r="L487" s="208">
        <v>64.7</v>
      </c>
      <c r="M487" s="183">
        <v>3039</v>
      </c>
      <c r="N487" s="182">
        <v>2559</v>
      </c>
      <c r="O487" s="208">
        <v>84.2</v>
      </c>
      <c r="P487" s="183">
        <v>14847</v>
      </c>
      <c r="Q487" s="182">
        <v>9436</v>
      </c>
      <c r="R487" s="208">
        <v>63.6</v>
      </c>
      <c r="S487" s="183">
        <v>3477</v>
      </c>
      <c r="T487" s="182">
        <v>2908</v>
      </c>
      <c r="U487" s="208">
        <v>83.6</v>
      </c>
      <c r="V487" s="183">
        <v>13646</v>
      </c>
      <c r="W487" s="182">
        <v>9300</v>
      </c>
      <c r="X487" s="208">
        <v>68.2</v>
      </c>
      <c r="Y487" s="183">
        <v>3505</v>
      </c>
      <c r="Z487" s="182">
        <v>2962</v>
      </c>
      <c r="AA487" s="208">
        <v>84.5</v>
      </c>
      <c r="AB487" s="183">
        <v>14582</v>
      </c>
      <c r="AC487" s="182">
        <v>10012</v>
      </c>
      <c r="AD487" s="208">
        <v>68.7</v>
      </c>
      <c r="AE487" s="183">
        <v>3693</v>
      </c>
      <c r="AF487" s="182">
        <v>3167</v>
      </c>
      <c r="AG487" s="208">
        <v>85.8</v>
      </c>
    </row>
    <row r="488" spans="1:33" ht="15" customHeight="1">
      <c r="A488" s="35"/>
      <c r="B488" s="334" t="s">
        <v>71</v>
      </c>
      <c r="C488" s="260" t="s">
        <v>72</v>
      </c>
      <c r="D488" s="188">
        <v>116</v>
      </c>
      <c r="E488" s="189">
        <v>92</v>
      </c>
      <c r="F488" s="207">
        <v>79.3</v>
      </c>
      <c r="G488" s="188">
        <v>42</v>
      </c>
      <c r="H488" s="189">
        <v>37</v>
      </c>
      <c r="I488" s="207">
        <v>88.1</v>
      </c>
      <c r="J488" s="188">
        <v>132</v>
      </c>
      <c r="K488" s="189">
        <v>109</v>
      </c>
      <c r="L488" s="207">
        <v>82.6</v>
      </c>
      <c r="M488" s="188">
        <v>61</v>
      </c>
      <c r="N488" s="189">
        <v>51</v>
      </c>
      <c r="O488" s="207">
        <v>83.6</v>
      </c>
      <c r="P488" s="188">
        <v>205</v>
      </c>
      <c r="Q488" s="189">
        <v>152</v>
      </c>
      <c r="R488" s="207">
        <v>74.099999999999994</v>
      </c>
      <c r="S488" s="188">
        <v>93</v>
      </c>
      <c r="T488" s="189">
        <v>78</v>
      </c>
      <c r="U488" s="207">
        <v>83.9</v>
      </c>
      <c r="V488" s="188">
        <v>147</v>
      </c>
      <c r="W488" s="189">
        <v>117</v>
      </c>
      <c r="X488" s="207">
        <v>79.599999999999994</v>
      </c>
      <c r="Y488" s="188">
        <v>74</v>
      </c>
      <c r="Z488" s="189">
        <v>57</v>
      </c>
      <c r="AA488" s="207">
        <v>77</v>
      </c>
      <c r="AB488" s="188">
        <v>138</v>
      </c>
      <c r="AC488" s="189">
        <v>111</v>
      </c>
      <c r="AD488" s="207">
        <v>80.400000000000006</v>
      </c>
      <c r="AE488" s="188">
        <v>72</v>
      </c>
      <c r="AF488" s="189">
        <v>61</v>
      </c>
      <c r="AG488" s="207">
        <v>84.7</v>
      </c>
    </row>
    <row r="489" spans="1:33" ht="15" customHeight="1">
      <c r="A489" s="35"/>
      <c r="B489" s="11"/>
      <c r="C489" s="181" t="s">
        <v>73</v>
      </c>
      <c r="D489" s="183">
        <v>383</v>
      </c>
      <c r="E489" s="182">
        <v>178</v>
      </c>
      <c r="F489" s="208">
        <v>46.5</v>
      </c>
      <c r="G489" s="183">
        <v>97</v>
      </c>
      <c r="H489" s="182">
        <v>69</v>
      </c>
      <c r="I489" s="208">
        <v>71.099999999999994</v>
      </c>
      <c r="J489" s="183">
        <v>195</v>
      </c>
      <c r="K489" s="182">
        <v>124</v>
      </c>
      <c r="L489" s="208">
        <v>63.6</v>
      </c>
      <c r="M489" s="183">
        <v>70</v>
      </c>
      <c r="N489" s="182">
        <v>46</v>
      </c>
      <c r="O489" s="208">
        <v>65.7</v>
      </c>
      <c r="P489" s="183">
        <v>379</v>
      </c>
      <c r="Q489" s="182">
        <v>217</v>
      </c>
      <c r="R489" s="208">
        <v>57.3</v>
      </c>
      <c r="S489" s="183">
        <v>86</v>
      </c>
      <c r="T489" s="182">
        <v>55</v>
      </c>
      <c r="U489" s="208">
        <v>64</v>
      </c>
      <c r="V489" s="183">
        <v>297</v>
      </c>
      <c r="W489" s="182">
        <v>121</v>
      </c>
      <c r="X489" s="208">
        <v>40.700000000000003</v>
      </c>
      <c r="Y489" s="183">
        <v>57</v>
      </c>
      <c r="Z489" s="182">
        <v>35</v>
      </c>
      <c r="AA489" s="208">
        <v>61.4</v>
      </c>
      <c r="AB489" s="183">
        <v>196</v>
      </c>
      <c r="AC489" s="182">
        <v>147</v>
      </c>
      <c r="AD489" s="208">
        <v>75</v>
      </c>
      <c r="AE489" s="183">
        <v>90</v>
      </c>
      <c r="AF489" s="182">
        <v>73</v>
      </c>
      <c r="AG489" s="208">
        <v>81.099999999999994</v>
      </c>
    </row>
    <row r="490" spans="1:33" ht="15" customHeight="1">
      <c r="A490" s="35"/>
      <c r="B490" s="11"/>
      <c r="C490" s="181" t="s">
        <v>74</v>
      </c>
      <c r="D490" s="183">
        <v>19</v>
      </c>
      <c r="E490" s="182">
        <v>15</v>
      </c>
      <c r="F490" s="208">
        <v>78.900000000000006</v>
      </c>
      <c r="G490" s="183">
        <v>16</v>
      </c>
      <c r="H490" s="182">
        <v>13</v>
      </c>
      <c r="I490" s="208">
        <v>81.3</v>
      </c>
      <c r="J490" s="183">
        <v>20</v>
      </c>
      <c r="K490" s="182">
        <v>13</v>
      </c>
      <c r="L490" s="208">
        <v>65</v>
      </c>
      <c r="M490" s="183">
        <v>16</v>
      </c>
      <c r="N490" s="182">
        <v>11</v>
      </c>
      <c r="O490" s="208">
        <v>68.8</v>
      </c>
      <c r="P490" s="183">
        <v>21</v>
      </c>
      <c r="Q490" s="182">
        <v>12</v>
      </c>
      <c r="R490" s="208">
        <v>57.1</v>
      </c>
      <c r="S490" s="183">
        <v>18</v>
      </c>
      <c r="T490" s="182">
        <v>12</v>
      </c>
      <c r="U490" s="208">
        <v>66.7</v>
      </c>
      <c r="V490" s="183">
        <v>11</v>
      </c>
      <c r="W490" s="182">
        <v>5</v>
      </c>
      <c r="X490" s="208">
        <v>45.5</v>
      </c>
      <c r="Y490" s="183">
        <v>10</v>
      </c>
      <c r="Z490" s="182">
        <v>5</v>
      </c>
      <c r="AA490" s="208">
        <v>50</v>
      </c>
      <c r="AB490" s="183">
        <v>24</v>
      </c>
      <c r="AC490" s="182">
        <v>15</v>
      </c>
      <c r="AD490" s="208">
        <v>62.5</v>
      </c>
      <c r="AE490" s="183">
        <v>22</v>
      </c>
      <c r="AF490" s="182">
        <v>13</v>
      </c>
      <c r="AG490" s="208">
        <v>59.1</v>
      </c>
    </row>
    <row r="491" spans="1:33" ht="15" customHeight="1">
      <c r="A491" s="35"/>
      <c r="B491" s="304"/>
      <c r="C491" s="34" t="s">
        <v>39</v>
      </c>
      <c r="D491" s="184">
        <v>518</v>
      </c>
      <c r="E491" s="185">
        <v>285</v>
      </c>
      <c r="F491" s="209">
        <v>55</v>
      </c>
      <c r="G491" s="184">
        <v>150</v>
      </c>
      <c r="H491" s="185">
        <v>115</v>
      </c>
      <c r="I491" s="209">
        <v>76.7</v>
      </c>
      <c r="J491" s="184">
        <v>347</v>
      </c>
      <c r="K491" s="185">
        <v>246</v>
      </c>
      <c r="L491" s="209">
        <v>70.900000000000006</v>
      </c>
      <c r="M491" s="184">
        <v>143</v>
      </c>
      <c r="N491" s="185">
        <v>105</v>
      </c>
      <c r="O491" s="209">
        <v>73.400000000000006</v>
      </c>
      <c r="P491" s="184">
        <v>605</v>
      </c>
      <c r="Q491" s="185">
        <v>381</v>
      </c>
      <c r="R491" s="209">
        <v>63</v>
      </c>
      <c r="S491" s="184">
        <v>193</v>
      </c>
      <c r="T491" s="185">
        <v>142</v>
      </c>
      <c r="U491" s="209">
        <v>73.599999999999994</v>
      </c>
      <c r="V491" s="184">
        <v>455</v>
      </c>
      <c r="W491" s="185">
        <v>243</v>
      </c>
      <c r="X491" s="209">
        <v>53.4</v>
      </c>
      <c r="Y491" s="184">
        <v>141</v>
      </c>
      <c r="Z491" s="185">
        <v>97</v>
      </c>
      <c r="AA491" s="209">
        <v>68.8</v>
      </c>
      <c r="AB491" s="184">
        <v>358</v>
      </c>
      <c r="AC491" s="185">
        <v>273</v>
      </c>
      <c r="AD491" s="209">
        <v>76.3</v>
      </c>
      <c r="AE491" s="184">
        <v>178</v>
      </c>
      <c r="AF491" s="185">
        <v>143</v>
      </c>
      <c r="AG491" s="209">
        <v>80.3</v>
      </c>
    </row>
    <row r="492" spans="1:33" ht="15" customHeight="1">
      <c r="A492" s="35"/>
      <c r="B492" s="11" t="s">
        <v>189</v>
      </c>
      <c r="C492" s="181" t="s">
        <v>75</v>
      </c>
      <c r="D492" s="183">
        <v>252</v>
      </c>
      <c r="E492" s="182">
        <v>162</v>
      </c>
      <c r="F492" s="208">
        <v>64.3</v>
      </c>
      <c r="G492" s="183">
        <v>51</v>
      </c>
      <c r="H492" s="182">
        <v>45</v>
      </c>
      <c r="I492" s="208">
        <v>88.2</v>
      </c>
      <c r="J492" s="183">
        <v>267</v>
      </c>
      <c r="K492" s="182">
        <v>174</v>
      </c>
      <c r="L492" s="208">
        <v>65.2</v>
      </c>
      <c r="M492" s="183">
        <v>68</v>
      </c>
      <c r="N492" s="182">
        <v>59</v>
      </c>
      <c r="O492" s="208">
        <v>86.8</v>
      </c>
      <c r="P492" s="183">
        <v>155</v>
      </c>
      <c r="Q492" s="182">
        <v>70</v>
      </c>
      <c r="R492" s="208">
        <v>45.2</v>
      </c>
      <c r="S492" s="183">
        <v>28</v>
      </c>
      <c r="T492" s="182">
        <v>21</v>
      </c>
      <c r="U492" s="208">
        <v>75</v>
      </c>
      <c r="V492" s="183">
        <v>5</v>
      </c>
      <c r="W492" s="182">
        <v>5</v>
      </c>
      <c r="X492" s="208">
        <v>100</v>
      </c>
      <c r="Y492" s="183">
        <v>3</v>
      </c>
      <c r="Z492" s="182">
        <v>3</v>
      </c>
      <c r="AA492" s="208">
        <v>100</v>
      </c>
      <c r="AB492" s="183">
        <v>38</v>
      </c>
      <c r="AC492" s="182">
        <v>9</v>
      </c>
      <c r="AD492" s="208">
        <v>23.7</v>
      </c>
      <c r="AE492" s="183">
        <v>5</v>
      </c>
      <c r="AF492" s="182">
        <v>4</v>
      </c>
      <c r="AG492" s="208">
        <v>80</v>
      </c>
    </row>
    <row r="493" spans="1:33" ht="15" customHeight="1">
      <c r="A493" s="35"/>
      <c r="B493" s="11"/>
      <c r="C493" s="181" t="s">
        <v>76</v>
      </c>
      <c r="D493" s="183">
        <v>106</v>
      </c>
      <c r="E493" s="182">
        <v>78</v>
      </c>
      <c r="F493" s="208">
        <v>73.599999999999994</v>
      </c>
      <c r="G493" s="183">
        <v>70</v>
      </c>
      <c r="H493" s="182">
        <v>54</v>
      </c>
      <c r="I493" s="208">
        <v>77.099999999999994</v>
      </c>
      <c r="J493" s="183">
        <v>147</v>
      </c>
      <c r="K493" s="182">
        <v>84</v>
      </c>
      <c r="L493" s="208">
        <v>57.1</v>
      </c>
      <c r="M493" s="183">
        <v>91</v>
      </c>
      <c r="N493" s="182">
        <v>62</v>
      </c>
      <c r="O493" s="208">
        <v>68.099999999999994</v>
      </c>
      <c r="P493" s="183">
        <v>113</v>
      </c>
      <c r="Q493" s="182">
        <v>87</v>
      </c>
      <c r="R493" s="208">
        <v>77</v>
      </c>
      <c r="S493" s="183">
        <v>74</v>
      </c>
      <c r="T493" s="182">
        <v>60</v>
      </c>
      <c r="U493" s="208">
        <v>81.099999999999994</v>
      </c>
      <c r="V493" s="183">
        <v>117</v>
      </c>
      <c r="W493" s="182">
        <v>67</v>
      </c>
      <c r="X493" s="208">
        <v>57.3</v>
      </c>
      <c r="Y493" s="183">
        <v>66</v>
      </c>
      <c r="Z493" s="182">
        <v>43</v>
      </c>
      <c r="AA493" s="208">
        <v>65.2</v>
      </c>
      <c r="AB493" s="183">
        <v>186</v>
      </c>
      <c r="AC493" s="182">
        <v>97</v>
      </c>
      <c r="AD493" s="208">
        <v>52.2</v>
      </c>
      <c r="AE493" s="183">
        <v>82</v>
      </c>
      <c r="AF493" s="182">
        <v>69</v>
      </c>
      <c r="AG493" s="208">
        <v>84.1</v>
      </c>
    </row>
    <row r="494" spans="1:33" ht="15" customHeight="1">
      <c r="A494" s="35"/>
      <c r="B494" s="11"/>
      <c r="C494" s="181" t="s">
        <v>77</v>
      </c>
      <c r="D494" s="183">
        <v>1</v>
      </c>
      <c r="E494" s="182">
        <v>1</v>
      </c>
      <c r="F494" s="208">
        <v>100</v>
      </c>
      <c r="G494" s="183">
        <v>1</v>
      </c>
      <c r="H494" s="182">
        <v>1</v>
      </c>
      <c r="I494" s="208">
        <v>100</v>
      </c>
      <c r="J494" s="183">
        <v>0</v>
      </c>
      <c r="K494" s="182">
        <v>0</v>
      </c>
      <c r="L494" s="208">
        <v>0</v>
      </c>
      <c r="M494" s="183">
        <v>0</v>
      </c>
      <c r="N494" s="182">
        <v>0</v>
      </c>
      <c r="O494" s="208">
        <v>0</v>
      </c>
      <c r="P494" s="183">
        <v>3</v>
      </c>
      <c r="Q494" s="182">
        <v>3</v>
      </c>
      <c r="R494" s="208">
        <v>100</v>
      </c>
      <c r="S494" s="183">
        <v>1</v>
      </c>
      <c r="T494" s="182">
        <v>1</v>
      </c>
      <c r="U494" s="208">
        <v>100</v>
      </c>
      <c r="V494" s="183">
        <v>27</v>
      </c>
      <c r="W494" s="182">
        <v>23</v>
      </c>
      <c r="X494" s="208">
        <v>85.2</v>
      </c>
      <c r="Y494" s="183">
        <v>1</v>
      </c>
      <c r="Z494" s="182">
        <v>1</v>
      </c>
      <c r="AA494" s="208">
        <v>100</v>
      </c>
      <c r="AB494" s="183">
        <v>0</v>
      </c>
      <c r="AC494" s="182">
        <v>0</v>
      </c>
      <c r="AD494" s="208">
        <v>0</v>
      </c>
      <c r="AE494" s="183">
        <v>0</v>
      </c>
      <c r="AF494" s="182">
        <v>0</v>
      </c>
      <c r="AG494" s="208">
        <v>0</v>
      </c>
    </row>
    <row r="495" spans="1:33" ht="15" customHeight="1">
      <c r="A495" s="35"/>
      <c r="B495" s="11"/>
      <c r="C495" s="181" t="s">
        <v>39</v>
      </c>
      <c r="D495" s="183">
        <v>359</v>
      </c>
      <c r="E495" s="182">
        <v>241</v>
      </c>
      <c r="F495" s="208">
        <v>67.099999999999994</v>
      </c>
      <c r="G495" s="183">
        <v>117</v>
      </c>
      <c r="H495" s="182">
        <v>95</v>
      </c>
      <c r="I495" s="208">
        <v>81.2</v>
      </c>
      <c r="J495" s="183">
        <v>414</v>
      </c>
      <c r="K495" s="182">
        <v>258</v>
      </c>
      <c r="L495" s="208">
        <v>62.3</v>
      </c>
      <c r="M495" s="183">
        <v>151</v>
      </c>
      <c r="N495" s="182">
        <v>115</v>
      </c>
      <c r="O495" s="208">
        <v>76.2</v>
      </c>
      <c r="P495" s="183">
        <v>271</v>
      </c>
      <c r="Q495" s="182">
        <v>160</v>
      </c>
      <c r="R495" s="208">
        <v>59</v>
      </c>
      <c r="S495" s="183">
        <v>102</v>
      </c>
      <c r="T495" s="182">
        <v>81</v>
      </c>
      <c r="U495" s="208">
        <v>79.400000000000006</v>
      </c>
      <c r="V495" s="183">
        <v>149</v>
      </c>
      <c r="W495" s="182">
        <v>95</v>
      </c>
      <c r="X495" s="208">
        <v>63.8</v>
      </c>
      <c r="Y495" s="183">
        <v>69</v>
      </c>
      <c r="Z495" s="182">
        <v>46</v>
      </c>
      <c r="AA495" s="208">
        <v>66.7</v>
      </c>
      <c r="AB495" s="183">
        <v>224</v>
      </c>
      <c r="AC495" s="182">
        <v>106</v>
      </c>
      <c r="AD495" s="208">
        <v>47.3</v>
      </c>
      <c r="AE495" s="183">
        <v>86</v>
      </c>
      <c r="AF495" s="182">
        <v>73</v>
      </c>
      <c r="AG495" s="208">
        <v>84.9</v>
      </c>
    </row>
    <row r="496" spans="1:33" ht="15" customHeight="1">
      <c r="A496" s="35"/>
      <c r="B496" s="334" t="s">
        <v>179</v>
      </c>
      <c r="C496" s="260" t="s">
        <v>78</v>
      </c>
      <c r="D496" s="188">
        <v>897</v>
      </c>
      <c r="E496" s="189">
        <v>562</v>
      </c>
      <c r="F496" s="207">
        <v>62.7</v>
      </c>
      <c r="G496" s="188">
        <v>297</v>
      </c>
      <c r="H496" s="189">
        <v>254</v>
      </c>
      <c r="I496" s="207">
        <v>85.5</v>
      </c>
      <c r="J496" s="188">
        <v>1086</v>
      </c>
      <c r="K496" s="189">
        <v>594</v>
      </c>
      <c r="L496" s="207">
        <v>54.7</v>
      </c>
      <c r="M496" s="188">
        <v>301</v>
      </c>
      <c r="N496" s="189">
        <v>244</v>
      </c>
      <c r="O496" s="207">
        <v>81.099999999999994</v>
      </c>
      <c r="P496" s="188">
        <v>1311</v>
      </c>
      <c r="Q496" s="189">
        <v>735</v>
      </c>
      <c r="R496" s="207">
        <v>56.1</v>
      </c>
      <c r="S496" s="188">
        <v>339</v>
      </c>
      <c r="T496" s="189">
        <v>264</v>
      </c>
      <c r="U496" s="207">
        <v>77.900000000000006</v>
      </c>
      <c r="V496" s="188">
        <v>926</v>
      </c>
      <c r="W496" s="189">
        <v>535</v>
      </c>
      <c r="X496" s="207">
        <v>57.8</v>
      </c>
      <c r="Y496" s="188">
        <v>317</v>
      </c>
      <c r="Z496" s="189">
        <v>264</v>
      </c>
      <c r="AA496" s="207">
        <v>83.3</v>
      </c>
      <c r="AB496" s="188">
        <v>780</v>
      </c>
      <c r="AC496" s="189">
        <v>550</v>
      </c>
      <c r="AD496" s="207">
        <v>70.5</v>
      </c>
      <c r="AE496" s="188">
        <v>272</v>
      </c>
      <c r="AF496" s="189">
        <v>221</v>
      </c>
      <c r="AG496" s="207">
        <v>81.3</v>
      </c>
    </row>
    <row r="497" spans="1:33" ht="15" customHeight="1">
      <c r="A497" s="35"/>
      <c r="B497" s="11"/>
      <c r="C497" s="181" t="s">
        <v>312</v>
      </c>
      <c r="D497" s="183">
        <v>1787</v>
      </c>
      <c r="E497" s="182">
        <v>1458</v>
      </c>
      <c r="F497" s="208">
        <v>81.599999999999994</v>
      </c>
      <c r="G497" s="183">
        <v>1083</v>
      </c>
      <c r="H497" s="182">
        <v>965</v>
      </c>
      <c r="I497" s="208">
        <v>89.1</v>
      </c>
      <c r="J497" s="183">
        <v>1589</v>
      </c>
      <c r="K497" s="182">
        <v>1322</v>
      </c>
      <c r="L497" s="208">
        <v>83.2</v>
      </c>
      <c r="M497" s="183">
        <v>1054</v>
      </c>
      <c r="N497" s="182">
        <v>928</v>
      </c>
      <c r="O497" s="208">
        <v>88</v>
      </c>
      <c r="P497" s="183">
        <v>2165</v>
      </c>
      <c r="Q497" s="182">
        <v>1675</v>
      </c>
      <c r="R497" s="208">
        <v>77.400000000000006</v>
      </c>
      <c r="S497" s="183">
        <v>1296</v>
      </c>
      <c r="T497" s="182">
        <v>1139</v>
      </c>
      <c r="U497" s="208">
        <v>87.9</v>
      </c>
      <c r="V497" s="183">
        <v>2097</v>
      </c>
      <c r="W497" s="182">
        <v>1745</v>
      </c>
      <c r="X497" s="208">
        <v>83.2</v>
      </c>
      <c r="Y497" s="183">
        <v>1295</v>
      </c>
      <c r="Z497" s="182">
        <v>1149</v>
      </c>
      <c r="AA497" s="208">
        <v>88.7</v>
      </c>
      <c r="AB497" s="183">
        <v>1605</v>
      </c>
      <c r="AC497" s="182">
        <v>1280</v>
      </c>
      <c r="AD497" s="208">
        <v>79.8</v>
      </c>
      <c r="AE497" s="183">
        <v>958</v>
      </c>
      <c r="AF497" s="182">
        <v>860</v>
      </c>
      <c r="AG497" s="208">
        <v>89.8</v>
      </c>
    </row>
    <row r="498" spans="1:33" ht="15" customHeight="1">
      <c r="A498" s="35"/>
      <c r="B498" s="304"/>
      <c r="C498" s="34" t="s">
        <v>39</v>
      </c>
      <c r="D498" s="184">
        <v>2684</v>
      </c>
      <c r="E498" s="185">
        <v>2020</v>
      </c>
      <c r="F498" s="209">
        <v>75.3</v>
      </c>
      <c r="G498" s="184">
        <v>1375</v>
      </c>
      <c r="H498" s="185">
        <v>1215</v>
      </c>
      <c r="I498" s="209">
        <v>88.4</v>
      </c>
      <c r="J498" s="184">
        <v>2675</v>
      </c>
      <c r="K498" s="185">
        <v>1916</v>
      </c>
      <c r="L498" s="209">
        <v>71.599999999999994</v>
      </c>
      <c r="M498" s="184">
        <v>1347</v>
      </c>
      <c r="N498" s="185">
        <v>1164</v>
      </c>
      <c r="O498" s="209">
        <v>86.4</v>
      </c>
      <c r="P498" s="184">
        <v>3476</v>
      </c>
      <c r="Q498" s="185">
        <v>2410</v>
      </c>
      <c r="R498" s="209">
        <v>69.3</v>
      </c>
      <c r="S498" s="184">
        <v>1627</v>
      </c>
      <c r="T498" s="185">
        <v>1399</v>
      </c>
      <c r="U498" s="209">
        <v>86</v>
      </c>
      <c r="V498" s="184">
        <v>3023</v>
      </c>
      <c r="W498" s="185">
        <v>2280</v>
      </c>
      <c r="X498" s="209">
        <v>75.400000000000006</v>
      </c>
      <c r="Y498" s="184">
        <v>1602</v>
      </c>
      <c r="Z498" s="185">
        <v>1404</v>
      </c>
      <c r="AA498" s="209">
        <v>87.6</v>
      </c>
      <c r="AB498" s="184">
        <v>2385</v>
      </c>
      <c r="AC498" s="185">
        <v>1830</v>
      </c>
      <c r="AD498" s="209">
        <v>76.7</v>
      </c>
      <c r="AE498" s="184">
        <v>1227</v>
      </c>
      <c r="AF498" s="185">
        <v>1078</v>
      </c>
      <c r="AG498" s="209">
        <v>87.9</v>
      </c>
    </row>
    <row r="499" spans="1:33" ht="15" customHeight="1">
      <c r="A499" s="36"/>
      <c r="B499" s="304" t="s">
        <v>39</v>
      </c>
      <c r="C499" s="34"/>
      <c r="D499" s="184">
        <v>14780</v>
      </c>
      <c r="E499" s="185">
        <v>10012</v>
      </c>
      <c r="F499" s="209">
        <v>67.7</v>
      </c>
      <c r="G499" s="184">
        <v>4103</v>
      </c>
      <c r="H499" s="185">
        <v>3495</v>
      </c>
      <c r="I499" s="209">
        <v>85.2</v>
      </c>
      <c r="J499" s="184">
        <v>16522</v>
      </c>
      <c r="K499" s="185">
        <v>10888</v>
      </c>
      <c r="L499" s="209">
        <v>65.900000000000006</v>
      </c>
      <c r="M499" s="184">
        <v>4447</v>
      </c>
      <c r="N499" s="185">
        <v>3800</v>
      </c>
      <c r="O499" s="209">
        <v>85.5</v>
      </c>
      <c r="P499" s="184">
        <v>19199</v>
      </c>
      <c r="Q499" s="185">
        <v>12387</v>
      </c>
      <c r="R499" s="209">
        <v>64.5</v>
      </c>
      <c r="S499" s="184">
        <v>5137</v>
      </c>
      <c r="T499" s="185">
        <v>4385</v>
      </c>
      <c r="U499" s="209">
        <v>85.4</v>
      </c>
      <c r="V499" s="184">
        <v>17273</v>
      </c>
      <c r="W499" s="185">
        <v>11918</v>
      </c>
      <c r="X499" s="209">
        <v>69</v>
      </c>
      <c r="Y499" s="184">
        <v>5093</v>
      </c>
      <c r="Z499" s="185">
        <v>4386</v>
      </c>
      <c r="AA499" s="209">
        <v>86.1</v>
      </c>
      <c r="AB499" s="184">
        <v>17549</v>
      </c>
      <c r="AC499" s="185">
        <v>12221</v>
      </c>
      <c r="AD499" s="209">
        <v>69.599999999999994</v>
      </c>
      <c r="AE499" s="184">
        <v>4945</v>
      </c>
      <c r="AF499" s="185">
        <v>4289</v>
      </c>
      <c r="AG499" s="209">
        <v>86.7</v>
      </c>
    </row>
    <row r="500" spans="1:33" ht="15" customHeight="1">
      <c r="A500" s="35" t="s">
        <v>18</v>
      </c>
      <c r="B500" s="197" t="s">
        <v>79</v>
      </c>
      <c r="C500" s="39" t="s">
        <v>80</v>
      </c>
      <c r="D500" s="195">
        <v>3</v>
      </c>
      <c r="E500" s="194">
        <v>0</v>
      </c>
      <c r="F500" s="210">
        <v>0</v>
      </c>
      <c r="G500" s="195">
        <v>3</v>
      </c>
      <c r="H500" s="194">
        <v>0</v>
      </c>
      <c r="I500" s="210">
        <v>0</v>
      </c>
      <c r="J500" s="195">
        <v>6</v>
      </c>
      <c r="K500" s="194">
        <v>3</v>
      </c>
      <c r="L500" s="210">
        <v>50</v>
      </c>
      <c r="M500" s="195">
        <v>5</v>
      </c>
      <c r="N500" s="194">
        <v>3</v>
      </c>
      <c r="O500" s="210">
        <v>60</v>
      </c>
      <c r="P500" s="195">
        <v>8</v>
      </c>
      <c r="Q500" s="194">
        <v>3</v>
      </c>
      <c r="R500" s="210">
        <v>37.5</v>
      </c>
      <c r="S500" s="195">
        <v>5</v>
      </c>
      <c r="T500" s="194">
        <v>3</v>
      </c>
      <c r="U500" s="210">
        <v>60</v>
      </c>
      <c r="V500" s="195">
        <v>3</v>
      </c>
      <c r="W500" s="194">
        <v>2</v>
      </c>
      <c r="X500" s="210">
        <v>66.7</v>
      </c>
      <c r="Y500" s="195">
        <v>3</v>
      </c>
      <c r="Z500" s="194">
        <v>2</v>
      </c>
      <c r="AA500" s="210">
        <v>66.7</v>
      </c>
      <c r="AB500" s="195">
        <v>6</v>
      </c>
      <c r="AC500" s="194">
        <v>4</v>
      </c>
      <c r="AD500" s="210">
        <v>66.7</v>
      </c>
      <c r="AE500" s="195">
        <v>5</v>
      </c>
      <c r="AF500" s="194">
        <v>4</v>
      </c>
      <c r="AG500" s="210">
        <v>80</v>
      </c>
    </row>
    <row r="501" spans="1:33" ht="15" customHeight="1">
      <c r="A501" s="35"/>
      <c r="B501" s="197" t="s">
        <v>81</v>
      </c>
      <c r="C501" s="39" t="s">
        <v>83</v>
      </c>
      <c r="D501" s="195">
        <v>2107</v>
      </c>
      <c r="E501" s="194">
        <v>1228</v>
      </c>
      <c r="F501" s="210">
        <v>58.3</v>
      </c>
      <c r="G501" s="195">
        <v>1307</v>
      </c>
      <c r="H501" s="194">
        <v>807</v>
      </c>
      <c r="I501" s="210">
        <v>61.7</v>
      </c>
      <c r="J501" s="195">
        <v>2068</v>
      </c>
      <c r="K501" s="194">
        <v>1245</v>
      </c>
      <c r="L501" s="210">
        <v>60.2</v>
      </c>
      <c r="M501" s="195">
        <v>1404</v>
      </c>
      <c r="N501" s="194">
        <v>884</v>
      </c>
      <c r="O501" s="210">
        <v>63</v>
      </c>
      <c r="P501" s="195">
        <v>2034</v>
      </c>
      <c r="Q501" s="194">
        <v>1197</v>
      </c>
      <c r="R501" s="210">
        <v>58.8</v>
      </c>
      <c r="S501" s="195">
        <v>1376</v>
      </c>
      <c r="T501" s="194">
        <v>889</v>
      </c>
      <c r="U501" s="210">
        <v>64.599999999999994</v>
      </c>
      <c r="V501" s="195">
        <v>2218</v>
      </c>
      <c r="W501" s="194">
        <v>1174</v>
      </c>
      <c r="X501" s="210">
        <v>52.9</v>
      </c>
      <c r="Y501" s="195">
        <v>1311</v>
      </c>
      <c r="Z501" s="194">
        <v>870</v>
      </c>
      <c r="AA501" s="210">
        <v>66.400000000000006</v>
      </c>
      <c r="AB501" s="195">
        <v>2681</v>
      </c>
      <c r="AC501" s="194">
        <v>1683</v>
      </c>
      <c r="AD501" s="210">
        <v>62.8</v>
      </c>
      <c r="AE501" s="195">
        <v>1744</v>
      </c>
      <c r="AF501" s="194">
        <v>1272</v>
      </c>
      <c r="AG501" s="210">
        <v>72.900000000000006</v>
      </c>
    </row>
    <row r="502" spans="1:33" ht="15" customHeight="1">
      <c r="A502" s="35"/>
      <c r="B502" s="334" t="s">
        <v>180</v>
      </c>
      <c r="C502" s="260" t="s">
        <v>84</v>
      </c>
      <c r="D502" s="188">
        <v>22</v>
      </c>
      <c r="E502" s="189">
        <v>13</v>
      </c>
      <c r="F502" s="207">
        <v>59.1</v>
      </c>
      <c r="G502" s="188">
        <v>19</v>
      </c>
      <c r="H502" s="189">
        <v>11</v>
      </c>
      <c r="I502" s="207">
        <v>57.9</v>
      </c>
      <c r="J502" s="188">
        <v>13</v>
      </c>
      <c r="K502" s="189">
        <v>5</v>
      </c>
      <c r="L502" s="207">
        <v>38.5</v>
      </c>
      <c r="M502" s="188">
        <v>9</v>
      </c>
      <c r="N502" s="189">
        <v>5</v>
      </c>
      <c r="O502" s="207">
        <v>55.6</v>
      </c>
      <c r="P502" s="188">
        <v>10</v>
      </c>
      <c r="Q502" s="189">
        <v>5</v>
      </c>
      <c r="R502" s="207">
        <v>50</v>
      </c>
      <c r="S502" s="188">
        <v>8</v>
      </c>
      <c r="T502" s="189">
        <v>5</v>
      </c>
      <c r="U502" s="207">
        <v>62.5</v>
      </c>
      <c r="V502" s="188">
        <v>4</v>
      </c>
      <c r="W502" s="189">
        <v>2</v>
      </c>
      <c r="X502" s="207">
        <v>50</v>
      </c>
      <c r="Y502" s="188">
        <v>4</v>
      </c>
      <c r="Z502" s="189">
        <v>2</v>
      </c>
      <c r="AA502" s="207">
        <v>50</v>
      </c>
      <c r="AB502" s="188">
        <v>11</v>
      </c>
      <c r="AC502" s="189">
        <v>6</v>
      </c>
      <c r="AD502" s="207">
        <v>54.5</v>
      </c>
      <c r="AE502" s="188">
        <v>9</v>
      </c>
      <c r="AF502" s="189">
        <v>6</v>
      </c>
      <c r="AG502" s="207">
        <v>66.7</v>
      </c>
    </row>
    <row r="503" spans="1:33" ht="15" customHeight="1">
      <c r="A503" s="35"/>
      <c r="B503" s="11"/>
      <c r="C503" s="181" t="s">
        <v>85</v>
      </c>
      <c r="D503" s="183">
        <v>870</v>
      </c>
      <c r="E503" s="182">
        <v>823</v>
      </c>
      <c r="F503" s="208">
        <v>94.6</v>
      </c>
      <c r="G503" s="183">
        <v>857</v>
      </c>
      <c r="H503" s="182">
        <v>815</v>
      </c>
      <c r="I503" s="208">
        <v>95.1</v>
      </c>
      <c r="J503" s="183">
        <v>705</v>
      </c>
      <c r="K503" s="182">
        <v>657</v>
      </c>
      <c r="L503" s="208">
        <v>93.2</v>
      </c>
      <c r="M503" s="183">
        <v>683</v>
      </c>
      <c r="N503" s="182">
        <v>652</v>
      </c>
      <c r="O503" s="208">
        <v>95.5</v>
      </c>
      <c r="P503" s="183">
        <v>703</v>
      </c>
      <c r="Q503" s="182">
        <v>646</v>
      </c>
      <c r="R503" s="208">
        <v>91.9</v>
      </c>
      <c r="S503" s="183">
        <v>665</v>
      </c>
      <c r="T503" s="182">
        <v>636</v>
      </c>
      <c r="U503" s="208">
        <v>95.6</v>
      </c>
      <c r="V503" s="183">
        <v>649</v>
      </c>
      <c r="W503" s="182">
        <v>619</v>
      </c>
      <c r="X503" s="208">
        <v>95.4</v>
      </c>
      <c r="Y503" s="183">
        <v>632</v>
      </c>
      <c r="Z503" s="182">
        <v>609</v>
      </c>
      <c r="AA503" s="208">
        <v>96.4</v>
      </c>
      <c r="AB503" s="183">
        <v>782</v>
      </c>
      <c r="AC503" s="182">
        <v>733</v>
      </c>
      <c r="AD503" s="208">
        <v>93.7</v>
      </c>
      <c r="AE503" s="183">
        <v>752</v>
      </c>
      <c r="AF503" s="182">
        <v>719</v>
      </c>
      <c r="AG503" s="208">
        <v>95.6</v>
      </c>
    </row>
    <row r="504" spans="1:33" ht="15" customHeight="1">
      <c r="A504" s="35"/>
      <c r="B504" s="304"/>
      <c r="C504" s="34" t="s">
        <v>39</v>
      </c>
      <c r="D504" s="184">
        <v>892</v>
      </c>
      <c r="E504" s="185">
        <v>836</v>
      </c>
      <c r="F504" s="209">
        <v>93.7</v>
      </c>
      <c r="G504" s="184">
        <v>875</v>
      </c>
      <c r="H504" s="185">
        <v>825</v>
      </c>
      <c r="I504" s="209">
        <v>94.3</v>
      </c>
      <c r="J504" s="184">
        <v>718</v>
      </c>
      <c r="K504" s="185">
        <v>662</v>
      </c>
      <c r="L504" s="209">
        <v>92.2</v>
      </c>
      <c r="M504" s="184">
        <v>692</v>
      </c>
      <c r="N504" s="185">
        <v>657</v>
      </c>
      <c r="O504" s="209">
        <v>94.9</v>
      </c>
      <c r="P504" s="184">
        <v>713</v>
      </c>
      <c r="Q504" s="185">
        <v>651</v>
      </c>
      <c r="R504" s="209">
        <v>91.3</v>
      </c>
      <c r="S504" s="184">
        <v>672</v>
      </c>
      <c r="T504" s="185">
        <v>640</v>
      </c>
      <c r="U504" s="209">
        <v>95.2</v>
      </c>
      <c r="V504" s="184">
        <v>653</v>
      </c>
      <c r="W504" s="185">
        <v>621</v>
      </c>
      <c r="X504" s="209">
        <v>95.1</v>
      </c>
      <c r="Y504" s="184">
        <v>636</v>
      </c>
      <c r="Z504" s="185">
        <v>611</v>
      </c>
      <c r="AA504" s="209">
        <v>96.1</v>
      </c>
      <c r="AB504" s="184">
        <v>793</v>
      </c>
      <c r="AC504" s="185">
        <v>739</v>
      </c>
      <c r="AD504" s="209">
        <v>93.2</v>
      </c>
      <c r="AE504" s="184">
        <v>760</v>
      </c>
      <c r="AF504" s="185">
        <v>724</v>
      </c>
      <c r="AG504" s="209">
        <v>95.3</v>
      </c>
    </row>
    <row r="505" spans="1:33" ht="15" customHeight="1">
      <c r="A505" s="35"/>
      <c r="B505" s="334" t="s">
        <v>86</v>
      </c>
      <c r="C505" s="260" t="s">
        <v>87</v>
      </c>
      <c r="D505" s="188">
        <v>17985</v>
      </c>
      <c r="E505" s="189">
        <v>16503</v>
      </c>
      <c r="F505" s="207">
        <v>91.8</v>
      </c>
      <c r="G505" s="188">
        <v>14700</v>
      </c>
      <c r="H505" s="189">
        <v>13809</v>
      </c>
      <c r="I505" s="207">
        <v>93.9</v>
      </c>
      <c r="J505" s="188">
        <v>20605</v>
      </c>
      <c r="K505" s="189">
        <v>18824</v>
      </c>
      <c r="L505" s="207">
        <v>91.4</v>
      </c>
      <c r="M505" s="188">
        <v>16722</v>
      </c>
      <c r="N505" s="189">
        <v>15652</v>
      </c>
      <c r="O505" s="207">
        <v>93.6</v>
      </c>
      <c r="P505" s="188">
        <v>21640</v>
      </c>
      <c r="Q505" s="189">
        <v>19970</v>
      </c>
      <c r="R505" s="207">
        <v>92.3</v>
      </c>
      <c r="S505" s="188">
        <v>17372</v>
      </c>
      <c r="T505" s="189">
        <v>16388</v>
      </c>
      <c r="U505" s="207">
        <v>94.3</v>
      </c>
      <c r="V505" s="188">
        <v>21619</v>
      </c>
      <c r="W505" s="189">
        <v>19986</v>
      </c>
      <c r="X505" s="207">
        <v>92.4</v>
      </c>
      <c r="Y505" s="188">
        <v>17548</v>
      </c>
      <c r="Z505" s="189">
        <v>16571</v>
      </c>
      <c r="AA505" s="207">
        <v>94.4</v>
      </c>
      <c r="AB505" s="188">
        <v>22688</v>
      </c>
      <c r="AC505" s="189">
        <v>20877</v>
      </c>
      <c r="AD505" s="207">
        <v>92</v>
      </c>
      <c r="AE505" s="188">
        <v>18172</v>
      </c>
      <c r="AF505" s="189">
        <v>17055</v>
      </c>
      <c r="AG505" s="207">
        <v>93.9</v>
      </c>
    </row>
    <row r="506" spans="1:33" ht="15" customHeight="1">
      <c r="A506" s="35"/>
      <c r="B506" s="11"/>
      <c r="C506" s="181" t="s">
        <v>88</v>
      </c>
      <c r="D506" s="183">
        <v>183</v>
      </c>
      <c r="E506" s="182">
        <v>172</v>
      </c>
      <c r="F506" s="208">
        <v>94</v>
      </c>
      <c r="G506" s="183">
        <v>177</v>
      </c>
      <c r="H506" s="182">
        <v>167</v>
      </c>
      <c r="I506" s="208">
        <v>94.4</v>
      </c>
      <c r="J506" s="183">
        <v>230</v>
      </c>
      <c r="K506" s="182">
        <v>214</v>
      </c>
      <c r="L506" s="208">
        <v>93</v>
      </c>
      <c r="M506" s="183">
        <v>222</v>
      </c>
      <c r="N506" s="182">
        <v>207</v>
      </c>
      <c r="O506" s="208">
        <v>93.2</v>
      </c>
      <c r="P506" s="183">
        <v>148</v>
      </c>
      <c r="Q506" s="182">
        <v>141</v>
      </c>
      <c r="R506" s="208">
        <v>95.3</v>
      </c>
      <c r="S506" s="183">
        <v>146</v>
      </c>
      <c r="T506" s="182">
        <v>140</v>
      </c>
      <c r="U506" s="208">
        <v>95.9</v>
      </c>
      <c r="V506" s="183">
        <v>104</v>
      </c>
      <c r="W506" s="182">
        <v>97</v>
      </c>
      <c r="X506" s="208">
        <v>93.3</v>
      </c>
      <c r="Y506" s="183">
        <v>103</v>
      </c>
      <c r="Z506" s="182">
        <v>96</v>
      </c>
      <c r="AA506" s="208">
        <v>93.2</v>
      </c>
      <c r="AB506" s="183">
        <v>100</v>
      </c>
      <c r="AC506" s="182">
        <v>87</v>
      </c>
      <c r="AD506" s="208">
        <v>87</v>
      </c>
      <c r="AE506" s="183">
        <v>98</v>
      </c>
      <c r="AF506" s="182">
        <v>87</v>
      </c>
      <c r="AG506" s="208">
        <v>88.8</v>
      </c>
    </row>
    <row r="507" spans="1:33" ht="15" customHeight="1">
      <c r="A507" s="35"/>
      <c r="B507" s="304"/>
      <c r="C507" s="34" t="s">
        <v>39</v>
      </c>
      <c r="D507" s="184">
        <v>18168</v>
      </c>
      <c r="E507" s="185">
        <v>16675</v>
      </c>
      <c r="F507" s="209">
        <v>91.8</v>
      </c>
      <c r="G507" s="184">
        <v>14770</v>
      </c>
      <c r="H507" s="185">
        <v>13877</v>
      </c>
      <c r="I507" s="209">
        <v>94</v>
      </c>
      <c r="J507" s="184">
        <v>20835</v>
      </c>
      <c r="K507" s="185">
        <v>19038</v>
      </c>
      <c r="L507" s="209">
        <v>91.4</v>
      </c>
      <c r="M507" s="184">
        <v>16820</v>
      </c>
      <c r="N507" s="185">
        <v>15748</v>
      </c>
      <c r="O507" s="209">
        <v>93.6</v>
      </c>
      <c r="P507" s="184">
        <v>21788</v>
      </c>
      <c r="Q507" s="185">
        <v>20111</v>
      </c>
      <c r="R507" s="209">
        <v>92.3</v>
      </c>
      <c r="S507" s="184">
        <v>17435</v>
      </c>
      <c r="T507" s="185">
        <v>16452</v>
      </c>
      <c r="U507" s="209">
        <v>94.4</v>
      </c>
      <c r="V507" s="184">
        <v>21723</v>
      </c>
      <c r="W507" s="185">
        <v>20083</v>
      </c>
      <c r="X507" s="209">
        <v>92.5</v>
      </c>
      <c r="Y507" s="184">
        <v>17595</v>
      </c>
      <c r="Z507" s="185">
        <v>16616</v>
      </c>
      <c r="AA507" s="209">
        <v>94.4</v>
      </c>
      <c r="AB507" s="184">
        <v>22788</v>
      </c>
      <c r="AC507" s="185">
        <v>20964</v>
      </c>
      <c r="AD507" s="209">
        <v>92</v>
      </c>
      <c r="AE507" s="184">
        <v>18210</v>
      </c>
      <c r="AF507" s="185">
        <v>17092</v>
      </c>
      <c r="AG507" s="209">
        <v>93.9</v>
      </c>
    </row>
    <row r="508" spans="1:33" ht="15" customHeight="1">
      <c r="A508" s="35"/>
      <c r="B508" s="11" t="s">
        <v>89</v>
      </c>
      <c r="C508" s="181" t="s">
        <v>313</v>
      </c>
      <c r="D508" s="183">
        <v>996</v>
      </c>
      <c r="E508" s="182">
        <v>897</v>
      </c>
      <c r="F508" s="208">
        <v>90.1</v>
      </c>
      <c r="G508" s="183">
        <v>942</v>
      </c>
      <c r="H508" s="182">
        <v>864</v>
      </c>
      <c r="I508" s="208">
        <v>91.7</v>
      </c>
      <c r="J508" s="183">
        <v>1156</v>
      </c>
      <c r="K508" s="182">
        <v>1062</v>
      </c>
      <c r="L508" s="208">
        <v>91.9</v>
      </c>
      <c r="M508" s="183">
        <v>1083</v>
      </c>
      <c r="N508" s="182">
        <v>1001</v>
      </c>
      <c r="O508" s="208">
        <v>92.4</v>
      </c>
      <c r="P508" s="183">
        <v>987</v>
      </c>
      <c r="Q508" s="182">
        <v>922</v>
      </c>
      <c r="R508" s="208">
        <v>93.4</v>
      </c>
      <c r="S508" s="183">
        <v>935</v>
      </c>
      <c r="T508" s="182">
        <v>882</v>
      </c>
      <c r="U508" s="208">
        <v>94.3</v>
      </c>
      <c r="V508" s="183">
        <v>823</v>
      </c>
      <c r="W508" s="182">
        <v>730</v>
      </c>
      <c r="X508" s="208">
        <v>88.7</v>
      </c>
      <c r="Y508" s="183">
        <v>778</v>
      </c>
      <c r="Z508" s="182">
        <v>706</v>
      </c>
      <c r="AA508" s="208">
        <v>90.7</v>
      </c>
      <c r="AB508" s="183">
        <v>776</v>
      </c>
      <c r="AC508" s="182">
        <v>690</v>
      </c>
      <c r="AD508" s="208">
        <v>88.9</v>
      </c>
      <c r="AE508" s="183">
        <v>739</v>
      </c>
      <c r="AF508" s="182">
        <v>662</v>
      </c>
      <c r="AG508" s="208">
        <v>89.6</v>
      </c>
    </row>
    <row r="509" spans="1:33" ht="15" customHeight="1">
      <c r="A509" s="36"/>
      <c r="B509" s="197" t="s">
        <v>39</v>
      </c>
      <c r="C509" s="39"/>
      <c r="D509" s="195">
        <v>22166</v>
      </c>
      <c r="E509" s="194">
        <v>19636</v>
      </c>
      <c r="F509" s="210">
        <v>88.6</v>
      </c>
      <c r="G509" s="195">
        <v>15758</v>
      </c>
      <c r="H509" s="194">
        <v>14954</v>
      </c>
      <c r="I509" s="210">
        <v>94.9</v>
      </c>
      <c r="J509" s="195">
        <v>24783</v>
      </c>
      <c r="K509" s="194">
        <v>22010</v>
      </c>
      <c r="L509" s="210">
        <v>88.8</v>
      </c>
      <c r="M509" s="195">
        <v>17803</v>
      </c>
      <c r="N509" s="194">
        <v>16853</v>
      </c>
      <c r="O509" s="210">
        <v>94.7</v>
      </c>
      <c r="P509" s="195">
        <v>25530</v>
      </c>
      <c r="Q509" s="194">
        <v>22884</v>
      </c>
      <c r="R509" s="210">
        <v>89.6</v>
      </c>
      <c r="S509" s="195">
        <v>18366</v>
      </c>
      <c r="T509" s="194">
        <v>17516</v>
      </c>
      <c r="U509" s="210">
        <v>95.4</v>
      </c>
      <c r="V509" s="195">
        <v>25420</v>
      </c>
      <c r="W509" s="194">
        <v>22610</v>
      </c>
      <c r="X509" s="210">
        <v>88.9</v>
      </c>
      <c r="Y509" s="195">
        <v>18480</v>
      </c>
      <c r="Z509" s="194">
        <v>17644</v>
      </c>
      <c r="AA509" s="210">
        <v>95.5</v>
      </c>
      <c r="AB509" s="195">
        <v>27044</v>
      </c>
      <c r="AC509" s="194">
        <v>24080</v>
      </c>
      <c r="AD509" s="210">
        <v>89</v>
      </c>
      <c r="AE509" s="195">
        <v>19332</v>
      </c>
      <c r="AF509" s="194">
        <v>18435</v>
      </c>
      <c r="AG509" s="210">
        <v>95.4</v>
      </c>
    </row>
    <row r="510" spans="1:33" ht="15" customHeight="1">
      <c r="A510" s="35" t="s">
        <v>19</v>
      </c>
      <c r="B510" s="11" t="s">
        <v>190</v>
      </c>
      <c r="C510" s="181" t="s">
        <v>90</v>
      </c>
      <c r="D510" s="183">
        <v>1116</v>
      </c>
      <c r="E510" s="182">
        <v>886</v>
      </c>
      <c r="F510" s="208">
        <v>79.400000000000006</v>
      </c>
      <c r="G510" s="183">
        <v>830</v>
      </c>
      <c r="H510" s="182">
        <v>695</v>
      </c>
      <c r="I510" s="208">
        <v>83.7</v>
      </c>
      <c r="J510" s="183">
        <v>1225</v>
      </c>
      <c r="K510" s="182">
        <v>965</v>
      </c>
      <c r="L510" s="208">
        <v>78.8</v>
      </c>
      <c r="M510" s="183">
        <v>951</v>
      </c>
      <c r="N510" s="182">
        <v>803</v>
      </c>
      <c r="O510" s="208">
        <v>84.4</v>
      </c>
      <c r="P510" s="183">
        <v>1338</v>
      </c>
      <c r="Q510" s="182">
        <v>1062</v>
      </c>
      <c r="R510" s="208">
        <v>79.400000000000006</v>
      </c>
      <c r="S510" s="183">
        <v>1047</v>
      </c>
      <c r="T510" s="182">
        <v>890</v>
      </c>
      <c r="U510" s="208">
        <v>85</v>
      </c>
      <c r="V510" s="183">
        <v>1404</v>
      </c>
      <c r="W510" s="182">
        <v>1052</v>
      </c>
      <c r="X510" s="208">
        <v>74.900000000000006</v>
      </c>
      <c r="Y510" s="183">
        <v>1024</v>
      </c>
      <c r="Z510" s="182">
        <v>867</v>
      </c>
      <c r="AA510" s="208">
        <v>84.7</v>
      </c>
      <c r="AB510" s="183">
        <v>1935</v>
      </c>
      <c r="AC510" s="182">
        <v>1582</v>
      </c>
      <c r="AD510" s="208">
        <v>81.8</v>
      </c>
      <c r="AE510" s="183">
        <v>1435</v>
      </c>
      <c r="AF510" s="182">
        <v>1244</v>
      </c>
      <c r="AG510" s="208">
        <v>86.7</v>
      </c>
    </row>
    <row r="511" spans="1:33" ht="15" customHeight="1">
      <c r="A511" s="35"/>
      <c r="B511" s="11"/>
      <c r="C511" s="181" t="s">
        <v>314</v>
      </c>
      <c r="D511" s="183">
        <v>151</v>
      </c>
      <c r="E511" s="182">
        <v>73</v>
      </c>
      <c r="F511" s="208">
        <v>48.3</v>
      </c>
      <c r="G511" s="183">
        <v>99</v>
      </c>
      <c r="H511" s="182">
        <v>67</v>
      </c>
      <c r="I511" s="208">
        <v>67.7</v>
      </c>
      <c r="J511" s="183">
        <v>86</v>
      </c>
      <c r="K511" s="182">
        <v>51</v>
      </c>
      <c r="L511" s="208">
        <v>59.3</v>
      </c>
      <c r="M511" s="183">
        <v>72</v>
      </c>
      <c r="N511" s="182">
        <v>46</v>
      </c>
      <c r="O511" s="208">
        <v>63.9</v>
      </c>
      <c r="P511" s="183">
        <v>80</v>
      </c>
      <c r="Q511" s="182">
        <v>63</v>
      </c>
      <c r="R511" s="208">
        <v>78.8</v>
      </c>
      <c r="S511" s="183">
        <v>71</v>
      </c>
      <c r="T511" s="182">
        <v>54</v>
      </c>
      <c r="U511" s="208">
        <v>76.099999999999994</v>
      </c>
      <c r="V511" s="183">
        <v>139</v>
      </c>
      <c r="W511" s="182">
        <v>69</v>
      </c>
      <c r="X511" s="208">
        <v>49.6</v>
      </c>
      <c r="Y511" s="183">
        <v>89</v>
      </c>
      <c r="Z511" s="182">
        <v>60</v>
      </c>
      <c r="AA511" s="208">
        <v>67.400000000000006</v>
      </c>
      <c r="AB511" s="183">
        <v>98</v>
      </c>
      <c r="AC511" s="182">
        <v>73</v>
      </c>
      <c r="AD511" s="208">
        <v>74.5</v>
      </c>
      <c r="AE511" s="183">
        <v>87</v>
      </c>
      <c r="AF511" s="182">
        <v>65</v>
      </c>
      <c r="AG511" s="208">
        <v>74.7</v>
      </c>
    </row>
    <row r="512" spans="1:33" ht="15" customHeight="1">
      <c r="A512" s="35"/>
      <c r="B512" s="11"/>
      <c r="C512" s="181" t="s">
        <v>39</v>
      </c>
      <c r="D512" s="183">
        <v>1267</v>
      </c>
      <c r="E512" s="182">
        <v>959</v>
      </c>
      <c r="F512" s="208">
        <v>75.7</v>
      </c>
      <c r="G512" s="183">
        <v>858</v>
      </c>
      <c r="H512" s="182">
        <v>713</v>
      </c>
      <c r="I512" s="208">
        <v>83.1</v>
      </c>
      <c r="J512" s="183">
        <v>1311</v>
      </c>
      <c r="K512" s="182">
        <v>1016</v>
      </c>
      <c r="L512" s="208">
        <v>77.5</v>
      </c>
      <c r="M512" s="183">
        <v>970</v>
      </c>
      <c r="N512" s="182">
        <v>812</v>
      </c>
      <c r="O512" s="208">
        <v>83.7</v>
      </c>
      <c r="P512" s="183">
        <v>1418</v>
      </c>
      <c r="Q512" s="182">
        <v>1125</v>
      </c>
      <c r="R512" s="208">
        <v>79.3</v>
      </c>
      <c r="S512" s="183">
        <v>1062</v>
      </c>
      <c r="T512" s="182">
        <v>904</v>
      </c>
      <c r="U512" s="208">
        <v>85.1</v>
      </c>
      <c r="V512" s="183">
        <v>1543</v>
      </c>
      <c r="W512" s="182">
        <v>1121</v>
      </c>
      <c r="X512" s="208">
        <v>72.7</v>
      </c>
      <c r="Y512" s="183">
        <v>1040</v>
      </c>
      <c r="Z512" s="182">
        <v>878</v>
      </c>
      <c r="AA512" s="208">
        <v>84.4</v>
      </c>
      <c r="AB512" s="183">
        <v>2033</v>
      </c>
      <c r="AC512" s="182">
        <v>1655</v>
      </c>
      <c r="AD512" s="208">
        <v>81.400000000000006</v>
      </c>
      <c r="AE512" s="183">
        <v>1452</v>
      </c>
      <c r="AF512" s="182">
        <v>1260</v>
      </c>
      <c r="AG512" s="208">
        <v>86.8</v>
      </c>
    </row>
    <row r="513" spans="1:33" ht="15" customHeight="1">
      <c r="A513" s="35"/>
      <c r="B513" s="334" t="s">
        <v>191</v>
      </c>
      <c r="C513" s="260" t="s">
        <v>195</v>
      </c>
      <c r="D513" s="188">
        <v>4214</v>
      </c>
      <c r="E513" s="189">
        <v>3443</v>
      </c>
      <c r="F513" s="207">
        <v>81.7</v>
      </c>
      <c r="G513" s="188">
        <v>3054</v>
      </c>
      <c r="H513" s="189">
        <v>2630</v>
      </c>
      <c r="I513" s="207">
        <v>86.1</v>
      </c>
      <c r="J513" s="188">
        <v>4859</v>
      </c>
      <c r="K513" s="189">
        <v>3992</v>
      </c>
      <c r="L513" s="207">
        <v>82.2</v>
      </c>
      <c r="M513" s="188">
        <v>3579</v>
      </c>
      <c r="N513" s="189">
        <v>3102</v>
      </c>
      <c r="O513" s="207">
        <v>86.7</v>
      </c>
      <c r="P513" s="188">
        <v>5064</v>
      </c>
      <c r="Q513" s="189">
        <v>4124</v>
      </c>
      <c r="R513" s="207">
        <v>81.400000000000006</v>
      </c>
      <c r="S513" s="188">
        <v>3673</v>
      </c>
      <c r="T513" s="189">
        <v>3176</v>
      </c>
      <c r="U513" s="207">
        <v>86.5</v>
      </c>
      <c r="V513" s="188">
        <v>4830</v>
      </c>
      <c r="W513" s="189">
        <v>3868</v>
      </c>
      <c r="X513" s="207">
        <v>80.099999999999994</v>
      </c>
      <c r="Y513" s="188">
        <v>3563</v>
      </c>
      <c r="Z513" s="189">
        <v>3095</v>
      </c>
      <c r="AA513" s="207">
        <v>86.9</v>
      </c>
      <c r="AB513" s="188">
        <v>5279</v>
      </c>
      <c r="AC513" s="189">
        <v>4355</v>
      </c>
      <c r="AD513" s="207">
        <v>82.5</v>
      </c>
      <c r="AE513" s="188">
        <v>3928</v>
      </c>
      <c r="AF513" s="189">
        <v>3435</v>
      </c>
      <c r="AG513" s="207">
        <v>87.4</v>
      </c>
    </row>
    <row r="514" spans="1:33" ht="15" customHeight="1">
      <c r="A514" s="35"/>
      <c r="B514" s="11"/>
      <c r="C514" s="181" t="s">
        <v>91</v>
      </c>
      <c r="D514" s="183">
        <v>959</v>
      </c>
      <c r="E514" s="182">
        <v>710</v>
      </c>
      <c r="F514" s="208">
        <v>74</v>
      </c>
      <c r="G514" s="183">
        <v>637</v>
      </c>
      <c r="H514" s="182">
        <v>547</v>
      </c>
      <c r="I514" s="208">
        <v>85.9</v>
      </c>
      <c r="J514" s="183">
        <v>997</v>
      </c>
      <c r="K514" s="182">
        <v>744</v>
      </c>
      <c r="L514" s="208">
        <v>74.599999999999994</v>
      </c>
      <c r="M514" s="183">
        <v>686</v>
      </c>
      <c r="N514" s="182">
        <v>568</v>
      </c>
      <c r="O514" s="208">
        <v>82.8</v>
      </c>
      <c r="P514" s="183">
        <v>1001</v>
      </c>
      <c r="Q514" s="182">
        <v>787</v>
      </c>
      <c r="R514" s="208">
        <v>78.599999999999994</v>
      </c>
      <c r="S514" s="183">
        <v>729</v>
      </c>
      <c r="T514" s="182">
        <v>610</v>
      </c>
      <c r="U514" s="208">
        <v>83.7</v>
      </c>
      <c r="V514" s="183">
        <v>1156</v>
      </c>
      <c r="W514" s="182">
        <v>784</v>
      </c>
      <c r="X514" s="208">
        <v>67.8</v>
      </c>
      <c r="Y514" s="183">
        <v>708</v>
      </c>
      <c r="Z514" s="182">
        <v>591</v>
      </c>
      <c r="AA514" s="208">
        <v>83.5</v>
      </c>
      <c r="AB514" s="183">
        <v>1024</v>
      </c>
      <c r="AC514" s="182">
        <v>787</v>
      </c>
      <c r="AD514" s="208">
        <v>76.900000000000006</v>
      </c>
      <c r="AE514" s="183">
        <v>740</v>
      </c>
      <c r="AF514" s="182">
        <v>618</v>
      </c>
      <c r="AG514" s="208">
        <v>83.5</v>
      </c>
    </row>
    <row r="515" spans="1:33" ht="15" customHeight="1">
      <c r="A515" s="35"/>
      <c r="B515" s="11"/>
      <c r="C515" s="181" t="s">
        <v>92</v>
      </c>
      <c r="D515" s="183">
        <v>20</v>
      </c>
      <c r="E515" s="182">
        <v>13</v>
      </c>
      <c r="F515" s="208">
        <v>65</v>
      </c>
      <c r="G515" s="183">
        <v>16</v>
      </c>
      <c r="H515" s="182">
        <v>10</v>
      </c>
      <c r="I515" s="208">
        <v>62.5</v>
      </c>
      <c r="J515" s="183">
        <v>72</v>
      </c>
      <c r="K515" s="182">
        <v>35</v>
      </c>
      <c r="L515" s="208">
        <v>48.6</v>
      </c>
      <c r="M515" s="183">
        <v>32</v>
      </c>
      <c r="N515" s="182">
        <v>24</v>
      </c>
      <c r="O515" s="208">
        <v>75</v>
      </c>
      <c r="P515" s="183">
        <v>44</v>
      </c>
      <c r="Q515" s="182">
        <v>25</v>
      </c>
      <c r="R515" s="208">
        <v>56.8</v>
      </c>
      <c r="S515" s="183">
        <v>36</v>
      </c>
      <c r="T515" s="182">
        <v>25</v>
      </c>
      <c r="U515" s="208">
        <v>69.400000000000006</v>
      </c>
      <c r="V515" s="183">
        <v>44</v>
      </c>
      <c r="W515" s="182">
        <v>22</v>
      </c>
      <c r="X515" s="208">
        <v>50</v>
      </c>
      <c r="Y515" s="183">
        <v>24</v>
      </c>
      <c r="Z515" s="182">
        <v>16</v>
      </c>
      <c r="AA515" s="208">
        <v>66.7</v>
      </c>
      <c r="AB515" s="183">
        <v>39</v>
      </c>
      <c r="AC515" s="182">
        <v>30</v>
      </c>
      <c r="AD515" s="208">
        <v>76.900000000000006</v>
      </c>
      <c r="AE515" s="183">
        <v>32</v>
      </c>
      <c r="AF515" s="182">
        <v>25</v>
      </c>
      <c r="AG515" s="208">
        <v>78.099999999999994</v>
      </c>
    </row>
    <row r="516" spans="1:33" ht="15" customHeight="1">
      <c r="A516" s="35"/>
      <c r="B516" s="11"/>
      <c r="C516" s="181" t="s">
        <v>315</v>
      </c>
      <c r="D516" s="183">
        <v>105</v>
      </c>
      <c r="E516" s="182">
        <v>57</v>
      </c>
      <c r="F516" s="208">
        <v>54.3</v>
      </c>
      <c r="G516" s="183">
        <v>40</v>
      </c>
      <c r="H516" s="182">
        <v>37</v>
      </c>
      <c r="I516" s="208">
        <v>92.5</v>
      </c>
      <c r="J516" s="183">
        <v>330</v>
      </c>
      <c r="K516" s="182">
        <v>66</v>
      </c>
      <c r="L516" s="208">
        <v>20</v>
      </c>
      <c r="M516" s="183">
        <v>63</v>
      </c>
      <c r="N516" s="182">
        <v>45</v>
      </c>
      <c r="O516" s="208">
        <v>71.400000000000006</v>
      </c>
      <c r="P516" s="183">
        <v>128</v>
      </c>
      <c r="Q516" s="182">
        <v>73</v>
      </c>
      <c r="R516" s="208">
        <v>57</v>
      </c>
      <c r="S516" s="183">
        <v>71</v>
      </c>
      <c r="T516" s="182">
        <v>54</v>
      </c>
      <c r="U516" s="208">
        <v>76.099999999999994</v>
      </c>
      <c r="V516" s="183">
        <v>359</v>
      </c>
      <c r="W516" s="182">
        <v>107</v>
      </c>
      <c r="X516" s="208">
        <v>29.8</v>
      </c>
      <c r="Y516" s="183">
        <v>112</v>
      </c>
      <c r="Z516" s="182">
        <v>95</v>
      </c>
      <c r="AA516" s="208">
        <v>84.8</v>
      </c>
      <c r="AB516" s="183">
        <v>101</v>
      </c>
      <c r="AC516" s="182">
        <v>73</v>
      </c>
      <c r="AD516" s="208">
        <v>72.3</v>
      </c>
      <c r="AE516" s="183">
        <v>87</v>
      </c>
      <c r="AF516" s="182">
        <v>65</v>
      </c>
      <c r="AG516" s="208">
        <v>74.7</v>
      </c>
    </row>
    <row r="517" spans="1:33" ht="15" customHeight="1">
      <c r="A517" s="35"/>
      <c r="B517" s="304"/>
      <c r="C517" s="34" t="s">
        <v>39</v>
      </c>
      <c r="D517" s="184">
        <v>5298</v>
      </c>
      <c r="E517" s="185">
        <v>4223</v>
      </c>
      <c r="F517" s="209">
        <v>79.7</v>
      </c>
      <c r="G517" s="184">
        <v>3356</v>
      </c>
      <c r="H517" s="185">
        <v>2895</v>
      </c>
      <c r="I517" s="209">
        <v>86.3</v>
      </c>
      <c r="J517" s="184">
        <v>6258</v>
      </c>
      <c r="K517" s="185">
        <v>4837</v>
      </c>
      <c r="L517" s="209">
        <v>77.3</v>
      </c>
      <c r="M517" s="184">
        <v>3945</v>
      </c>
      <c r="N517" s="185">
        <v>3417</v>
      </c>
      <c r="O517" s="209">
        <v>86.6</v>
      </c>
      <c r="P517" s="184">
        <v>6237</v>
      </c>
      <c r="Q517" s="185">
        <v>5009</v>
      </c>
      <c r="R517" s="209">
        <v>80.3</v>
      </c>
      <c r="S517" s="184">
        <v>4060</v>
      </c>
      <c r="T517" s="185">
        <v>3526</v>
      </c>
      <c r="U517" s="209">
        <v>86.8</v>
      </c>
      <c r="V517" s="184">
        <v>6389</v>
      </c>
      <c r="W517" s="185">
        <v>4781</v>
      </c>
      <c r="X517" s="209">
        <v>74.8</v>
      </c>
      <c r="Y517" s="184">
        <v>3959</v>
      </c>
      <c r="Z517" s="185">
        <v>3460</v>
      </c>
      <c r="AA517" s="209">
        <v>87.4</v>
      </c>
      <c r="AB517" s="184">
        <v>6443</v>
      </c>
      <c r="AC517" s="185">
        <v>5245</v>
      </c>
      <c r="AD517" s="209">
        <v>81.400000000000006</v>
      </c>
      <c r="AE517" s="184">
        <v>4353</v>
      </c>
      <c r="AF517" s="185">
        <v>3824</v>
      </c>
      <c r="AG517" s="209">
        <v>87.8</v>
      </c>
    </row>
    <row r="518" spans="1:33" ht="15" customHeight="1">
      <c r="A518" s="36"/>
      <c r="B518" s="304" t="s">
        <v>39</v>
      </c>
      <c r="C518" s="34"/>
      <c r="D518" s="184">
        <v>6565</v>
      </c>
      <c r="E518" s="185">
        <v>5182</v>
      </c>
      <c r="F518" s="209">
        <v>78.900000000000006</v>
      </c>
      <c r="G518" s="184">
        <v>3886</v>
      </c>
      <c r="H518" s="185">
        <v>3377</v>
      </c>
      <c r="I518" s="209">
        <v>86.9</v>
      </c>
      <c r="J518" s="184">
        <v>7569</v>
      </c>
      <c r="K518" s="185">
        <v>5853</v>
      </c>
      <c r="L518" s="209">
        <v>77.3</v>
      </c>
      <c r="M518" s="184">
        <v>4520</v>
      </c>
      <c r="N518" s="185">
        <v>3972</v>
      </c>
      <c r="O518" s="209">
        <v>87.9</v>
      </c>
      <c r="P518" s="184">
        <v>7655</v>
      </c>
      <c r="Q518" s="185">
        <v>6134</v>
      </c>
      <c r="R518" s="209">
        <v>80.099999999999994</v>
      </c>
      <c r="S518" s="184">
        <v>4722</v>
      </c>
      <c r="T518" s="185">
        <v>4152</v>
      </c>
      <c r="U518" s="209">
        <v>87.9</v>
      </c>
      <c r="V518" s="184">
        <v>7932</v>
      </c>
      <c r="W518" s="185">
        <v>5902</v>
      </c>
      <c r="X518" s="209">
        <v>74.400000000000006</v>
      </c>
      <c r="Y518" s="184">
        <v>4588</v>
      </c>
      <c r="Z518" s="185">
        <v>4035</v>
      </c>
      <c r="AA518" s="209">
        <v>87.9</v>
      </c>
      <c r="AB518" s="184">
        <v>8476</v>
      </c>
      <c r="AC518" s="185">
        <v>6900</v>
      </c>
      <c r="AD518" s="209">
        <v>81.400000000000006</v>
      </c>
      <c r="AE518" s="184">
        <v>5331</v>
      </c>
      <c r="AF518" s="185">
        <v>4742</v>
      </c>
      <c r="AG518" s="209">
        <v>89</v>
      </c>
    </row>
    <row r="519" spans="1:33" ht="15" customHeight="1">
      <c r="A519" s="35" t="s">
        <v>20</v>
      </c>
      <c r="B519" s="11" t="s">
        <v>93</v>
      </c>
      <c r="C519" s="181" t="s">
        <v>94</v>
      </c>
      <c r="D519" s="183">
        <v>193</v>
      </c>
      <c r="E519" s="182">
        <v>122</v>
      </c>
      <c r="F519" s="208">
        <v>63.2</v>
      </c>
      <c r="G519" s="183">
        <v>134</v>
      </c>
      <c r="H519" s="182">
        <v>91</v>
      </c>
      <c r="I519" s="208">
        <v>67.900000000000006</v>
      </c>
      <c r="J519" s="183">
        <v>213</v>
      </c>
      <c r="K519" s="182">
        <v>127</v>
      </c>
      <c r="L519" s="208">
        <v>59.6</v>
      </c>
      <c r="M519" s="183">
        <v>141</v>
      </c>
      <c r="N519" s="182">
        <v>102</v>
      </c>
      <c r="O519" s="208">
        <v>72.3</v>
      </c>
      <c r="P519" s="183">
        <v>213</v>
      </c>
      <c r="Q519" s="182">
        <v>131</v>
      </c>
      <c r="R519" s="208">
        <v>61.5</v>
      </c>
      <c r="S519" s="183">
        <v>170</v>
      </c>
      <c r="T519" s="182">
        <v>109</v>
      </c>
      <c r="U519" s="208">
        <v>64.099999999999994</v>
      </c>
      <c r="V519" s="183">
        <v>218</v>
      </c>
      <c r="W519" s="182">
        <v>143</v>
      </c>
      <c r="X519" s="208">
        <v>65.599999999999994</v>
      </c>
      <c r="Y519" s="183">
        <v>176</v>
      </c>
      <c r="Z519" s="182">
        <v>124</v>
      </c>
      <c r="AA519" s="208">
        <v>70.5</v>
      </c>
      <c r="AB519" s="183">
        <v>228</v>
      </c>
      <c r="AC519" s="182">
        <v>134</v>
      </c>
      <c r="AD519" s="208">
        <v>58.8</v>
      </c>
      <c r="AE519" s="183">
        <v>181</v>
      </c>
      <c r="AF519" s="182">
        <v>112</v>
      </c>
      <c r="AG519" s="208">
        <v>61.9</v>
      </c>
    </row>
    <row r="520" spans="1:33" ht="15" customHeight="1">
      <c r="A520" s="35"/>
      <c r="B520" s="11"/>
      <c r="C520" s="181" t="s">
        <v>95</v>
      </c>
      <c r="D520" s="183">
        <v>533</v>
      </c>
      <c r="E520" s="182">
        <v>425</v>
      </c>
      <c r="F520" s="208">
        <v>79.7</v>
      </c>
      <c r="G520" s="183">
        <v>283</v>
      </c>
      <c r="H520" s="182">
        <v>252</v>
      </c>
      <c r="I520" s="208">
        <v>89</v>
      </c>
      <c r="J520" s="183">
        <v>536</v>
      </c>
      <c r="K520" s="182">
        <v>456</v>
      </c>
      <c r="L520" s="208">
        <v>85.1</v>
      </c>
      <c r="M520" s="183">
        <v>308</v>
      </c>
      <c r="N520" s="182">
        <v>293</v>
      </c>
      <c r="O520" s="208">
        <v>95.1</v>
      </c>
      <c r="P520" s="183">
        <v>606</v>
      </c>
      <c r="Q520" s="182">
        <v>561</v>
      </c>
      <c r="R520" s="208">
        <v>92.6</v>
      </c>
      <c r="S520" s="183">
        <v>293</v>
      </c>
      <c r="T520" s="182">
        <v>280</v>
      </c>
      <c r="U520" s="208">
        <v>95.6</v>
      </c>
      <c r="V520" s="183">
        <v>553</v>
      </c>
      <c r="W520" s="182">
        <v>495</v>
      </c>
      <c r="X520" s="208">
        <v>89.5</v>
      </c>
      <c r="Y520" s="183">
        <v>335</v>
      </c>
      <c r="Z520" s="182">
        <v>307</v>
      </c>
      <c r="AA520" s="208">
        <v>91.6</v>
      </c>
      <c r="AB520" s="183">
        <v>567</v>
      </c>
      <c r="AC520" s="182">
        <v>495</v>
      </c>
      <c r="AD520" s="208">
        <v>87.3</v>
      </c>
      <c r="AE520" s="183">
        <v>317</v>
      </c>
      <c r="AF520" s="182">
        <v>294</v>
      </c>
      <c r="AG520" s="208">
        <v>92.7</v>
      </c>
    </row>
    <row r="521" spans="1:33" ht="15" customHeight="1">
      <c r="A521" s="35"/>
      <c r="B521" s="11"/>
      <c r="C521" s="181" t="s">
        <v>316</v>
      </c>
      <c r="D521" s="183">
        <v>11093</v>
      </c>
      <c r="E521" s="182">
        <v>8579</v>
      </c>
      <c r="F521" s="208">
        <v>77.3</v>
      </c>
      <c r="G521" s="183">
        <v>8999</v>
      </c>
      <c r="H521" s="182">
        <v>7175</v>
      </c>
      <c r="I521" s="208">
        <v>79.7</v>
      </c>
      <c r="J521" s="183">
        <v>11821</v>
      </c>
      <c r="K521" s="182">
        <v>9212</v>
      </c>
      <c r="L521" s="208">
        <v>77.900000000000006</v>
      </c>
      <c r="M521" s="183">
        <v>9520</v>
      </c>
      <c r="N521" s="182">
        <v>7660</v>
      </c>
      <c r="O521" s="208">
        <v>80.5</v>
      </c>
      <c r="P521" s="183">
        <v>12073</v>
      </c>
      <c r="Q521" s="182">
        <v>9558</v>
      </c>
      <c r="R521" s="208">
        <v>79.2</v>
      </c>
      <c r="S521" s="183">
        <v>10015</v>
      </c>
      <c r="T521" s="182">
        <v>8146</v>
      </c>
      <c r="U521" s="208">
        <v>81.3</v>
      </c>
      <c r="V521" s="183">
        <v>12692</v>
      </c>
      <c r="W521" s="182">
        <v>9646</v>
      </c>
      <c r="X521" s="208">
        <v>76</v>
      </c>
      <c r="Y521" s="183">
        <v>9951</v>
      </c>
      <c r="Z521" s="182">
        <v>8070</v>
      </c>
      <c r="AA521" s="208">
        <v>81.099999999999994</v>
      </c>
      <c r="AB521" s="183">
        <v>12526</v>
      </c>
      <c r="AC521" s="182">
        <v>9764</v>
      </c>
      <c r="AD521" s="208">
        <v>77.900000000000006</v>
      </c>
      <c r="AE521" s="183">
        <v>10274</v>
      </c>
      <c r="AF521" s="182">
        <v>8302</v>
      </c>
      <c r="AG521" s="208">
        <v>80.8</v>
      </c>
    </row>
    <row r="522" spans="1:33" ht="15" customHeight="1">
      <c r="A522" s="35"/>
      <c r="B522" s="11"/>
      <c r="C522" s="181" t="s">
        <v>39</v>
      </c>
      <c r="D522" s="183">
        <v>11819</v>
      </c>
      <c r="E522" s="182">
        <v>9126</v>
      </c>
      <c r="F522" s="208">
        <v>77.2</v>
      </c>
      <c r="G522" s="183">
        <v>9351</v>
      </c>
      <c r="H522" s="182">
        <v>7476</v>
      </c>
      <c r="I522" s="208">
        <v>79.900000000000006</v>
      </c>
      <c r="J522" s="183">
        <v>12570</v>
      </c>
      <c r="K522" s="182">
        <v>9795</v>
      </c>
      <c r="L522" s="208">
        <v>77.900000000000006</v>
      </c>
      <c r="M522" s="183">
        <v>9880</v>
      </c>
      <c r="N522" s="182">
        <v>7997</v>
      </c>
      <c r="O522" s="208">
        <v>80.900000000000006</v>
      </c>
      <c r="P522" s="183">
        <v>12892</v>
      </c>
      <c r="Q522" s="182">
        <v>10250</v>
      </c>
      <c r="R522" s="208">
        <v>79.5</v>
      </c>
      <c r="S522" s="183">
        <v>10393</v>
      </c>
      <c r="T522" s="182">
        <v>8483</v>
      </c>
      <c r="U522" s="208">
        <v>81.599999999999994</v>
      </c>
      <c r="V522" s="183">
        <v>13463</v>
      </c>
      <c r="W522" s="182">
        <v>10284</v>
      </c>
      <c r="X522" s="208">
        <v>76.400000000000006</v>
      </c>
      <c r="Y522" s="183">
        <v>10387</v>
      </c>
      <c r="Z522" s="182">
        <v>8445</v>
      </c>
      <c r="AA522" s="208">
        <v>81.3</v>
      </c>
      <c r="AB522" s="183">
        <v>13321</v>
      </c>
      <c r="AC522" s="182">
        <v>10393</v>
      </c>
      <c r="AD522" s="208">
        <v>78</v>
      </c>
      <c r="AE522" s="183">
        <v>10669</v>
      </c>
      <c r="AF522" s="182">
        <v>8644</v>
      </c>
      <c r="AG522" s="208">
        <v>81</v>
      </c>
    </row>
    <row r="523" spans="1:33" ht="15" customHeight="1">
      <c r="A523" s="35"/>
      <c r="B523" s="334" t="s">
        <v>96</v>
      </c>
      <c r="C523" s="260" t="s">
        <v>97</v>
      </c>
      <c r="D523" s="188">
        <v>1</v>
      </c>
      <c r="E523" s="189">
        <v>1</v>
      </c>
      <c r="F523" s="207">
        <v>100</v>
      </c>
      <c r="G523" s="188">
        <v>1</v>
      </c>
      <c r="H523" s="189">
        <v>1</v>
      </c>
      <c r="I523" s="207">
        <v>100</v>
      </c>
      <c r="J523" s="188">
        <v>0</v>
      </c>
      <c r="K523" s="189">
        <v>0</v>
      </c>
      <c r="L523" s="207">
        <v>0</v>
      </c>
      <c r="M523" s="188">
        <v>0</v>
      </c>
      <c r="N523" s="189">
        <v>0</v>
      </c>
      <c r="O523" s="207">
        <v>0</v>
      </c>
      <c r="P523" s="188">
        <v>0</v>
      </c>
      <c r="Q523" s="189">
        <v>0</v>
      </c>
      <c r="R523" s="207">
        <v>0</v>
      </c>
      <c r="S523" s="188">
        <v>0</v>
      </c>
      <c r="T523" s="189">
        <v>0</v>
      </c>
      <c r="U523" s="207">
        <v>0</v>
      </c>
      <c r="V523" s="188">
        <v>0</v>
      </c>
      <c r="W523" s="189">
        <v>0</v>
      </c>
      <c r="X523" s="207">
        <v>0</v>
      </c>
      <c r="Y523" s="188">
        <v>0</v>
      </c>
      <c r="Z523" s="189">
        <v>0</v>
      </c>
      <c r="AA523" s="207">
        <v>0</v>
      </c>
      <c r="AB523" s="188">
        <v>3</v>
      </c>
      <c r="AC523" s="189">
        <v>1</v>
      </c>
      <c r="AD523" s="207">
        <v>33.299999999999997</v>
      </c>
      <c r="AE523" s="188">
        <v>3</v>
      </c>
      <c r="AF523" s="189">
        <v>1</v>
      </c>
      <c r="AG523" s="207">
        <v>33.299999999999997</v>
      </c>
    </row>
    <row r="524" spans="1:33" ht="15" customHeight="1">
      <c r="A524" s="35"/>
      <c r="B524" s="11"/>
      <c r="C524" s="181" t="s">
        <v>98</v>
      </c>
      <c r="D524" s="183">
        <v>38</v>
      </c>
      <c r="E524" s="182">
        <v>21</v>
      </c>
      <c r="F524" s="208">
        <v>55.3</v>
      </c>
      <c r="G524" s="183">
        <v>33</v>
      </c>
      <c r="H524" s="182">
        <v>21</v>
      </c>
      <c r="I524" s="208">
        <v>63.6</v>
      </c>
      <c r="J524" s="183">
        <v>45</v>
      </c>
      <c r="K524" s="182">
        <v>34</v>
      </c>
      <c r="L524" s="208">
        <v>75.599999999999994</v>
      </c>
      <c r="M524" s="183">
        <v>38</v>
      </c>
      <c r="N524" s="182">
        <v>29</v>
      </c>
      <c r="O524" s="208">
        <v>76.3</v>
      </c>
      <c r="P524" s="183">
        <v>38</v>
      </c>
      <c r="Q524" s="182">
        <v>24</v>
      </c>
      <c r="R524" s="208">
        <v>63.2</v>
      </c>
      <c r="S524" s="183">
        <v>35</v>
      </c>
      <c r="T524" s="182">
        <v>24</v>
      </c>
      <c r="U524" s="208">
        <v>68.599999999999994</v>
      </c>
      <c r="V524" s="183">
        <v>32</v>
      </c>
      <c r="W524" s="182">
        <v>25</v>
      </c>
      <c r="X524" s="208">
        <v>78.099999999999994</v>
      </c>
      <c r="Y524" s="183">
        <v>29</v>
      </c>
      <c r="Z524" s="182">
        <v>22</v>
      </c>
      <c r="AA524" s="208">
        <v>75.900000000000006</v>
      </c>
      <c r="AB524" s="183">
        <v>48</v>
      </c>
      <c r="AC524" s="182">
        <v>30</v>
      </c>
      <c r="AD524" s="208">
        <v>62.5</v>
      </c>
      <c r="AE524" s="183">
        <v>39</v>
      </c>
      <c r="AF524" s="182">
        <v>28</v>
      </c>
      <c r="AG524" s="208">
        <v>71.8</v>
      </c>
    </row>
    <row r="525" spans="1:33" ht="15" customHeight="1">
      <c r="A525" s="35"/>
      <c r="B525" s="11"/>
      <c r="C525" s="181" t="s">
        <v>99</v>
      </c>
      <c r="D525" s="183">
        <v>42</v>
      </c>
      <c r="E525" s="182">
        <v>36</v>
      </c>
      <c r="F525" s="208">
        <v>85.7</v>
      </c>
      <c r="G525" s="183">
        <v>28</v>
      </c>
      <c r="H525" s="182">
        <v>24</v>
      </c>
      <c r="I525" s="208">
        <v>85.7</v>
      </c>
      <c r="J525" s="183">
        <v>43</v>
      </c>
      <c r="K525" s="182">
        <v>37</v>
      </c>
      <c r="L525" s="208">
        <v>86</v>
      </c>
      <c r="M525" s="183">
        <v>26</v>
      </c>
      <c r="N525" s="182">
        <v>25</v>
      </c>
      <c r="O525" s="208">
        <v>96.2</v>
      </c>
      <c r="P525" s="183">
        <v>22</v>
      </c>
      <c r="Q525" s="182">
        <v>13</v>
      </c>
      <c r="R525" s="208">
        <v>59.1</v>
      </c>
      <c r="S525" s="183">
        <v>14</v>
      </c>
      <c r="T525" s="182">
        <v>10</v>
      </c>
      <c r="U525" s="208">
        <v>71.400000000000006</v>
      </c>
      <c r="V525" s="183">
        <v>27</v>
      </c>
      <c r="W525" s="182">
        <v>23</v>
      </c>
      <c r="X525" s="208">
        <v>85.2</v>
      </c>
      <c r="Y525" s="183">
        <v>21</v>
      </c>
      <c r="Z525" s="182">
        <v>18</v>
      </c>
      <c r="AA525" s="208">
        <v>85.7</v>
      </c>
      <c r="AB525" s="183">
        <v>14</v>
      </c>
      <c r="AC525" s="182">
        <v>9</v>
      </c>
      <c r="AD525" s="208">
        <v>64.3</v>
      </c>
      <c r="AE525" s="183">
        <v>12</v>
      </c>
      <c r="AF525" s="182">
        <v>9</v>
      </c>
      <c r="AG525" s="208">
        <v>75</v>
      </c>
    </row>
    <row r="526" spans="1:33" ht="15" customHeight="1">
      <c r="A526" s="35"/>
      <c r="B526" s="11"/>
      <c r="C526" s="181" t="s">
        <v>100</v>
      </c>
      <c r="D526" s="183">
        <v>7</v>
      </c>
      <c r="E526" s="182">
        <v>4</v>
      </c>
      <c r="F526" s="208">
        <v>57.1</v>
      </c>
      <c r="G526" s="183">
        <v>6</v>
      </c>
      <c r="H526" s="182">
        <v>3</v>
      </c>
      <c r="I526" s="208">
        <v>50</v>
      </c>
      <c r="J526" s="183">
        <v>14</v>
      </c>
      <c r="K526" s="182">
        <v>4</v>
      </c>
      <c r="L526" s="208">
        <v>28.6</v>
      </c>
      <c r="M526" s="183">
        <v>10</v>
      </c>
      <c r="N526" s="182">
        <v>3</v>
      </c>
      <c r="O526" s="208">
        <v>30</v>
      </c>
      <c r="P526" s="183">
        <v>4</v>
      </c>
      <c r="Q526" s="182">
        <v>3</v>
      </c>
      <c r="R526" s="208">
        <v>75</v>
      </c>
      <c r="S526" s="183">
        <v>4</v>
      </c>
      <c r="T526" s="182">
        <v>3</v>
      </c>
      <c r="U526" s="208">
        <v>75</v>
      </c>
      <c r="V526" s="183">
        <v>2</v>
      </c>
      <c r="W526" s="182">
        <v>1</v>
      </c>
      <c r="X526" s="208">
        <v>50</v>
      </c>
      <c r="Y526" s="183">
        <v>2</v>
      </c>
      <c r="Z526" s="182">
        <v>1</v>
      </c>
      <c r="AA526" s="208">
        <v>50</v>
      </c>
      <c r="AB526" s="183">
        <v>4</v>
      </c>
      <c r="AC526" s="182">
        <v>2</v>
      </c>
      <c r="AD526" s="208">
        <v>50</v>
      </c>
      <c r="AE526" s="183">
        <v>3</v>
      </c>
      <c r="AF526" s="182">
        <v>1</v>
      </c>
      <c r="AG526" s="208">
        <v>33.299999999999997</v>
      </c>
    </row>
    <row r="527" spans="1:33" ht="15" customHeight="1">
      <c r="A527" s="35"/>
      <c r="B527" s="11"/>
      <c r="C527" s="181" t="s">
        <v>317</v>
      </c>
      <c r="D527" s="183">
        <v>168</v>
      </c>
      <c r="E527" s="182">
        <v>100</v>
      </c>
      <c r="F527" s="208">
        <v>59.5</v>
      </c>
      <c r="G527" s="183">
        <v>146</v>
      </c>
      <c r="H527" s="182">
        <v>99</v>
      </c>
      <c r="I527" s="208">
        <v>67.8</v>
      </c>
      <c r="J527" s="183">
        <v>212</v>
      </c>
      <c r="K527" s="182">
        <v>137</v>
      </c>
      <c r="L527" s="208">
        <v>64.599999999999994</v>
      </c>
      <c r="M527" s="183">
        <v>191</v>
      </c>
      <c r="N527" s="182">
        <v>125</v>
      </c>
      <c r="O527" s="208">
        <v>65.400000000000006</v>
      </c>
      <c r="P527" s="183">
        <v>252</v>
      </c>
      <c r="Q527" s="182">
        <v>157</v>
      </c>
      <c r="R527" s="208">
        <v>62.3</v>
      </c>
      <c r="S527" s="183">
        <v>223</v>
      </c>
      <c r="T527" s="182">
        <v>137</v>
      </c>
      <c r="U527" s="208">
        <v>61.4</v>
      </c>
      <c r="V527" s="183">
        <v>192</v>
      </c>
      <c r="W527" s="182">
        <v>126</v>
      </c>
      <c r="X527" s="208">
        <v>65.599999999999994</v>
      </c>
      <c r="Y527" s="183">
        <v>182</v>
      </c>
      <c r="Z527" s="182">
        <v>122</v>
      </c>
      <c r="AA527" s="208">
        <v>67</v>
      </c>
      <c r="AB527" s="183">
        <v>193</v>
      </c>
      <c r="AC527" s="182">
        <v>111</v>
      </c>
      <c r="AD527" s="208">
        <v>57.5</v>
      </c>
      <c r="AE527" s="183">
        <v>170</v>
      </c>
      <c r="AF527" s="182">
        <v>103</v>
      </c>
      <c r="AG527" s="208">
        <v>60.6</v>
      </c>
    </row>
    <row r="528" spans="1:33" ht="15" customHeight="1">
      <c r="A528" s="35"/>
      <c r="B528" s="304"/>
      <c r="C528" s="34" t="s">
        <v>39</v>
      </c>
      <c r="D528" s="184">
        <v>256</v>
      </c>
      <c r="E528" s="185">
        <v>162</v>
      </c>
      <c r="F528" s="209">
        <v>63.3</v>
      </c>
      <c r="G528" s="184">
        <v>207</v>
      </c>
      <c r="H528" s="185">
        <v>146</v>
      </c>
      <c r="I528" s="209">
        <v>70.5</v>
      </c>
      <c r="J528" s="184">
        <v>314</v>
      </c>
      <c r="K528" s="185">
        <v>212</v>
      </c>
      <c r="L528" s="209">
        <v>67.5</v>
      </c>
      <c r="M528" s="184">
        <v>261</v>
      </c>
      <c r="N528" s="185">
        <v>181</v>
      </c>
      <c r="O528" s="209">
        <v>69.3</v>
      </c>
      <c r="P528" s="184">
        <v>316</v>
      </c>
      <c r="Q528" s="185">
        <v>197</v>
      </c>
      <c r="R528" s="209">
        <v>62.3</v>
      </c>
      <c r="S528" s="184">
        <v>275</v>
      </c>
      <c r="T528" s="185">
        <v>174</v>
      </c>
      <c r="U528" s="209">
        <v>63.3</v>
      </c>
      <c r="V528" s="184">
        <v>253</v>
      </c>
      <c r="W528" s="185">
        <v>175</v>
      </c>
      <c r="X528" s="209">
        <v>69.2</v>
      </c>
      <c r="Y528" s="184">
        <v>232</v>
      </c>
      <c r="Z528" s="185">
        <v>162</v>
      </c>
      <c r="AA528" s="209">
        <v>69.8</v>
      </c>
      <c r="AB528" s="184">
        <v>262</v>
      </c>
      <c r="AC528" s="185">
        <v>153</v>
      </c>
      <c r="AD528" s="209">
        <v>58.4</v>
      </c>
      <c r="AE528" s="184">
        <v>224</v>
      </c>
      <c r="AF528" s="185">
        <v>141</v>
      </c>
      <c r="AG528" s="209">
        <v>62.9</v>
      </c>
    </row>
    <row r="529" spans="1:33" ht="15" customHeight="1">
      <c r="A529" s="36"/>
      <c r="B529" s="304" t="s">
        <v>39</v>
      </c>
      <c r="C529" s="34"/>
      <c r="D529" s="184">
        <v>12075</v>
      </c>
      <c r="E529" s="185">
        <v>9288</v>
      </c>
      <c r="F529" s="209">
        <v>76.900000000000006</v>
      </c>
      <c r="G529" s="184">
        <v>9554</v>
      </c>
      <c r="H529" s="185">
        <v>7618</v>
      </c>
      <c r="I529" s="209">
        <v>79.7</v>
      </c>
      <c r="J529" s="184">
        <v>12884</v>
      </c>
      <c r="K529" s="185">
        <v>10007</v>
      </c>
      <c r="L529" s="209">
        <v>77.7</v>
      </c>
      <c r="M529" s="184">
        <v>10136</v>
      </c>
      <c r="N529" s="185">
        <v>8175</v>
      </c>
      <c r="O529" s="209">
        <v>80.7</v>
      </c>
      <c r="P529" s="184">
        <v>13208</v>
      </c>
      <c r="Q529" s="185">
        <v>10447</v>
      </c>
      <c r="R529" s="209">
        <v>79.099999999999994</v>
      </c>
      <c r="S529" s="184">
        <v>10659</v>
      </c>
      <c r="T529" s="185">
        <v>8651</v>
      </c>
      <c r="U529" s="209">
        <v>81.2</v>
      </c>
      <c r="V529" s="184">
        <v>13716</v>
      </c>
      <c r="W529" s="185">
        <v>10459</v>
      </c>
      <c r="X529" s="209">
        <v>76.3</v>
      </c>
      <c r="Y529" s="184">
        <v>10612</v>
      </c>
      <c r="Z529" s="185">
        <v>8602</v>
      </c>
      <c r="AA529" s="209">
        <v>81.099999999999994</v>
      </c>
      <c r="AB529" s="184">
        <v>13583</v>
      </c>
      <c r="AC529" s="185">
        <v>10546</v>
      </c>
      <c r="AD529" s="209">
        <v>77.599999999999994</v>
      </c>
      <c r="AE529" s="184">
        <v>10886</v>
      </c>
      <c r="AF529" s="185">
        <v>8780</v>
      </c>
      <c r="AG529" s="209">
        <v>80.7</v>
      </c>
    </row>
    <row r="530" spans="1:33" ht="15" customHeight="1">
      <c r="A530" s="35" t="s">
        <v>21</v>
      </c>
      <c r="B530" s="11" t="s">
        <v>101</v>
      </c>
      <c r="C530" s="181" t="s">
        <v>102</v>
      </c>
      <c r="D530" s="183">
        <v>3154</v>
      </c>
      <c r="E530" s="182">
        <v>2424</v>
      </c>
      <c r="F530" s="208">
        <v>76.900000000000006</v>
      </c>
      <c r="G530" s="183">
        <v>2567</v>
      </c>
      <c r="H530" s="182">
        <v>2047</v>
      </c>
      <c r="I530" s="208">
        <v>79.7</v>
      </c>
      <c r="J530" s="183">
        <v>3697</v>
      </c>
      <c r="K530" s="182">
        <v>2951</v>
      </c>
      <c r="L530" s="208">
        <v>79.8</v>
      </c>
      <c r="M530" s="183">
        <v>2913</v>
      </c>
      <c r="N530" s="182">
        <v>2420</v>
      </c>
      <c r="O530" s="208">
        <v>83.1</v>
      </c>
      <c r="P530" s="183">
        <v>3893</v>
      </c>
      <c r="Q530" s="182">
        <v>3150</v>
      </c>
      <c r="R530" s="208">
        <v>80.900000000000006</v>
      </c>
      <c r="S530" s="183">
        <v>3124</v>
      </c>
      <c r="T530" s="182">
        <v>2628</v>
      </c>
      <c r="U530" s="208">
        <v>84.1</v>
      </c>
      <c r="V530" s="183">
        <v>3868</v>
      </c>
      <c r="W530" s="182">
        <v>3170</v>
      </c>
      <c r="X530" s="208">
        <v>82</v>
      </c>
      <c r="Y530" s="183">
        <v>3036</v>
      </c>
      <c r="Z530" s="182">
        <v>2566</v>
      </c>
      <c r="AA530" s="208">
        <v>84.5</v>
      </c>
      <c r="AB530" s="183">
        <v>4111</v>
      </c>
      <c r="AC530" s="182">
        <v>3400</v>
      </c>
      <c r="AD530" s="208">
        <v>82.7</v>
      </c>
      <c r="AE530" s="183">
        <v>3280</v>
      </c>
      <c r="AF530" s="182">
        <v>2759</v>
      </c>
      <c r="AG530" s="208">
        <v>84.1</v>
      </c>
    </row>
    <row r="531" spans="1:33" ht="15" customHeight="1">
      <c r="A531" s="35"/>
      <c r="B531" s="11"/>
      <c r="C531" s="181" t="s">
        <v>103</v>
      </c>
      <c r="D531" s="183">
        <v>1988</v>
      </c>
      <c r="E531" s="182">
        <v>1039</v>
      </c>
      <c r="F531" s="208">
        <v>52.3</v>
      </c>
      <c r="G531" s="183">
        <v>1689</v>
      </c>
      <c r="H531" s="182">
        <v>928</v>
      </c>
      <c r="I531" s="208">
        <v>54.9</v>
      </c>
      <c r="J531" s="183">
        <v>2307</v>
      </c>
      <c r="K531" s="182">
        <v>1198</v>
      </c>
      <c r="L531" s="208">
        <v>51.9</v>
      </c>
      <c r="M531" s="183">
        <v>1948</v>
      </c>
      <c r="N531" s="182">
        <v>1053</v>
      </c>
      <c r="O531" s="208">
        <v>54.1</v>
      </c>
      <c r="P531" s="183">
        <v>2351</v>
      </c>
      <c r="Q531" s="182">
        <v>1285</v>
      </c>
      <c r="R531" s="208">
        <v>54.7</v>
      </c>
      <c r="S531" s="183">
        <v>1996</v>
      </c>
      <c r="T531" s="182">
        <v>1138</v>
      </c>
      <c r="U531" s="208">
        <v>57</v>
      </c>
      <c r="V531" s="183">
        <v>2449</v>
      </c>
      <c r="W531" s="182">
        <v>1267</v>
      </c>
      <c r="X531" s="208">
        <v>51.7</v>
      </c>
      <c r="Y531" s="183">
        <v>2040</v>
      </c>
      <c r="Z531" s="182">
        <v>1126</v>
      </c>
      <c r="AA531" s="208">
        <v>55.2</v>
      </c>
      <c r="AB531" s="183">
        <v>2566</v>
      </c>
      <c r="AC531" s="182">
        <v>1353</v>
      </c>
      <c r="AD531" s="208">
        <v>52.7</v>
      </c>
      <c r="AE531" s="183">
        <v>2188</v>
      </c>
      <c r="AF531" s="182">
        <v>1215</v>
      </c>
      <c r="AG531" s="208">
        <v>55.5</v>
      </c>
    </row>
    <row r="532" spans="1:33" ht="15" customHeight="1">
      <c r="A532" s="35"/>
      <c r="B532" s="11"/>
      <c r="C532" s="181" t="s">
        <v>104</v>
      </c>
      <c r="D532" s="183">
        <v>2262</v>
      </c>
      <c r="E532" s="182">
        <v>1267</v>
      </c>
      <c r="F532" s="208">
        <v>56</v>
      </c>
      <c r="G532" s="183">
        <v>2163</v>
      </c>
      <c r="H532" s="182">
        <v>1243</v>
      </c>
      <c r="I532" s="208">
        <v>57.5</v>
      </c>
      <c r="J532" s="183">
        <v>2128</v>
      </c>
      <c r="K532" s="182">
        <v>1244</v>
      </c>
      <c r="L532" s="208">
        <v>58.5</v>
      </c>
      <c r="M532" s="183">
        <v>2045</v>
      </c>
      <c r="N532" s="182">
        <v>1225</v>
      </c>
      <c r="O532" s="208">
        <v>59.9</v>
      </c>
      <c r="P532" s="183">
        <v>2257</v>
      </c>
      <c r="Q532" s="182">
        <v>1318</v>
      </c>
      <c r="R532" s="208">
        <v>58.4</v>
      </c>
      <c r="S532" s="183">
        <v>2144</v>
      </c>
      <c r="T532" s="182">
        <v>1286</v>
      </c>
      <c r="U532" s="208">
        <v>60</v>
      </c>
      <c r="V532" s="183">
        <v>2225</v>
      </c>
      <c r="W532" s="182">
        <v>1464</v>
      </c>
      <c r="X532" s="208">
        <v>65.8</v>
      </c>
      <c r="Y532" s="183">
        <v>2126</v>
      </c>
      <c r="Z532" s="182">
        <v>1440</v>
      </c>
      <c r="AA532" s="208">
        <v>67.7</v>
      </c>
      <c r="AB532" s="183">
        <v>2234</v>
      </c>
      <c r="AC532" s="182">
        <v>1371</v>
      </c>
      <c r="AD532" s="208">
        <v>61.4</v>
      </c>
      <c r="AE532" s="183">
        <v>2129</v>
      </c>
      <c r="AF532" s="182">
        <v>1348</v>
      </c>
      <c r="AG532" s="208">
        <v>63.3</v>
      </c>
    </row>
    <row r="533" spans="1:33" ht="15" customHeight="1">
      <c r="A533" s="35"/>
      <c r="B533" s="11"/>
      <c r="C533" s="181" t="s">
        <v>318</v>
      </c>
      <c r="D533" s="183">
        <v>5</v>
      </c>
      <c r="E533" s="182">
        <v>3</v>
      </c>
      <c r="F533" s="208">
        <v>60</v>
      </c>
      <c r="G533" s="183">
        <v>5</v>
      </c>
      <c r="H533" s="182">
        <v>3</v>
      </c>
      <c r="I533" s="208">
        <v>60</v>
      </c>
      <c r="J533" s="183">
        <v>2</v>
      </c>
      <c r="K533" s="182">
        <v>2</v>
      </c>
      <c r="L533" s="208">
        <v>100</v>
      </c>
      <c r="M533" s="183">
        <v>2</v>
      </c>
      <c r="N533" s="182">
        <v>2</v>
      </c>
      <c r="O533" s="208">
        <v>100</v>
      </c>
      <c r="P533" s="183">
        <v>2</v>
      </c>
      <c r="Q533" s="182">
        <v>2</v>
      </c>
      <c r="R533" s="208">
        <v>100</v>
      </c>
      <c r="S533" s="183">
        <v>2</v>
      </c>
      <c r="T533" s="182">
        <v>2</v>
      </c>
      <c r="U533" s="208">
        <v>100</v>
      </c>
      <c r="V533" s="183">
        <v>7</v>
      </c>
      <c r="W533" s="182">
        <v>5</v>
      </c>
      <c r="X533" s="208">
        <v>71.400000000000006</v>
      </c>
      <c r="Y533" s="183">
        <v>6</v>
      </c>
      <c r="Z533" s="182">
        <v>5</v>
      </c>
      <c r="AA533" s="208">
        <v>83.3</v>
      </c>
      <c r="AB533" s="183">
        <v>8</v>
      </c>
      <c r="AC533" s="182">
        <v>6</v>
      </c>
      <c r="AD533" s="208">
        <v>75</v>
      </c>
      <c r="AE533" s="183">
        <v>8</v>
      </c>
      <c r="AF533" s="182">
        <v>6</v>
      </c>
      <c r="AG533" s="208">
        <v>75</v>
      </c>
    </row>
    <row r="534" spans="1:33" ht="15" customHeight="1">
      <c r="A534" s="35"/>
      <c r="B534" s="11"/>
      <c r="C534" s="181" t="s">
        <v>39</v>
      </c>
      <c r="D534" s="183">
        <v>7409</v>
      </c>
      <c r="E534" s="182">
        <v>4733</v>
      </c>
      <c r="F534" s="208">
        <v>63.9</v>
      </c>
      <c r="G534" s="183">
        <v>6091</v>
      </c>
      <c r="H534" s="182">
        <v>4070</v>
      </c>
      <c r="I534" s="208">
        <v>66.8</v>
      </c>
      <c r="J534" s="183">
        <v>8134</v>
      </c>
      <c r="K534" s="182">
        <v>5395</v>
      </c>
      <c r="L534" s="208">
        <v>66.3</v>
      </c>
      <c r="M534" s="183">
        <v>6519</v>
      </c>
      <c r="N534" s="182">
        <v>4540</v>
      </c>
      <c r="O534" s="208">
        <v>69.599999999999994</v>
      </c>
      <c r="P534" s="183">
        <v>8503</v>
      </c>
      <c r="Q534" s="182">
        <v>5755</v>
      </c>
      <c r="R534" s="208">
        <v>67.7</v>
      </c>
      <c r="S534" s="183">
        <v>6848</v>
      </c>
      <c r="T534" s="182">
        <v>4851</v>
      </c>
      <c r="U534" s="208">
        <v>70.8</v>
      </c>
      <c r="V534" s="183">
        <v>8549</v>
      </c>
      <c r="W534" s="182">
        <v>5906</v>
      </c>
      <c r="X534" s="208">
        <v>69.099999999999994</v>
      </c>
      <c r="Y534" s="183">
        <v>6838</v>
      </c>
      <c r="Z534" s="182">
        <v>4952</v>
      </c>
      <c r="AA534" s="208">
        <v>72.400000000000006</v>
      </c>
      <c r="AB534" s="183">
        <v>8919</v>
      </c>
      <c r="AC534" s="182">
        <v>6130</v>
      </c>
      <c r="AD534" s="208">
        <v>68.7</v>
      </c>
      <c r="AE534" s="183">
        <v>7219</v>
      </c>
      <c r="AF534" s="182">
        <v>5156</v>
      </c>
      <c r="AG534" s="208">
        <v>71.400000000000006</v>
      </c>
    </row>
    <row r="535" spans="1:33" ht="15" customHeight="1">
      <c r="A535" s="35"/>
      <c r="B535" s="334" t="s">
        <v>105</v>
      </c>
      <c r="C535" s="260" t="s">
        <v>106</v>
      </c>
      <c r="D535" s="188">
        <v>37</v>
      </c>
      <c r="E535" s="189">
        <v>28</v>
      </c>
      <c r="F535" s="207">
        <v>75.7</v>
      </c>
      <c r="G535" s="188">
        <v>28</v>
      </c>
      <c r="H535" s="189">
        <v>20</v>
      </c>
      <c r="I535" s="207">
        <v>71.400000000000006</v>
      </c>
      <c r="J535" s="188">
        <v>61</v>
      </c>
      <c r="K535" s="189">
        <v>27</v>
      </c>
      <c r="L535" s="207">
        <v>44.3</v>
      </c>
      <c r="M535" s="188">
        <v>25</v>
      </c>
      <c r="N535" s="189">
        <v>20</v>
      </c>
      <c r="O535" s="207">
        <v>80</v>
      </c>
      <c r="P535" s="188">
        <v>163</v>
      </c>
      <c r="Q535" s="189">
        <v>91</v>
      </c>
      <c r="R535" s="207">
        <v>55.8</v>
      </c>
      <c r="S535" s="188">
        <v>28</v>
      </c>
      <c r="T535" s="189">
        <v>22</v>
      </c>
      <c r="U535" s="207">
        <v>78.599999999999994</v>
      </c>
      <c r="V535" s="188">
        <v>101</v>
      </c>
      <c r="W535" s="189">
        <v>62</v>
      </c>
      <c r="X535" s="207">
        <v>61.4</v>
      </c>
      <c r="Y535" s="188">
        <v>26</v>
      </c>
      <c r="Z535" s="189">
        <v>19</v>
      </c>
      <c r="AA535" s="207">
        <v>73.099999999999994</v>
      </c>
      <c r="AB535" s="188">
        <v>84</v>
      </c>
      <c r="AC535" s="189">
        <v>55</v>
      </c>
      <c r="AD535" s="207">
        <v>65.5</v>
      </c>
      <c r="AE535" s="188">
        <v>37</v>
      </c>
      <c r="AF535" s="189">
        <v>30</v>
      </c>
      <c r="AG535" s="207">
        <v>81.099999999999994</v>
      </c>
    </row>
    <row r="536" spans="1:33" ht="15" customHeight="1">
      <c r="A536" s="35"/>
      <c r="B536" s="11"/>
      <c r="C536" s="181" t="s">
        <v>107</v>
      </c>
      <c r="D536" s="183">
        <v>1293</v>
      </c>
      <c r="E536" s="182">
        <v>1094</v>
      </c>
      <c r="F536" s="208">
        <v>84.6</v>
      </c>
      <c r="G536" s="183">
        <v>1107</v>
      </c>
      <c r="H536" s="182">
        <v>957</v>
      </c>
      <c r="I536" s="208">
        <v>86.4</v>
      </c>
      <c r="J536" s="183">
        <v>1325</v>
      </c>
      <c r="K536" s="182">
        <v>1097</v>
      </c>
      <c r="L536" s="208">
        <v>82.8</v>
      </c>
      <c r="M536" s="183">
        <v>1106</v>
      </c>
      <c r="N536" s="182">
        <v>957</v>
      </c>
      <c r="O536" s="208">
        <v>86.5</v>
      </c>
      <c r="P536" s="183">
        <v>1265</v>
      </c>
      <c r="Q536" s="182">
        <v>1070</v>
      </c>
      <c r="R536" s="208">
        <v>84.6</v>
      </c>
      <c r="S536" s="183">
        <v>1075</v>
      </c>
      <c r="T536" s="182">
        <v>956</v>
      </c>
      <c r="U536" s="208">
        <v>88.9</v>
      </c>
      <c r="V536" s="183">
        <v>1322</v>
      </c>
      <c r="W536" s="182">
        <v>1116</v>
      </c>
      <c r="X536" s="208">
        <v>84.4</v>
      </c>
      <c r="Y536" s="183">
        <v>1109</v>
      </c>
      <c r="Z536" s="182">
        <v>977</v>
      </c>
      <c r="AA536" s="208">
        <v>88.1</v>
      </c>
      <c r="AB536" s="183">
        <v>1194</v>
      </c>
      <c r="AC536" s="182">
        <v>1059</v>
      </c>
      <c r="AD536" s="208">
        <v>88.7</v>
      </c>
      <c r="AE536" s="183">
        <v>1044</v>
      </c>
      <c r="AF536" s="182">
        <v>941</v>
      </c>
      <c r="AG536" s="208">
        <v>90.1</v>
      </c>
    </row>
    <row r="537" spans="1:33" ht="15" customHeight="1">
      <c r="A537" s="35"/>
      <c r="B537" s="11"/>
      <c r="C537" s="181" t="s">
        <v>108</v>
      </c>
      <c r="D537" s="183">
        <v>15</v>
      </c>
      <c r="E537" s="182">
        <v>14</v>
      </c>
      <c r="F537" s="208">
        <v>93.3</v>
      </c>
      <c r="G537" s="183">
        <v>8</v>
      </c>
      <c r="H537" s="182">
        <v>7</v>
      </c>
      <c r="I537" s="208">
        <v>87.5</v>
      </c>
      <c r="J537" s="183">
        <v>7</v>
      </c>
      <c r="K537" s="182">
        <v>3</v>
      </c>
      <c r="L537" s="208">
        <v>42.9</v>
      </c>
      <c r="M537" s="183">
        <v>4</v>
      </c>
      <c r="N537" s="182">
        <v>2</v>
      </c>
      <c r="O537" s="208">
        <v>50</v>
      </c>
      <c r="P537" s="183">
        <v>9</v>
      </c>
      <c r="Q537" s="182">
        <v>4</v>
      </c>
      <c r="R537" s="208">
        <v>44.4</v>
      </c>
      <c r="S537" s="183">
        <v>5</v>
      </c>
      <c r="T537" s="182">
        <v>4</v>
      </c>
      <c r="U537" s="208">
        <v>80</v>
      </c>
      <c r="V537" s="183">
        <v>18</v>
      </c>
      <c r="W537" s="182">
        <v>16</v>
      </c>
      <c r="X537" s="208">
        <v>88.9</v>
      </c>
      <c r="Y537" s="183">
        <v>8</v>
      </c>
      <c r="Z537" s="182">
        <v>6</v>
      </c>
      <c r="AA537" s="208">
        <v>75</v>
      </c>
      <c r="AB537" s="183">
        <v>9</v>
      </c>
      <c r="AC537" s="182">
        <v>7</v>
      </c>
      <c r="AD537" s="208">
        <v>77.8</v>
      </c>
      <c r="AE537" s="183">
        <v>4</v>
      </c>
      <c r="AF537" s="182">
        <v>2</v>
      </c>
      <c r="AG537" s="208">
        <v>50</v>
      </c>
    </row>
    <row r="538" spans="1:33" ht="15" customHeight="1">
      <c r="A538" s="35"/>
      <c r="B538" s="11"/>
      <c r="C538" s="181" t="s">
        <v>109</v>
      </c>
      <c r="D538" s="183">
        <v>17</v>
      </c>
      <c r="E538" s="182">
        <v>12</v>
      </c>
      <c r="F538" s="208">
        <v>70.599999999999994</v>
      </c>
      <c r="G538" s="183">
        <v>14</v>
      </c>
      <c r="H538" s="182">
        <v>12</v>
      </c>
      <c r="I538" s="208">
        <v>85.7</v>
      </c>
      <c r="J538" s="183">
        <v>2</v>
      </c>
      <c r="K538" s="182">
        <v>2</v>
      </c>
      <c r="L538" s="208">
        <v>100</v>
      </c>
      <c r="M538" s="183">
        <v>2</v>
      </c>
      <c r="N538" s="182">
        <v>2</v>
      </c>
      <c r="O538" s="208">
        <v>100</v>
      </c>
      <c r="P538" s="183">
        <v>6</v>
      </c>
      <c r="Q538" s="182">
        <v>4</v>
      </c>
      <c r="R538" s="208">
        <v>66.7</v>
      </c>
      <c r="S538" s="183">
        <v>3</v>
      </c>
      <c r="T538" s="182">
        <v>2</v>
      </c>
      <c r="U538" s="208">
        <v>66.7</v>
      </c>
      <c r="V538" s="183">
        <v>0</v>
      </c>
      <c r="W538" s="182">
        <v>0</v>
      </c>
      <c r="X538" s="208">
        <v>0</v>
      </c>
      <c r="Y538" s="183">
        <v>0</v>
      </c>
      <c r="Z538" s="182">
        <v>0</v>
      </c>
      <c r="AA538" s="208">
        <v>0</v>
      </c>
      <c r="AB538" s="183">
        <v>0</v>
      </c>
      <c r="AC538" s="182">
        <v>0</v>
      </c>
      <c r="AD538" s="208">
        <v>0</v>
      </c>
      <c r="AE538" s="183">
        <v>0</v>
      </c>
      <c r="AF538" s="182">
        <v>0</v>
      </c>
      <c r="AG538" s="208">
        <v>0</v>
      </c>
    </row>
    <row r="539" spans="1:33" ht="15" customHeight="1">
      <c r="A539" s="35"/>
      <c r="B539" s="11"/>
      <c r="C539" s="181" t="s">
        <v>110</v>
      </c>
      <c r="D539" s="183">
        <v>265</v>
      </c>
      <c r="E539" s="182">
        <v>188</v>
      </c>
      <c r="F539" s="208">
        <v>70.900000000000006</v>
      </c>
      <c r="G539" s="183">
        <v>238</v>
      </c>
      <c r="H539" s="182">
        <v>173</v>
      </c>
      <c r="I539" s="208">
        <v>72.7</v>
      </c>
      <c r="J539" s="183">
        <v>256</v>
      </c>
      <c r="K539" s="182">
        <v>186</v>
      </c>
      <c r="L539" s="208">
        <v>72.7</v>
      </c>
      <c r="M539" s="183">
        <v>219</v>
      </c>
      <c r="N539" s="182">
        <v>166</v>
      </c>
      <c r="O539" s="208">
        <v>75.8</v>
      </c>
      <c r="P539" s="183">
        <v>303</v>
      </c>
      <c r="Q539" s="182">
        <v>211</v>
      </c>
      <c r="R539" s="208">
        <v>69.599999999999994</v>
      </c>
      <c r="S539" s="183">
        <v>267</v>
      </c>
      <c r="T539" s="182">
        <v>189</v>
      </c>
      <c r="U539" s="208">
        <v>70.8</v>
      </c>
      <c r="V539" s="183">
        <v>275</v>
      </c>
      <c r="W539" s="182">
        <v>197</v>
      </c>
      <c r="X539" s="208">
        <v>71.599999999999994</v>
      </c>
      <c r="Y539" s="183">
        <v>246</v>
      </c>
      <c r="Z539" s="182">
        <v>185</v>
      </c>
      <c r="AA539" s="208">
        <v>75.2</v>
      </c>
      <c r="AB539" s="183">
        <v>330</v>
      </c>
      <c r="AC539" s="182">
        <v>236</v>
      </c>
      <c r="AD539" s="208">
        <v>71.5</v>
      </c>
      <c r="AE539" s="183">
        <v>272</v>
      </c>
      <c r="AF539" s="182">
        <v>196</v>
      </c>
      <c r="AG539" s="208">
        <v>72.099999999999994</v>
      </c>
    </row>
    <row r="540" spans="1:33" ht="15" customHeight="1">
      <c r="A540" s="35"/>
      <c r="B540" s="11"/>
      <c r="C540" s="181" t="s">
        <v>111</v>
      </c>
      <c r="D540" s="183">
        <v>4</v>
      </c>
      <c r="E540" s="182">
        <v>4</v>
      </c>
      <c r="F540" s="208">
        <v>100</v>
      </c>
      <c r="G540" s="183">
        <v>4</v>
      </c>
      <c r="H540" s="182">
        <v>4</v>
      </c>
      <c r="I540" s="208">
        <v>100</v>
      </c>
      <c r="J540" s="183">
        <v>13</v>
      </c>
      <c r="K540" s="182">
        <v>7</v>
      </c>
      <c r="L540" s="208">
        <v>53.8</v>
      </c>
      <c r="M540" s="183">
        <v>13</v>
      </c>
      <c r="N540" s="182">
        <v>7</v>
      </c>
      <c r="O540" s="208">
        <v>53.8</v>
      </c>
      <c r="P540" s="183">
        <v>12</v>
      </c>
      <c r="Q540" s="182">
        <v>9</v>
      </c>
      <c r="R540" s="208">
        <v>75</v>
      </c>
      <c r="S540" s="183">
        <v>12</v>
      </c>
      <c r="T540" s="182">
        <v>9</v>
      </c>
      <c r="U540" s="208">
        <v>75</v>
      </c>
      <c r="V540" s="183">
        <v>18</v>
      </c>
      <c r="W540" s="182">
        <v>10</v>
      </c>
      <c r="X540" s="208">
        <v>55.6</v>
      </c>
      <c r="Y540" s="183">
        <v>15</v>
      </c>
      <c r="Z540" s="182">
        <v>8</v>
      </c>
      <c r="AA540" s="208">
        <v>53.3</v>
      </c>
      <c r="AB540" s="183">
        <v>22</v>
      </c>
      <c r="AC540" s="182">
        <v>18</v>
      </c>
      <c r="AD540" s="208">
        <v>81.8</v>
      </c>
      <c r="AE540" s="183">
        <v>18</v>
      </c>
      <c r="AF540" s="182">
        <v>14</v>
      </c>
      <c r="AG540" s="208">
        <v>77.8</v>
      </c>
    </row>
    <row r="541" spans="1:33" ht="15" customHeight="1">
      <c r="A541" s="35"/>
      <c r="B541" s="11"/>
      <c r="C541" s="181" t="s">
        <v>319</v>
      </c>
      <c r="D541" s="183">
        <v>49</v>
      </c>
      <c r="E541" s="182">
        <v>44</v>
      </c>
      <c r="F541" s="208">
        <v>89.8</v>
      </c>
      <c r="G541" s="183">
        <v>44</v>
      </c>
      <c r="H541" s="182">
        <v>39</v>
      </c>
      <c r="I541" s="208">
        <v>88.6</v>
      </c>
      <c r="J541" s="183">
        <v>31</v>
      </c>
      <c r="K541" s="182">
        <v>22</v>
      </c>
      <c r="L541" s="208">
        <v>71</v>
      </c>
      <c r="M541" s="183">
        <v>31</v>
      </c>
      <c r="N541" s="182">
        <v>22</v>
      </c>
      <c r="O541" s="208">
        <v>71</v>
      </c>
      <c r="P541" s="183">
        <v>16</v>
      </c>
      <c r="Q541" s="182">
        <v>12</v>
      </c>
      <c r="R541" s="208">
        <v>75</v>
      </c>
      <c r="S541" s="183">
        <v>15</v>
      </c>
      <c r="T541" s="182">
        <v>11</v>
      </c>
      <c r="U541" s="208">
        <v>73.3</v>
      </c>
      <c r="V541" s="183">
        <v>16</v>
      </c>
      <c r="W541" s="182">
        <v>14</v>
      </c>
      <c r="X541" s="208">
        <v>87.5</v>
      </c>
      <c r="Y541" s="183">
        <v>16</v>
      </c>
      <c r="Z541" s="182">
        <v>14</v>
      </c>
      <c r="AA541" s="208">
        <v>87.5</v>
      </c>
      <c r="AB541" s="183">
        <v>27</v>
      </c>
      <c r="AC541" s="182">
        <v>19</v>
      </c>
      <c r="AD541" s="208">
        <v>70.400000000000006</v>
      </c>
      <c r="AE541" s="183">
        <v>24</v>
      </c>
      <c r="AF541" s="182">
        <v>17</v>
      </c>
      <c r="AG541" s="208">
        <v>70.8</v>
      </c>
    </row>
    <row r="542" spans="1:33" ht="15" customHeight="1">
      <c r="A542" s="35"/>
      <c r="B542" s="304"/>
      <c r="C542" s="34" t="s">
        <v>39</v>
      </c>
      <c r="D542" s="184">
        <v>1680</v>
      </c>
      <c r="E542" s="185">
        <v>1384</v>
      </c>
      <c r="F542" s="209">
        <v>82.4</v>
      </c>
      <c r="G542" s="184">
        <v>1431</v>
      </c>
      <c r="H542" s="185">
        <v>1205</v>
      </c>
      <c r="I542" s="209">
        <v>84.2</v>
      </c>
      <c r="J542" s="184">
        <v>1695</v>
      </c>
      <c r="K542" s="185">
        <v>1344</v>
      </c>
      <c r="L542" s="209">
        <v>79.3</v>
      </c>
      <c r="M542" s="184">
        <v>1387</v>
      </c>
      <c r="N542" s="185">
        <v>1168</v>
      </c>
      <c r="O542" s="209">
        <v>84.2</v>
      </c>
      <c r="P542" s="184">
        <v>1774</v>
      </c>
      <c r="Q542" s="185">
        <v>1401</v>
      </c>
      <c r="R542" s="209">
        <v>79</v>
      </c>
      <c r="S542" s="184">
        <v>1395</v>
      </c>
      <c r="T542" s="185">
        <v>1186</v>
      </c>
      <c r="U542" s="209">
        <v>85</v>
      </c>
      <c r="V542" s="184">
        <v>1750</v>
      </c>
      <c r="W542" s="185">
        <v>1415</v>
      </c>
      <c r="X542" s="209">
        <v>80.900000000000006</v>
      </c>
      <c r="Y542" s="184">
        <v>1414</v>
      </c>
      <c r="Z542" s="185">
        <v>1204</v>
      </c>
      <c r="AA542" s="209">
        <v>85.1</v>
      </c>
      <c r="AB542" s="184">
        <v>1666</v>
      </c>
      <c r="AC542" s="185">
        <v>1394</v>
      </c>
      <c r="AD542" s="209">
        <v>83.7</v>
      </c>
      <c r="AE542" s="184">
        <v>1391</v>
      </c>
      <c r="AF542" s="185">
        <v>1195</v>
      </c>
      <c r="AG542" s="209">
        <v>85.9</v>
      </c>
    </row>
    <row r="543" spans="1:33" ht="15" customHeight="1">
      <c r="A543" s="35"/>
      <c r="B543" s="11" t="s">
        <v>112</v>
      </c>
      <c r="C543" s="181" t="s">
        <v>113</v>
      </c>
      <c r="D543" s="183">
        <v>1507</v>
      </c>
      <c r="E543" s="182">
        <v>1350</v>
      </c>
      <c r="F543" s="208">
        <v>89.6</v>
      </c>
      <c r="G543" s="183">
        <v>1463</v>
      </c>
      <c r="H543" s="182">
        <v>1316</v>
      </c>
      <c r="I543" s="208">
        <v>90</v>
      </c>
      <c r="J543" s="183">
        <v>1418</v>
      </c>
      <c r="K543" s="182">
        <v>1256</v>
      </c>
      <c r="L543" s="208">
        <v>88.6</v>
      </c>
      <c r="M543" s="183">
        <v>1375</v>
      </c>
      <c r="N543" s="182">
        <v>1227</v>
      </c>
      <c r="O543" s="208">
        <v>89.2</v>
      </c>
      <c r="P543" s="183">
        <v>1253</v>
      </c>
      <c r="Q543" s="182">
        <v>1106</v>
      </c>
      <c r="R543" s="208">
        <v>88.3</v>
      </c>
      <c r="S543" s="183">
        <v>1215</v>
      </c>
      <c r="T543" s="182">
        <v>1076</v>
      </c>
      <c r="U543" s="208">
        <v>88.6</v>
      </c>
      <c r="V543" s="183">
        <v>1340</v>
      </c>
      <c r="W543" s="182">
        <v>1159</v>
      </c>
      <c r="X543" s="208">
        <v>86.5</v>
      </c>
      <c r="Y543" s="183">
        <v>1296</v>
      </c>
      <c r="Z543" s="182">
        <v>1129</v>
      </c>
      <c r="AA543" s="208">
        <v>87.1</v>
      </c>
      <c r="AB543" s="183">
        <v>1048</v>
      </c>
      <c r="AC543" s="182">
        <v>911</v>
      </c>
      <c r="AD543" s="208">
        <v>86.9</v>
      </c>
      <c r="AE543" s="183">
        <v>1016</v>
      </c>
      <c r="AF543" s="182">
        <v>886</v>
      </c>
      <c r="AG543" s="208">
        <v>87.2</v>
      </c>
    </row>
    <row r="544" spans="1:33" ht="15" customHeight="1">
      <c r="A544" s="35"/>
      <c r="B544" s="11"/>
      <c r="C544" s="181" t="s">
        <v>114</v>
      </c>
      <c r="D544" s="183">
        <v>1706</v>
      </c>
      <c r="E544" s="182">
        <v>1324</v>
      </c>
      <c r="F544" s="208">
        <v>77.599999999999994</v>
      </c>
      <c r="G544" s="183">
        <v>1640</v>
      </c>
      <c r="H544" s="182">
        <v>1283</v>
      </c>
      <c r="I544" s="208">
        <v>78.2</v>
      </c>
      <c r="J544" s="183">
        <v>1740</v>
      </c>
      <c r="K544" s="182">
        <v>1350</v>
      </c>
      <c r="L544" s="208">
        <v>77.599999999999994</v>
      </c>
      <c r="M544" s="183">
        <v>1673</v>
      </c>
      <c r="N544" s="182">
        <v>1303</v>
      </c>
      <c r="O544" s="208">
        <v>77.900000000000006</v>
      </c>
      <c r="P544" s="183">
        <v>1702</v>
      </c>
      <c r="Q544" s="182">
        <v>1294</v>
      </c>
      <c r="R544" s="208">
        <v>76</v>
      </c>
      <c r="S544" s="183">
        <v>1636</v>
      </c>
      <c r="T544" s="182">
        <v>1257</v>
      </c>
      <c r="U544" s="208">
        <v>76.8</v>
      </c>
      <c r="V544" s="183">
        <v>1690</v>
      </c>
      <c r="W544" s="182">
        <v>1272</v>
      </c>
      <c r="X544" s="208">
        <v>75.3</v>
      </c>
      <c r="Y544" s="183">
        <v>1619</v>
      </c>
      <c r="Z544" s="182">
        <v>1234</v>
      </c>
      <c r="AA544" s="208">
        <v>76.2</v>
      </c>
      <c r="AB544" s="183">
        <v>1625</v>
      </c>
      <c r="AC544" s="182">
        <v>1246</v>
      </c>
      <c r="AD544" s="208">
        <v>76.7</v>
      </c>
      <c r="AE544" s="183">
        <v>1560</v>
      </c>
      <c r="AF544" s="182">
        <v>1211</v>
      </c>
      <c r="AG544" s="208">
        <v>77.599999999999994</v>
      </c>
    </row>
    <row r="545" spans="1:33" ht="15" customHeight="1">
      <c r="A545" s="35"/>
      <c r="B545" s="11"/>
      <c r="C545" s="181" t="s">
        <v>196</v>
      </c>
      <c r="D545" s="183">
        <v>1</v>
      </c>
      <c r="E545" s="182">
        <v>0</v>
      </c>
      <c r="F545" s="208">
        <v>0</v>
      </c>
      <c r="G545" s="183">
        <v>1</v>
      </c>
      <c r="H545" s="182">
        <v>0</v>
      </c>
      <c r="I545" s="208">
        <v>0</v>
      </c>
      <c r="J545" s="183">
        <v>0</v>
      </c>
      <c r="K545" s="182">
        <v>0</v>
      </c>
      <c r="L545" s="208">
        <v>0</v>
      </c>
      <c r="M545" s="183">
        <v>0</v>
      </c>
      <c r="N545" s="182">
        <v>0</v>
      </c>
      <c r="O545" s="208">
        <v>0</v>
      </c>
      <c r="P545" s="183">
        <v>0</v>
      </c>
      <c r="Q545" s="182">
        <v>0</v>
      </c>
      <c r="R545" s="208">
        <v>0</v>
      </c>
      <c r="S545" s="183">
        <v>0</v>
      </c>
      <c r="T545" s="182">
        <v>0</v>
      </c>
      <c r="U545" s="208">
        <v>0</v>
      </c>
      <c r="V545" s="183">
        <v>0</v>
      </c>
      <c r="W545" s="182">
        <v>0</v>
      </c>
      <c r="X545" s="208">
        <v>0</v>
      </c>
      <c r="Y545" s="183">
        <v>0</v>
      </c>
      <c r="Z545" s="182">
        <v>0</v>
      </c>
      <c r="AA545" s="208">
        <v>0</v>
      </c>
      <c r="AB545" s="183">
        <v>0</v>
      </c>
      <c r="AC545" s="182">
        <v>0</v>
      </c>
      <c r="AD545" s="208">
        <v>0</v>
      </c>
      <c r="AE545" s="183">
        <v>0</v>
      </c>
      <c r="AF545" s="182">
        <v>0</v>
      </c>
      <c r="AG545" s="208">
        <v>0</v>
      </c>
    </row>
    <row r="546" spans="1:33" ht="15" customHeight="1">
      <c r="A546" s="35"/>
      <c r="B546" s="11"/>
      <c r="C546" s="181" t="s">
        <v>115</v>
      </c>
      <c r="D546" s="183">
        <v>538</v>
      </c>
      <c r="E546" s="182">
        <v>383</v>
      </c>
      <c r="F546" s="208">
        <v>71.2</v>
      </c>
      <c r="G546" s="183">
        <v>173</v>
      </c>
      <c r="H546" s="182">
        <v>135</v>
      </c>
      <c r="I546" s="208">
        <v>78</v>
      </c>
      <c r="J546" s="183">
        <v>446</v>
      </c>
      <c r="K546" s="182">
        <v>317</v>
      </c>
      <c r="L546" s="208">
        <v>71.099999999999994</v>
      </c>
      <c r="M546" s="183">
        <v>171</v>
      </c>
      <c r="N546" s="182">
        <v>133</v>
      </c>
      <c r="O546" s="208">
        <v>77.8</v>
      </c>
      <c r="P546" s="183">
        <v>549</v>
      </c>
      <c r="Q546" s="182">
        <v>376</v>
      </c>
      <c r="R546" s="208">
        <v>68.5</v>
      </c>
      <c r="S546" s="183">
        <v>203</v>
      </c>
      <c r="T546" s="182">
        <v>153</v>
      </c>
      <c r="U546" s="208">
        <v>75.400000000000006</v>
      </c>
      <c r="V546" s="183">
        <v>487</v>
      </c>
      <c r="W546" s="182">
        <v>320</v>
      </c>
      <c r="X546" s="208">
        <v>65.7</v>
      </c>
      <c r="Y546" s="183">
        <v>171</v>
      </c>
      <c r="Z546" s="182">
        <v>141</v>
      </c>
      <c r="AA546" s="208">
        <v>82.5</v>
      </c>
      <c r="AB546" s="183">
        <v>534</v>
      </c>
      <c r="AC546" s="182">
        <v>318</v>
      </c>
      <c r="AD546" s="208">
        <v>59.6</v>
      </c>
      <c r="AE546" s="183">
        <v>199</v>
      </c>
      <c r="AF546" s="182">
        <v>147</v>
      </c>
      <c r="AG546" s="208">
        <v>73.900000000000006</v>
      </c>
    </row>
    <row r="547" spans="1:33" ht="15" customHeight="1">
      <c r="A547" s="35"/>
      <c r="B547" s="11"/>
      <c r="C547" s="181" t="s">
        <v>39</v>
      </c>
      <c r="D547" s="183">
        <v>3752</v>
      </c>
      <c r="E547" s="182">
        <v>3057</v>
      </c>
      <c r="F547" s="208">
        <v>81.5</v>
      </c>
      <c r="G547" s="183">
        <v>3074</v>
      </c>
      <c r="H547" s="182">
        <v>2594</v>
      </c>
      <c r="I547" s="208">
        <v>84.4</v>
      </c>
      <c r="J547" s="183">
        <v>3604</v>
      </c>
      <c r="K547" s="182">
        <v>2923</v>
      </c>
      <c r="L547" s="208">
        <v>81.099999999999994</v>
      </c>
      <c r="M547" s="183">
        <v>3000</v>
      </c>
      <c r="N547" s="182">
        <v>2513</v>
      </c>
      <c r="O547" s="208">
        <v>83.8</v>
      </c>
      <c r="P547" s="183">
        <v>3504</v>
      </c>
      <c r="Q547" s="182">
        <v>2776</v>
      </c>
      <c r="R547" s="208">
        <v>79.2</v>
      </c>
      <c r="S547" s="183">
        <v>2883</v>
      </c>
      <c r="T547" s="182">
        <v>2381</v>
      </c>
      <c r="U547" s="208">
        <v>82.6</v>
      </c>
      <c r="V547" s="183">
        <v>3517</v>
      </c>
      <c r="W547" s="182">
        <v>2751</v>
      </c>
      <c r="X547" s="208">
        <v>78.2</v>
      </c>
      <c r="Y547" s="183">
        <v>2896</v>
      </c>
      <c r="Z547" s="182">
        <v>2396</v>
      </c>
      <c r="AA547" s="208">
        <v>82.7</v>
      </c>
      <c r="AB547" s="183">
        <v>3207</v>
      </c>
      <c r="AC547" s="182">
        <v>2475</v>
      </c>
      <c r="AD547" s="208">
        <v>77.2</v>
      </c>
      <c r="AE547" s="183">
        <v>2626</v>
      </c>
      <c r="AF547" s="182">
        <v>2143</v>
      </c>
      <c r="AG547" s="208">
        <v>81.599999999999994</v>
      </c>
    </row>
    <row r="548" spans="1:33" ht="15" customHeight="1">
      <c r="A548" s="36"/>
      <c r="B548" s="197" t="s">
        <v>39</v>
      </c>
      <c r="C548" s="39"/>
      <c r="D548" s="195">
        <v>12841</v>
      </c>
      <c r="E548" s="194">
        <v>9174</v>
      </c>
      <c r="F548" s="210">
        <v>71.400000000000006</v>
      </c>
      <c r="G548" s="195">
        <v>9779</v>
      </c>
      <c r="H548" s="194">
        <v>7419</v>
      </c>
      <c r="I548" s="210">
        <v>75.900000000000006</v>
      </c>
      <c r="J548" s="195">
        <v>13433</v>
      </c>
      <c r="K548" s="194">
        <v>9662</v>
      </c>
      <c r="L548" s="210">
        <v>71.900000000000006</v>
      </c>
      <c r="M548" s="195">
        <v>10069</v>
      </c>
      <c r="N548" s="194">
        <v>7745</v>
      </c>
      <c r="O548" s="210">
        <v>76.900000000000006</v>
      </c>
      <c r="P548" s="195">
        <v>13781</v>
      </c>
      <c r="Q548" s="194">
        <v>9932</v>
      </c>
      <c r="R548" s="210">
        <v>72.099999999999994</v>
      </c>
      <c r="S548" s="195">
        <v>10319</v>
      </c>
      <c r="T548" s="194">
        <v>7965</v>
      </c>
      <c r="U548" s="210">
        <v>77.2</v>
      </c>
      <c r="V548" s="195">
        <v>13816</v>
      </c>
      <c r="W548" s="194">
        <v>10072</v>
      </c>
      <c r="X548" s="210">
        <v>72.900000000000006</v>
      </c>
      <c r="Y548" s="195">
        <v>10312</v>
      </c>
      <c r="Z548" s="194">
        <v>8040</v>
      </c>
      <c r="AA548" s="210">
        <v>78</v>
      </c>
      <c r="AB548" s="195">
        <v>13792</v>
      </c>
      <c r="AC548" s="194">
        <v>9999</v>
      </c>
      <c r="AD548" s="210">
        <v>72.5</v>
      </c>
      <c r="AE548" s="195">
        <v>10439</v>
      </c>
      <c r="AF548" s="194">
        <v>8026</v>
      </c>
      <c r="AG548" s="210">
        <v>76.900000000000006</v>
      </c>
    </row>
    <row r="549" spans="1:33" ht="15" customHeight="1">
      <c r="A549" s="35" t="s">
        <v>22</v>
      </c>
      <c r="B549" s="11" t="s">
        <v>116</v>
      </c>
      <c r="C549" s="181" t="s">
        <v>117</v>
      </c>
      <c r="D549" s="183">
        <v>16022</v>
      </c>
      <c r="E549" s="182">
        <v>14803</v>
      </c>
      <c r="F549" s="208">
        <v>92.4</v>
      </c>
      <c r="G549" s="183">
        <v>13313</v>
      </c>
      <c r="H549" s="182">
        <v>12609</v>
      </c>
      <c r="I549" s="208">
        <v>94.7</v>
      </c>
      <c r="J549" s="183">
        <v>18431</v>
      </c>
      <c r="K549" s="182">
        <v>16952</v>
      </c>
      <c r="L549" s="208">
        <v>92</v>
      </c>
      <c r="M549" s="183">
        <v>14998</v>
      </c>
      <c r="N549" s="182">
        <v>14189</v>
      </c>
      <c r="O549" s="208">
        <v>94.6</v>
      </c>
      <c r="P549" s="183">
        <v>19910</v>
      </c>
      <c r="Q549" s="182">
        <v>18374</v>
      </c>
      <c r="R549" s="208">
        <v>92.3</v>
      </c>
      <c r="S549" s="183">
        <v>15948</v>
      </c>
      <c r="T549" s="182">
        <v>15149</v>
      </c>
      <c r="U549" s="208">
        <v>95</v>
      </c>
      <c r="V549" s="183">
        <v>20276</v>
      </c>
      <c r="W549" s="182">
        <v>18914</v>
      </c>
      <c r="X549" s="208">
        <v>93.3</v>
      </c>
      <c r="Y549" s="183">
        <v>16570</v>
      </c>
      <c r="Z549" s="182">
        <v>15835</v>
      </c>
      <c r="AA549" s="208">
        <v>95.6</v>
      </c>
      <c r="AB549" s="183">
        <v>19767</v>
      </c>
      <c r="AC549" s="182">
        <v>18460</v>
      </c>
      <c r="AD549" s="208">
        <v>93.4</v>
      </c>
      <c r="AE549" s="183">
        <v>16016</v>
      </c>
      <c r="AF549" s="182">
        <v>15349</v>
      </c>
      <c r="AG549" s="208">
        <v>95.8</v>
      </c>
    </row>
    <row r="550" spans="1:33" ht="15" customHeight="1">
      <c r="A550" s="35"/>
      <c r="B550" s="11"/>
      <c r="C550" s="181" t="s">
        <v>118</v>
      </c>
      <c r="D550" s="183">
        <v>7113</v>
      </c>
      <c r="E550" s="182">
        <v>6639</v>
      </c>
      <c r="F550" s="208">
        <v>93.3</v>
      </c>
      <c r="G550" s="183">
        <v>6298</v>
      </c>
      <c r="H550" s="182">
        <v>6012</v>
      </c>
      <c r="I550" s="208">
        <v>95.5</v>
      </c>
      <c r="J550" s="183">
        <v>7212</v>
      </c>
      <c r="K550" s="182">
        <v>6740</v>
      </c>
      <c r="L550" s="208">
        <v>93.5</v>
      </c>
      <c r="M550" s="183">
        <v>6243</v>
      </c>
      <c r="N550" s="182">
        <v>5948</v>
      </c>
      <c r="O550" s="208">
        <v>95.3</v>
      </c>
      <c r="P550" s="183">
        <v>7002</v>
      </c>
      <c r="Q550" s="182">
        <v>6528</v>
      </c>
      <c r="R550" s="208">
        <v>93.2</v>
      </c>
      <c r="S550" s="183">
        <v>6078</v>
      </c>
      <c r="T550" s="182">
        <v>5770</v>
      </c>
      <c r="U550" s="208">
        <v>94.9</v>
      </c>
      <c r="V550" s="183">
        <v>6716</v>
      </c>
      <c r="W550" s="182">
        <v>6305</v>
      </c>
      <c r="X550" s="208">
        <v>93.9</v>
      </c>
      <c r="Y550" s="183">
        <v>5873</v>
      </c>
      <c r="Z550" s="182">
        <v>5602</v>
      </c>
      <c r="AA550" s="208">
        <v>95.4</v>
      </c>
      <c r="AB550" s="183">
        <v>6449</v>
      </c>
      <c r="AC550" s="182">
        <v>6064</v>
      </c>
      <c r="AD550" s="208">
        <v>94</v>
      </c>
      <c r="AE550" s="183">
        <v>5640</v>
      </c>
      <c r="AF550" s="182">
        <v>5381</v>
      </c>
      <c r="AG550" s="208">
        <v>95.4</v>
      </c>
    </row>
    <row r="551" spans="1:33" ht="15" customHeight="1">
      <c r="A551" s="35"/>
      <c r="B551" s="11"/>
      <c r="C551" s="181" t="s">
        <v>320</v>
      </c>
      <c r="D551" s="183">
        <v>159</v>
      </c>
      <c r="E551" s="182">
        <v>134</v>
      </c>
      <c r="F551" s="208">
        <v>84.3</v>
      </c>
      <c r="G551" s="183">
        <v>142</v>
      </c>
      <c r="H551" s="182">
        <v>123</v>
      </c>
      <c r="I551" s="208">
        <v>86.6</v>
      </c>
      <c r="J551" s="183">
        <v>219</v>
      </c>
      <c r="K551" s="182">
        <v>184</v>
      </c>
      <c r="L551" s="208">
        <v>84</v>
      </c>
      <c r="M551" s="183">
        <v>183</v>
      </c>
      <c r="N551" s="182">
        <v>163</v>
      </c>
      <c r="O551" s="208">
        <v>89.1</v>
      </c>
      <c r="P551" s="183">
        <v>234</v>
      </c>
      <c r="Q551" s="182">
        <v>212</v>
      </c>
      <c r="R551" s="208">
        <v>90.6</v>
      </c>
      <c r="S551" s="183">
        <v>205</v>
      </c>
      <c r="T551" s="182">
        <v>188</v>
      </c>
      <c r="U551" s="208">
        <v>91.7</v>
      </c>
      <c r="V551" s="183">
        <v>148</v>
      </c>
      <c r="W551" s="182">
        <v>126</v>
      </c>
      <c r="X551" s="208">
        <v>85.1</v>
      </c>
      <c r="Y551" s="183">
        <v>131</v>
      </c>
      <c r="Z551" s="182">
        <v>113</v>
      </c>
      <c r="AA551" s="208">
        <v>86.3</v>
      </c>
      <c r="AB551" s="183">
        <v>164</v>
      </c>
      <c r="AC551" s="182">
        <v>150</v>
      </c>
      <c r="AD551" s="208">
        <v>91.5</v>
      </c>
      <c r="AE551" s="183">
        <v>132</v>
      </c>
      <c r="AF551" s="182">
        <v>124</v>
      </c>
      <c r="AG551" s="208">
        <v>93.9</v>
      </c>
    </row>
    <row r="552" spans="1:33" ht="15" customHeight="1">
      <c r="A552" s="35"/>
      <c r="B552" s="11"/>
      <c r="C552" s="181" t="s">
        <v>39</v>
      </c>
      <c r="D552" s="183">
        <v>23294</v>
      </c>
      <c r="E552" s="182">
        <v>21576</v>
      </c>
      <c r="F552" s="208">
        <v>92.6</v>
      </c>
      <c r="G552" s="183">
        <v>19332</v>
      </c>
      <c r="H552" s="182">
        <v>18580</v>
      </c>
      <c r="I552" s="208">
        <v>96.1</v>
      </c>
      <c r="J552" s="183">
        <v>25862</v>
      </c>
      <c r="K552" s="182">
        <v>23876</v>
      </c>
      <c r="L552" s="208">
        <v>92.3</v>
      </c>
      <c r="M552" s="183">
        <v>20925</v>
      </c>
      <c r="N552" s="182">
        <v>20106</v>
      </c>
      <c r="O552" s="208">
        <v>96.1</v>
      </c>
      <c r="P552" s="183">
        <v>27146</v>
      </c>
      <c r="Q552" s="182">
        <v>25114</v>
      </c>
      <c r="R552" s="208">
        <v>92.5</v>
      </c>
      <c r="S552" s="183">
        <v>21772</v>
      </c>
      <c r="T552" s="182">
        <v>20933</v>
      </c>
      <c r="U552" s="208">
        <v>96.1</v>
      </c>
      <c r="V552" s="183">
        <v>27140</v>
      </c>
      <c r="W552" s="182">
        <v>25345</v>
      </c>
      <c r="X552" s="208">
        <v>93.4</v>
      </c>
      <c r="Y552" s="183">
        <v>22165</v>
      </c>
      <c r="Z552" s="182">
        <v>21393</v>
      </c>
      <c r="AA552" s="208">
        <v>96.5</v>
      </c>
      <c r="AB552" s="183">
        <v>26380</v>
      </c>
      <c r="AC552" s="182">
        <v>24674</v>
      </c>
      <c r="AD552" s="208">
        <v>93.5</v>
      </c>
      <c r="AE552" s="183">
        <v>21333</v>
      </c>
      <c r="AF552" s="182">
        <v>20673</v>
      </c>
      <c r="AG552" s="208">
        <v>96.9</v>
      </c>
    </row>
    <row r="553" spans="1:33" ht="15" customHeight="1">
      <c r="A553" s="35"/>
      <c r="B553" s="334" t="s">
        <v>192</v>
      </c>
      <c r="C553" s="260" t="s">
        <v>119</v>
      </c>
      <c r="D553" s="188">
        <v>5803</v>
      </c>
      <c r="E553" s="189">
        <v>5474</v>
      </c>
      <c r="F553" s="207">
        <v>94.3</v>
      </c>
      <c r="G553" s="188">
        <v>4773</v>
      </c>
      <c r="H553" s="189">
        <v>4552</v>
      </c>
      <c r="I553" s="207">
        <v>95.4</v>
      </c>
      <c r="J553" s="188">
        <v>5660</v>
      </c>
      <c r="K553" s="189">
        <v>5296</v>
      </c>
      <c r="L553" s="207">
        <v>93.6</v>
      </c>
      <c r="M553" s="188">
        <v>4706</v>
      </c>
      <c r="N553" s="189">
        <v>4485</v>
      </c>
      <c r="O553" s="207">
        <v>95.3</v>
      </c>
      <c r="P553" s="188">
        <v>5936</v>
      </c>
      <c r="Q553" s="189">
        <v>5635</v>
      </c>
      <c r="R553" s="207">
        <v>94.9</v>
      </c>
      <c r="S553" s="188">
        <v>4877</v>
      </c>
      <c r="T553" s="189">
        <v>4653</v>
      </c>
      <c r="U553" s="207">
        <v>95.4</v>
      </c>
      <c r="V553" s="188">
        <v>5598</v>
      </c>
      <c r="W553" s="189">
        <v>5326</v>
      </c>
      <c r="X553" s="207">
        <v>95.1</v>
      </c>
      <c r="Y553" s="188">
        <v>4573</v>
      </c>
      <c r="Z553" s="189">
        <v>4361</v>
      </c>
      <c r="AA553" s="207">
        <v>95.4</v>
      </c>
      <c r="AB553" s="188">
        <v>5241</v>
      </c>
      <c r="AC553" s="189">
        <v>4990</v>
      </c>
      <c r="AD553" s="207">
        <v>95.2</v>
      </c>
      <c r="AE553" s="188">
        <v>4322</v>
      </c>
      <c r="AF553" s="189">
        <v>4129</v>
      </c>
      <c r="AG553" s="207">
        <v>95.5</v>
      </c>
    </row>
    <row r="554" spans="1:33" ht="15" customHeight="1">
      <c r="A554" s="35"/>
      <c r="B554" s="11"/>
      <c r="C554" s="181" t="s">
        <v>120</v>
      </c>
      <c r="D554" s="183">
        <v>82</v>
      </c>
      <c r="E554" s="182">
        <v>78</v>
      </c>
      <c r="F554" s="208">
        <v>95.1</v>
      </c>
      <c r="G554" s="183">
        <v>48</v>
      </c>
      <c r="H554" s="182">
        <v>44</v>
      </c>
      <c r="I554" s="208">
        <v>91.7</v>
      </c>
      <c r="J554" s="183">
        <v>60</v>
      </c>
      <c r="K554" s="182">
        <v>55</v>
      </c>
      <c r="L554" s="208">
        <v>91.7</v>
      </c>
      <c r="M554" s="183">
        <v>45</v>
      </c>
      <c r="N554" s="182">
        <v>41</v>
      </c>
      <c r="O554" s="208">
        <v>91.1</v>
      </c>
      <c r="P554" s="183">
        <v>55</v>
      </c>
      <c r="Q554" s="182">
        <v>48</v>
      </c>
      <c r="R554" s="208">
        <v>87.3</v>
      </c>
      <c r="S554" s="183">
        <v>27</v>
      </c>
      <c r="T554" s="182">
        <v>23</v>
      </c>
      <c r="U554" s="208">
        <v>85.2</v>
      </c>
      <c r="V554" s="183">
        <v>60</v>
      </c>
      <c r="W554" s="182">
        <v>56</v>
      </c>
      <c r="X554" s="208">
        <v>93.3</v>
      </c>
      <c r="Y554" s="183">
        <v>38</v>
      </c>
      <c r="Z554" s="182">
        <v>35</v>
      </c>
      <c r="AA554" s="208">
        <v>92.1</v>
      </c>
      <c r="AB554" s="183">
        <v>31</v>
      </c>
      <c r="AC554" s="182">
        <v>30</v>
      </c>
      <c r="AD554" s="208">
        <v>96.8</v>
      </c>
      <c r="AE554" s="183">
        <v>30</v>
      </c>
      <c r="AF554" s="182">
        <v>29</v>
      </c>
      <c r="AG554" s="208">
        <v>96.7</v>
      </c>
    </row>
    <row r="555" spans="1:33" ht="15" customHeight="1">
      <c r="A555" s="35"/>
      <c r="B555" s="304"/>
      <c r="C555" s="34" t="s">
        <v>39</v>
      </c>
      <c r="D555" s="184">
        <v>5885</v>
      </c>
      <c r="E555" s="185">
        <v>5552</v>
      </c>
      <c r="F555" s="209">
        <v>94.3</v>
      </c>
      <c r="G555" s="184">
        <v>4819</v>
      </c>
      <c r="H555" s="185">
        <v>4594</v>
      </c>
      <c r="I555" s="209">
        <v>95.3</v>
      </c>
      <c r="J555" s="184">
        <v>5720</v>
      </c>
      <c r="K555" s="185">
        <v>5351</v>
      </c>
      <c r="L555" s="209">
        <v>93.5</v>
      </c>
      <c r="M555" s="184">
        <v>4749</v>
      </c>
      <c r="N555" s="185">
        <v>4526</v>
      </c>
      <c r="O555" s="209">
        <v>95.3</v>
      </c>
      <c r="P555" s="184">
        <v>5991</v>
      </c>
      <c r="Q555" s="185">
        <v>5683</v>
      </c>
      <c r="R555" s="209">
        <v>94.9</v>
      </c>
      <c r="S555" s="184">
        <v>4903</v>
      </c>
      <c r="T555" s="185">
        <v>4676</v>
      </c>
      <c r="U555" s="209">
        <v>95.4</v>
      </c>
      <c r="V555" s="184">
        <v>5658</v>
      </c>
      <c r="W555" s="185">
        <v>5382</v>
      </c>
      <c r="X555" s="209">
        <v>95.1</v>
      </c>
      <c r="Y555" s="184">
        <v>4610</v>
      </c>
      <c r="Z555" s="185">
        <v>4396</v>
      </c>
      <c r="AA555" s="209">
        <v>95.4</v>
      </c>
      <c r="AB555" s="184">
        <v>5272</v>
      </c>
      <c r="AC555" s="185">
        <v>5020</v>
      </c>
      <c r="AD555" s="209">
        <v>95.2</v>
      </c>
      <c r="AE555" s="184">
        <v>4351</v>
      </c>
      <c r="AF555" s="185">
        <v>4157</v>
      </c>
      <c r="AG555" s="209">
        <v>95.5</v>
      </c>
    </row>
    <row r="556" spans="1:33" ht="15" customHeight="1">
      <c r="A556" s="35"/>
      <c r="B556" s="11" t="s">
        <v>121</v>
      </c>
      <c r="C556" s="181" t="s">
        <v>302</v>
      </c>
      <c r="D556" s="183">
        <v>19297</v>
      </c>
      <c r="E556" s="182">
        <v>18941</v>
      </c>
      <c r="F556" s="208">
        <v>98.2</v>
      </c>
      <c r="G556" s="183">
        <v>18894</v>
      </c>
      <c r="H556" s="182">
        <v>18710</v>
      </c>
      <c r="I556" s="208">
        <v>99</v>
      </c>
      <c r="J556" s="183">
        <v>19076</v>
      </c>
      <c r="K556" s="182">
        <v>18729</v>
      </c>
      <c r="L556" s="208">
        <v>98.2</v>
      </c>
      <c r="M556" s="183">
        <v>18680</v>
      </c>
      <c r="N556" s="182">
        <v>18500</v>
      </c>
      <c r="O556" s="208">
        <v>99</v>
      </c>
      <c r="P556" s="183">
        <v>17282</v>
      </c>
      <c r="Q556" s="182">
        <v>16975</v>
      </c>
      <c r="R556" s="208">
        <v>98.2</v>
      </c>
      <c r="S556" s="183">
        <v>16936</v>
      </c>
      <c r="T556" s="182">
        <v>16765</v>
      </c>
      <c r="U556" s="208">
        <v>99</v>
      </c>
      <c r="V556" s="183">
        <v>18039</v>
      </c>
      <c r="W556" s="182">
        <v>17761</v>
      </c>
      <c r="X556" s="208">
        <v>98.5</v>
      </c>
      <c r="Y556" s="183">
        <v>17708</v>
      </c>
      <c r="Z556" s="182">
        <v>17550</v>
      </c>
      <c r="AA556" s="208">
        <v>99.1</v>
      </c>
      <c r="AB556" s="183">
        <v>18094</v>
      </c>
      <c r="AC556" s="182">
        <v>17867</v>
      </c>
      <c r="AD556" s="208">
        <v>98.7</v>
      </c>
      <c r="AE556" s="183">
        <v>17794</v>
      </c>
      <c r="AF556" s="182">
        <v>17653</v>
      </c>
      <c r="AG556" s="208">
        <v>99.2</v>
      </c>
    </row>
    <row r="557" spans="1:33" ht="15" customHeight="1">
      <c r="A557" s="35"/>
      <c r="B557" s="11"/>
      <c r="C557" s="181" t="s">
        <v>329</v>
      </c>
      <c r="D557" s="183">
        <v>2322</v>
      </c>
      <c r="E557" s="182">
        <v>2243</v>
      </c>
      <c r="F557" s="208">
        <v>96.6</v>
      </c>
      <c r="G557" s="183">
        <v>2241</v>
      </c>
      <c r="H557" s="182">
        <v>2172</v>
      </c>
      <c r="I557" s="208">
        <v>96.9</v>
      </c>
      <c r="J557" s="183">
        <v>9759</v>
      </c>
      <c r="K557" s="182">
        <v>9600</v>
      </c>
      <c r="L557" s="208">
        <v>98.4</v>
      </c>
      <c r="M557" s="183">
        <v>8796</v>
      </c>
      <c r="N557" s="182">
        <v>8680</v>
      </c>
      <c r="O557" s="208">
        <v>98.7</v>
      </c>
      <c r="P557" s="183">
        <v>8869</v>
      </c>
      <c r="Q557" s="182">
        <v>8673</v>
      </c>
      <c r="R557" s="208">
        <v>97.8</v>
      </c>
      <c r="S557" s="183">
        <v>8081</v>
      </c>
      <c r="T557" s="182">
        <v>7944</v>
      </c>
      <c r="U557" s="208">
        <v>98.3</v>
      </c>
      <c r="V557" s="183">
        <v>8951</v>
      </c>
      <c r="W557" s="182">
        <v>8760</v>
      </c>
      <c r="X557" s="208">
        <v>97.9</v>
      </c>
      <c r="Y557" s="183">
        <v>8273</v>
      </c>
      <c r="Z557" s="182">
        <v>8131</v>
      </c>
      <c r="AA557" s="208">
        <v>98.3</v>
      </c>
      <c r="AB557" s="183">
        <v>8803</v>
      </c>
      <c r="AC557" s="182">
        <v>8638</v>
      </c>
      <c r="AD557" s="208">
        <v>98.1</v>
      </c>
      <c r="AE557" s="183">
        <v>8145</v>
      </c>
      <c r="AF557" s="182">
        <v>8024</v>
      </c>
      <c r="AG557" s="208">
        <v>98.5</v>
      </c>
    </row>
    <row r="558" spans="1:33" ht="15" customHeight="1">
      <c r="A558" s="35"/>
      <c r="B558" s="11"/>
      <c r="C558" s="181" t="s">
        <v>321</v>
      </c>
      <c r="D558" s="183">
        <v>7666</v>
      </c>
      <c r="E558" s="182">
        <v>6999</v>
      </c>
      <c r="F558" s="208">
        <v>91.3</v>
      </c>
      <c r="G558" s="183">
        <v>6357</v>
      </c>
      <c r="H558" s="182">
        <v>5897</v>
      </c>
      <c r="I558" s="208">
        <v>92.8</v>
      </c>
      <c r="J558" s="183">
        <v>7728</v>
      </c>
      <c r="K558" s="182">
        <v>7179</v>
      </c>
      <c r="L558" s="208">
        <v>92.9</v>
      </c>
      <c r="M558" s="183">
        <v>6210</v>
      </c>
      <c r="N558" s="182">
        <v>5827</v>
      </c>
      <c r="O558" s="208">
        <v>93.8</v>
      </c>
      <c r="P558" s="183">
        <v>8125</v>
      </c>
      <c r="Q558" s="182">
        <v>7406</v>
      </c>
      <c r="R558" s="208">
        <v>91.2</v>
      </c>
      <c r="S558" s="183">
        <v>6468</v>
      </c>
      <c r="T558" s="182">
        <v>6108</v>
      </c>
      <c r="U558" s="208">
        <v>94.4</v>
      </c>
      <c r="V558" s="183">
        <v>9270</v>
      </c>
      <c r="W558" s="182">
        <v>8537</v>
      </c>
      <c r="X558" s="208">
        <v>92.1</v>
      </c>
      <c r="Y558" s="183">
        <v>6950</v>
      </c>
      <c r="Z558" s="182">
        <v>6536</v>
      </c>
      <c r="AA558" s="208">
        <v>94</v>
      </c>
      <c r="AB558" s="183">
        <v>7703</v>
      </c>
      <c r="AC558" s="182">
        <v>7083</v>
      </c>
      <c r="AD558" s="208">
        <v>92</v>
      </c>
      <c r="AE558" s="183">
        <v>5839</v>
      </c>
      <c r="AF558" s="182">
        <v>5496</v>
      </c>
      <c r="AG558" s="208">
        <v>94.1</v>
      </c>
    </row>
    <row r="559" spans="1:33" ht="15" customHeight="1">
      <c r="A559" s="35"/>
      <c r="B559" s="11"/>
      <c r="C559" s="181" t="s">
        <v>39</v>
      </c>
      <c r="D559" s="183">
        <v>29285</v>
      </c>
      <c r="E559" s="182">
        <v>28183</v>
      </c>
      <c r="F559" s="208">
        <v>96.2</v>
      </c>
      <c r="G559" s="183">
        <v>27006</v>
      </c>
      <c r="H559" s="182">
        <v>26342</v>
      </c>
      <c r="I559" s="208">
        <v>97.5</v>
      </c>
      <c r="J559" s="183">
        <v>36563</v>
      </c>
      <c r="K559" s="182">
        <v>35508</v>
      </c>
      <c r="L559" s="208">
        <v>97.1</v>
      </c>
      <c r="M559" s="183">
        <v>33078</v>
      </c>
      <c r="N559" s="182">
        <v>32446</v>
      </c>
      <c r="O559" s="208">
        <v>98.1</v>
      </c>
      <c r="P559" s="183">
        <v>34276</v>
      </c>
      <c r="Q559" s="182">
        <v>33054</v>
      </c>
      <c r="R559" s="208">
        <v>96.4</v>
      </c>
      <c r="S559" s="183">
        <v>30911</v>
      </c>
      <c r="T559" s="182">
        <v>30283</v>
      </c>
      <c r="U559" s="208">
        <v>98</v>
      </c>
      <c r="V559" s="183">
        <v>36260</v>
      </c>
      <c r="W559" s="182">
        <v>35058</v>
      </c>
      <c r="X559" s="208">
        <v>96.7</v>
      </c>
      <c r="Y559" s="183">
        <v>32391</v>
      </c>
      <c r="Z559" s="182">
        <v>31722</v>
      </c>
      <c r="AA559" s="208">
        <v>97.9</v>
      </c>
      <c r="AB559" s="183">
        <v>34600</v>
      </c>
      <c r="AC559" s="182">
        <v>33588</v>
      </c>
      <c r="AD559" s="208">
        <v>97.1</v>
      </c>
      <c r="AE559" s="183">
        <v>31280</v>
      </c>
      <c r="AF559" s="182">
        <v>30712</v>
      </c>
      <c r="AG559" s="208">
        <v>98.2</v>
      </c>
    </row>
    <row r="560" spans="1:33" ht="15" customHeight="1">
      <c r="A560" s="36"/>
      <c r="B560" s="197" t="s">
        <v>39</v>
      </c>
      <c r="C560" s="39"/>
      <c r="D560" s="195">
        <v>58464</v>
      </c>
      <c r="E560" s="194">
        <v>55311</v>
      </c>
      <c r="F560" s="210">
        <v>94.6</v>
      </c>
      <c r="G560" s="195">
        <v>43390</v>
      </c>
      <c r="H560" s="194">
        <v>42078</v>
      </c>
      <c r="I560" s="210">
        <v>97</v>
      </c>
      <c r="J560" s="195">
        <v>68145</v>
      </c>
      <c r="K560" s="194">
        <v>64735</v>
      </c>
      <c r="L560" s="210">
        <v>95</v>
      </c>
      <c r="M560" s="195">
        <v>50729</v>
      </c>
      <c r="N560" s="194">
        <v>49411</v>
      </c>
      <c r="O560" s="210">
        <v>97.4</v>
      </c>
      <c r="P560" s="195">
        <v>67413</v>
      </c>
      <c r="Q560" s="194">
        <v>63851</v>
      </c>
      <c r="R560" s="210">
        <v>94.7</v>
      </c>
      <c r="S560" s="195">
        <v>49423</v>
      </c>
      <c r="T560" s="194">
        <v>48091</v>
      </c>
      <c r="U560" s="210">
        <v>97.3</v>
      </c>
      <c r="V560" s="195">
        <v>69058</v>
      </c>
      <c r="W560" s="194">
        <v>65785</v>
      </c>
      <c r="X560" s="210">
        <v>95.3</v>
      </c>
      <c r="Y560" s="195">
        <v>51399</v>
      </c>
      <c r="Z560" s="194">
        <v>50075</v>
      </c>
      <c r="AA560" s="210">
        <v>97.4</v>
      </c>
      <c r="AB560" s="195">
        <v>66252</v>
      </c>
      <c r="AC560" s="194">
        <v>63282</v>
      </c>
      <c r="AD560" s="210">
        <v>95.5</v>
      </c>
      <c r="AE560" s="195">
        <v>49625</v>
      </c>
      <c r="AF560" s="194">
        <v>48473</v>
      </c>
      <c r="AG560" s="210">
        <v>97.7</v>
      </c>
    </row>
    <row r="561" spans="1:33" ht="15" customHeight="1">
      <c r="A561" s="35" t="s">
        <v>23</v>
      </c>
      <c r="B561" s="11" t="s">
        <v>122</v>
      </c>
      <c r="C561" s="181" t="s">
        <v>123</v>
      </c>
      <c r="D561" s="183">
        <v>137</v>
      </c>
      <c r="E561" s="182">
        <v>101</v>
      </c>
      <c r="F561" s="208">
        <v>73.7</v>
      </c>
      <c r="G561" s="183">
        <v>132</v>
      </c>
      <c r="H561" s="182">
        <v>100</v>
      </c>
      <c r="I561" s="208">
        <v>75.8</v>
      </c>
      <c r="J561" s="183">
        <v>202</v>
      </c>
      <c r="K561" s="182">
        <v>158</v>
      </c>
      <c r="L561" s="208">
        <v>78.2</v>
      </c>
      <c r="M561" s="183">
        <v>197</v>
      </c>
      <c r="N561" s="182">
        <v>155</v>
      </c>
      <c r="O561" s="208">
        <v>78.7</v>
      </c>
      <c r="P561" s="183">
        <v>192</v>
      </c>
      <c r="Q561" s="182">
        <v>145</v>
      </c>
      <c r="R561" s="208">
        <v>75.5</v>
      </c>
      <c r="S561" s="183">
        <v>187</v>
      </c>
      <c r="T561" s="182">
        <v>144</v>
      </c>
      <c r="U561" s="208">
        <v>77</v>
      </c>
      <c r="V561" s="183">
        <v>217</v>
      </c>
      <c r="W561" s="182">
        <v>165</v>
      </c>
      <c r="X561" s="208">
        <v>76</v>
      </c>
      <c r="Y561" s="183">
        <v>199</v>
      </c>
      <c r="Z561" s="182">
        <v>152</v>
      </c>
      <c r="AA561" s="208">
        <v>76.400000000000006</v>
      </c>
      <c r="AB561" s="183">
        <v>200</v>
      </c>
      <c r="AC561" s="182">
        <v>139</v>
      </c>
      <c r="AD561" s="208">
        <v>69.5</v>
      </c>
      <c r="AE561" s="183">
        <v>190</v>
      </c>
      <c r="AF561" s="182">
        <v>138</v>
      </c>
      <c r="AG561" s="208">
        <v>72.599999999999994</v>
      </c>
    </row>
    <row r="562" spans="1:33" ht="15" customHeight="1">
      <c r="A562" s="35"/>
      <c r="B562" s="11"/>
      <c r="C562" s="181" t="s">
        <v>124</v>
      </c>
      <c r="D562" s="183">
        <v>3202</v>
      </c>
      <c r="E562" s="182">
        <v>3201</v>
      </c>
      <c r="F562" s="208">
        <v>100</v>
      </c>
      <c r="G562" s="183">
        <v>1479</v>
      </c>
      <c r="H562" s="182">
        <v>1478</v>
      </c>
      <c r="I562" s="208">
        <v>99.9</v>
      </c>
      <c r="J562" s="183">
        <v>3817</v>
      </c>
      <c r="K562" s="182">
        <v>3816</v>
      </c>
      <c r="L562" s="208">
        <v>100</v>
      </c>
      <c r="M562" s="183">
        <v>1757</v>
      </c>
      <c r="N562" s="182">
        <v>1756</v>
      </c>
      <c r="O562" s="208">
        <v>99.9</v>
      </c>
      <c r="P562" s="183">
        <v>4396</v>
      </c>
      <c r="Q562" s="182">
        <v>4395</v>
      </c>
      <c r="R562" s="208">
        <v>100</v>
      </c>
      <c r="S562" s="183">
        <v>1985</v>
      </c>
      <c r="T562" s="182">
        <v>1984</v>
      </c>
      <c r="U562" s="208">
        <v>99.9</v>
      </c>
      <c r="V562" s="183">
        <v>4646</v>
      </c>
      <c r="W562" s="182">
        <v>4646</v>
      </c>
      <c r="X562" s="208">
        <v>100</v>
      </c>
      <c r="Y562" s="183">
        <v>1991</v>
      </c>
      <c r="Z562" s="182">
        <v>1991</v>
      </c>
      <c r="AA562" s="208">
        <v>100</v>
      </c>
      <c r="AB562" s="183">
        <v>3327</v>
      </c>
      <c r="AC562" s="182">
        <v>3327</v>
      </c>
      <c r="AD562" s="208">
        <v>100</v>
      </c>
      <c r="AE562" s="183">
        <v>1603</v>
      </c>
      <c r="AF562" s="182">
        <v>1603</v>
      </c>
      <c r="AG562" s="208">
        <v>100</v>
      </c>
    </row>
    <row r="563" spans="1:33" ht="15" customHeight="1">
      <c r="A563" s="35"/>
      <c r="B563" s="11"/>
      <c r="C563" s="181" t="s">
        <v>39</v>
      </c>
      <c r="D563" s="183">
        <v>3339</v>
      </c>
      <c r="E563" s="182">
        <v>3302</v>
      </c>
      <c r="F563" s="208">
        <v>98.9</v>
      </c>
      <c r="G563" s="183">
        <v>1608</v>
      </c>
      <c r="H563" s="182">
        <v>1577</v>
      </c>
      <c r="I563" s="208">
        <v>98.1</v>
      </c>
      <c r="J563" s="183">
        <v>4019</v>
      </c>
      <c r="K563" s="182">
        <v>3974</v>
      </c>
      <c r="L563" s="208">
        <v>98.9</v>
      </c>
      <c r="M563" s="183">
        <v>1946</v>
      </c>
      <c r="N563" s="182">
        <v>1904</v>
      </c>
      <c r="O563" s="208">
        <v>97.8</v>
      </c>
      <c r="P563" s="183">
        <v>4588</v>
      </c>
      <c r="Q563" s="182">
        <v>4540</v>
      </c>
      <c r="R563" s="208">
        <v>99</v>
      </c>
      <c r="S563" s="183">
        <v>2162</v>
      </c>
      <c r="T563" s="182">
        <v>2120</v>
      </c>
      <c r="U563" s="208">
        <v>98.1</v>
      </c>
      <c r="V563" s="183">
        <v>4863</v>
      </c>
      <c r="W563" s="182">
        <v>4811</v>
      </c>
      <c r="X563" s="208">
        <v>98.9</v>
      </c>
      <c r="Y563" s="183">
        <v>2183</v>
      </c>
      <c r="Z563" s="182">
        <v>2139</v>
      </c>
      <c r="AA563" s="208">
        <v>98</v>
      </c>
      <c r="AB563" s="183">
        <v>3527</v>
      </c>
      <c r="AC563" s="182">
        <v>3466</v>
      </c>
      <c r="AD563" s="208">
        <v>98.3</v>
      </c>
      <c r="AE563" s="183">
        <v>1787</v>
      </c>
      <c r="AF563" s="182">
        <v>1736</v>
      </c>
      <c r="AG563" s="208">
        <v>97.1</v>
      </c>
    </row>
    <row r="564" spans="1:33" ht="15" customHeight="1">
      <c r="A564" s="35"/>
      <c r="B564" s="334" t="s">
        <v>125</v>
      </c>
      <c r="C564" s="260" t="s">
        <v>446</v>
      </c>
      <c r="D564" s="188">
        <v>1</v>
      </c>
      <c r="E564" s="189">
        <v>0</v>
      </c>
      <c r="F564" s="207">
        <v>0</v>
      </c>
      <c r="G564" s="188">
        <v>1</v>
      </c>
      <c r="H564" s="189">
        <v>0</v>
      </c>
      <c r="I564" s="207">
        <v>0</v>
      </c>
      <c r="J564" s="188">
        <v>3</v>
      </c>
      <c r="K564" s="189">
        <v>1</v>
      </c>
      <c r="L564" s="207">
        <v>33.299999999999997</v>
      </c>
      <c r="M564" s="188">
        <v>3</v>
      </c>
      <c r="N564" s="189">
        <v>1</v>
      </c>
      <c r="O564" s="207">
        <v>33.299999999999997</v>
      </c>
      <c r="P564" s="188">
        <v>6</v>
      </c>
      <c r="Q564" s="189">
        <v>0</v>
      </c>
      <c r="R564" s="207">
        <v>0</v>
      </c>
      <c r="S564" s="188">
        <v>5</v>
      </c>
      <c r="T564" s="189">
        <v>0</v>
      </c>
      <c r="U564" s="207">
        <v>0</v>
      </c>
      <c r="V564" s="188">
        <v>3</v>
      </c>
      <c r="W564" s="189">
        <v>0</v>
      </c>
      <c r="X564" s="207">
        <v>0</v>
      </c>
      <c r="Y564" s="188">
        <v>3</v>
      </c>
      <c r="Z564" s="189">
        <v>0</v>
      </c>
      <c r="AA564" s="207">
        <v>0</v>
      </c>
      <c r="AB564" s="188">
        <v>1</v>
      </c>
      <c r="AC564" s="189">
        <v>0</v>
      </c>
      <c r="AD564" s="207">
        <v>0</v>
      </c>
      <c r="AE564" s="188">
        <v>1</v>
      </c>
      <c r="AF564" s="189">
        <v>0</v>
      </c>
      <c r="AG564" s="207">
        <v>0</v>
      </c>
    </row>
    <row r="565" spans="1:33" ht="15" customHeight="1">
      <c r="A565" s="35"/>
      <c r="B565" s="11"/>
      <c r="C565" s="181" t="s">
        <v>126</v>
      </c>
      <c r="D565" s="183">
        <v>2130</v>
      </c>
      <c r="E565" s="182">
        <v>2130</v>
      </c>
      <c r="F565" s="208">
        <v>100</v>
      </c>
      <c r="G565" s="183">
        <v>1318</v>
      </c>
      <c r="H565" s="182">
        <v>1318</v>
      </c>
      <c r="I565" s="208">
        <v>100</v>
      </c>
      <c r="J565" s="183">
        <v>2356</v>
      </c>
      <c r="K565" s="182">
        <v>2356</v>
      </c>
      <c r="L565" s="208">
        <v>100</v>
      </c>
      <c r="M565" s="183">
        <v>1388</v>
      </c>
      <c r="N565" s="182">
        <v>1388</v>
      </c>
      <c r="O565" s="208">
        <v>100</v>
      </c>
      <c r="P565" s="183">
        <v>2637</v>
      </c>
      <c r="Q565" s="182">
        <v>2637</v>
      </c>
      <c r="R565" s="208">
        <v>100</v>
      </c>
      <c r="S565" s="183">
        <v>1439</v>
      </c>
      <c r="T565" s="182">
        <v>1439</v>
      </c>
      <c r="U565" s="208">
        <v>100</v>
      </c>
      <c r="V565" s="183">
        <v>2622</v>
      </c>
      <c r="W565" s="182">
        <v>2622</v>
      </c>
      <c r="X565" s="208">
        <v>100</v>
      </c>
      <c r="Y565" s="183">
        <v>1480</v>
      </c>
      <c r="Z565" s="182">
        <v>1480</v>
      </c>
      <c r="AA565" s="208">
        <v>100</v>
      </c>
      <c r="AB565" s="183">
        <v>2458</v>
      </c>
      <c r="AC565" s="182">
        <v>2457</v>
      </c>
      <c r="AD565" s="208">
        <v>100</v>
      </c>
      <c r="AE565" s="183">
        <v>1394</v>
      </c>
      <c r="AF565" s="182">
        <v>1393</v>
      </c>
      <c r="AG565" s="208">
        <v>99.9</v>
      </c>
    </row>
    <row r="566" spans="1:33" ht="15" customHeight="1">
      <c r="A566" s="35"/>
      <c r="B566" s="11"/>
      <c r="C566" s="181" t="s">
        <v>127</v>
      </c>
      <c r="D566" s="183">
        <v>9939</v>
      </c>
      <c r="E566" s="182">
        <v>9936</v>
      </c>
      <c r="F566" s="208">
        <v>100</v>
      </c>
      <c r="G566" s="183">
        <v>4809</v>
      </c>
      <c r="H566" s="182">
        <v>4807</v>
      </c>
      <c r="I566" s="208">
        <v>100</v>
      </c>
      <c r="J566" s="183">
        <v>11438</v>
      </c>
      <c r="K566" s="182">
        <v>11438</v>
      </c>
      <c r="L566" s="208">
        <v>100</v>
      </c>
      <c r="M566" s="183">
        <v>5404</v>
      </c>
      <c r="N566" s="182">
        <v>5404</v>
      </c>
      <c r="O566" s="208">
        <v>100</v>
      </c>
      <c r="P566" s="183">
        <v>13127</v>
      </c>
      <c r="Q566" s="182">
        <v>13123</v>
      </c>
      <c r="R566" s="208">
        <v>100</v>
      </c>
      <c r="S566" s="183">
        <v>5926</v>
      </c>
      <c r="T566" s="182">
        <v>5924</v>
      </c>
      <c r="U566" s="208">
        <v>100</v>
      </c>
      <c r="V566" s="183">
        <v>13640</v>
      </c>
      <c r="W566" s="182">
        <v>13640</v>
      </c>
      <c r="X566" s="208">
        <v>100</v>
      </c>
      <c r="Y566" s="183">
        <v>6189</v>
      </c>
      <c r="Z566" s="182">
        <v>6189</v>
      </c>
      <c r="AA566" s="208">
        <v>100</v>
      </c>
      <c r="AB566" s="183">
        <v>15723</v>
      </c>
      <c r="AC566" s="182">
        <v>15721</v>
      </c>
      <c r="AD566" s="208">
        <v>100</v>
      </c>
      <c r="AE566" s="183">
        <v>6844</v>
      </c>
      <c r="AF566" s="182">
        <v>6843</v>
      </c>
      <c r="AG566" s="208">
        <v>100</v>
      </c>
    </row>
    <row r="567" spans="1:33" ht="15" customHeight="1">
      <c r="A567" s="35"/>
      <c r="B567" s="11"/>
      <c r="C567" s="181" t="s">
        <v>128</v>
      </c>
      <c r="D567" s="183">
        <v>7357</v>
      </c>
      <c r="E567" s="182">
        <v>7355</v>
      </c>
      <c r="F567" s="208">
        <v>100</v>
      </c>
      <c r="G567" s="183">
        <v>4680</v>
      </c>
      <c r="H567" s="182">
        <v>4679</v>
      </c>
      <c r="I567" s="208">
        <v>100</v>
      </c>
      <c r="J567" s="183">
        <v>8113</v>
      </c>
      <c r="K567" s="182">
        <v>8113</v>
      </c>
      <c r="L567" s="208">
        <v>100</v>
      </c>
      <c r="M567" s="183">
        <v>5293</v>
      </c>
      <c r="N567" s="182">
        <v>5293</v>
      </c>
      <c r="O567" s="208">
        <v>100</v>
      </c>
      <c r="P567" s="183">
        <v>9541</v>
      </c>
      <c r="Q567" s="182">
        <v>9541</v>
      </c>
      <c r="R567" s="208">
        <v>100</v>
      </c>
      <c r="S567" s="183">
        <v>5947</v>
      </c>
      <c r="T567" s="182">
        <v>5947</v>
      </c>
      <c r="U567" s="208">
        <v>100</v>
      </c>
      <c r="V567" s="183">
        <v>10143</v>
      </c>
      <c r="W567" s="182">
        <v>10143</v>
      </c>
      <c r="X567" s="208">
        <v>100</v>
      </c>
      <c r="Y567" s="183">
        <v>6421</v>
      </c>
      <c r="Z567" s="182">
        <v>6421</v>
      </c>
      <c r="AA567" s="208">
        <v>100</v>
      </c>
      <c r="AB567" s="183">
        <v>10371</v>
      </c>
      <c r="AC567" s="182">
        <v>10370</v>
      </c>
      <c r="AD567" s="208">
        <v>100</v>
      </c>
      <c r="AE567" s="183">
        <v>6510</v>
      </c>
      <c r="AF567" s="182">
        <v>6509</v>
      </c>
      <c r="AG567" s="208">
        <v>100</v>
      </c>
    </row>
    <row r="568" spans="1:33" ht="15" customHeight="1">
      <c r="A568" s="35"/>
      <c r="B568" s="11"/>
      <c r="C568" s="181" t="s">
        <v>322</v>
      </c>
      <c r="D568" s="183">
        <v>1439</v>
      </c>
      <c r="E568" s="182">
        <v>1309</v>
      </c>
      <c r="F568" s="208">
        <v>91</v>
      </c>
      <c r="G568" s="183">
        <v>368</v>
      </c>
      <c r="H568" s="182">
        <v>339</v>
      </c>
      <c r="I568" s="208">
        <v>92.1</v>
      </c>
      <c r="J568" s="183">
        <v>834</v>
      </c>
      <c r="K568" s="182">
        <v>701</v>
      </c>
      <c r="L568" s="208">
        <v>84.1</v>
      </c>
      <c r="M568" s="183">
        <v>446</v>
      </c>
      <c r="N568" s="182">
        <v>408</v>
      </c>
      <c r="O568" s="208">
        <v>91.5</v>
      </c>
      <c r="P568" s="183">
        <v>1354</v>
      </c>
      <c r="Q568" s="182">
        <v>1190</v>
      </c>
      <c r="R568" s="208">
        <v>87.9</v>
      </c>
      <c r="S568" s="183">
        <v>526</v>
      </c>
      <c r="T568" s="182">
        <v>482</v>
      </c>
      <c r="U568" s="208">
        <v>91.6</v>
      </c>
      <c r="V568" s="183">
        <v>1576</v>
      </c>
      <c r="W568" s="182">
        <v>1383</v>
      </c>
      <c r="X568" s="208">
        <v>87.8</v>
      </c>
      <c r="Y568" s="183">
        <v>598</v>
      </c>
      <c r="Z568" s="182">
        <v>555</v>
      </c>
      <c r="AA568" s="208">
        <v>92.8</v>
      </c>
      <c r="AB568" s="183">
        <v>2427</v>
      </c>
      <c r="AC568" s="182">
        <v>2099</v>
      </c>
      <c r="AD568" s="208">
        <v>86.5</v>
      </c>
      <c r="AE568" s="183">
        <v>849</v>
      </c>
      <c r="AF568" s="182">
        <v>790</v>
      </c>
      <c r="AG568" s="208">
        <v>93.1</v>
      </c>
    </row>
    <row r="569" spans="1:33" ht="15" customHeight="1">
      <c r="A569" s="35"/>
      <c r="B569" s="304"/>
      <c r="C569" s="34" t="s">
        <v>39</v>
      </c>
      <c r="D569" s="184">
        <v>20866</v>
      </c>
      <c r="E569" s="185">
        <v>20730</v>
      </c>
      <c r="F569" s="209">
        <v>99.3</v>
      </c>
      <c r="G569" s="184">
        <v>10581</v>
      </c>
      <c r="H569" s="185">
        <v>10551</v>
      </c>
      <c r="I569" s="209">
        <v>99.7</v>
      </c>
      <c r="J569" s="184">
        <v>22744</v>
      </c>
      <c r="K569" s="185">
        <v>22609</v>
      </c>
      <c r="L569" s="209">
        <v>99.4</v>
      </c>
      <c r="M569" s="184">
        <v>11868</v>
      </c>
      <c r="N569" s="185">
        <v>11830</v>
      </c>
      <c r="O569" s="209">
        <v>99.7</v>
      </c>
      <c r="P569" s="184">
        <v>26665</v>
      </c>
      <c r="Q569" s="185">
        <v>26491</v>
      </c>
      <c r="R569" s="209">
        <v>99.3</v>
      </c>
      <c r="S569" s="184">
        <v>13073</v>
      </c>
      <c r="T569" s="185">
        <v>13024</v>
      </c>
      <c r="U569" s="209">
        <v>99.6</v>
      </c>
      <c r="V569" s="184">
        <v>27984</v>
      </c>
      <c r="W569" s="185">
        <v>27788</v>
      </c>
      <c r="X569" s="209">
        <v>99.3</v>
      </c>
      <c r="Y569" s="184">
        <v>13888</v>
      </c>
      <c r="Z569" s="185">
        <v>13843</v>
      </c>
      <c r="AA569" s="209">
        <v>99.7</v>
      </c>
      <c r="AB569" s="184">
        <v>30980</v>
      </c>
      <c r="AC569" s="185">
        <v>30647</v>
      </c>
      <c r="AD569" s="209">
        <v>98.9</v>
      </c>
      <c r="AE569" s="184">
        <v>14710</v>
      </c>
      <c r="AF569" s="185">
        <v>14651</v>
      </c>
      <c r="AG569" s="209">
        <v>99.6</v>
      </c>
    </row>
    <row r="570" spans="1:33" ht="15" customHeight="1">
      <c r="A570" s="35"/>
      <c r="B570" s="197" t="s">
        <v>193</v>
      </c>
      <c r="C570" s="39" t="s">
        <v>129</v>
      </c>
      <c r="D570" s="195">
        <v>10272</v>
      </c>
      <c r="E570" s="194">
        <v>7964</v>
      </c>
      <c r="F570" s="210">
        <v>77.5</v>
      </c>
      <c r="G570" s="195">
        <v>7378</v>
      </c>
      <c r="H570" s="194">
        <v>5950</v>
      </c>
      <c r="I570" s="210">
        <v>80.599999999999994</v>
      </c>
      <c r="J570" s="195">
        <v>11664</v>
      </c>
      <c r="K570" s="194">
        <v>9394</v>
      </c>
      <c r="L570" s="210">
        <v>80.5</v>
      </c>
      <c r="M570" s="195">
        <v>8134</v>
      </c>
      <c r="N570" s="194">
        <v>6672</v>
      </c>
      <c r="O570" s="210">
        <v>82</v>
      </c>
      <c r="P570" s="195">
        <v>12069</v>
      </c>
      <c r="Q570" s="194">
        <v>9722</v>
      </c>
      <c r="R570" s="210">
        <v>80.599999999999994</v>
      </c>
      <c r="S570" s="195">
        <v>8660</v>
      </c>
      <c r="T570" s="194">
        <v>7141</v>
      </c>
      <c r="U570" s="210">
        <v>82.5</v>
      </c>
      <c r="V570" s="195">
        <v>12417</v>
      </c>
      <c r="W570" s="194">
        <v>9954</v>
      </c>
      <c r="X570" s="210">
        <v>80.2</v>
      </c>
      <c r="Y570" s="195">
        <v>8583</v>
      </c>
      <c r="Z570" s="194">
        <v>7101</v>
      </c>
      <c r="AA570" s="210">
        <v>82.7</v>
      </c>
      <c r="AB570" s="195">
        <v>13312</v>
      </c>
      <c r="AC570" s="194">
        <v>10934</v>
      </c>
      <c r="AD570" s="210">
        <v>82.1</v>
      </c>
      <c r="AE570" s="195">
        <v>9184</v>
      </c>
      <c r="AF570" s="194">
        <v>7679</v>
      </c>
      <c r="AG570" s="210">
        <v>83.6</v>
      </c>
    </row>
    <row r="571" spans="1:33" ht="15" customHeight="1">
      <c r="A571" s="35"/>
      <c r="B571" s="334" t="s">
        <v>194</v>
      </c>
      <c r="C571" s="260" t="s">
        <v>197</v>
      </c>
      <c r="D571" s="188">
        <v>136</v>
      </c>
      <c r="E571" s="189">
        <v>99</v>
      </c>
      <c r="F571" s="207">
        <v>72.8</v>
      </c>
      <c r="G571" s="188">
        <v>127</v>
      </c>
      <c r="H571" s="189">
        <v>96</v>
      </c>
      <c r="I571" s="207">
        <v>75.599999999999994</v>
      </c>
      <c r="J571" s="188">
        <v>118</v>
      </c>
      <c r="K571" s="189">
        <v>100</v>
      </c>
      <c r="L571" s="207">
        <v>84.7</v>
      </c>
      <c r="M571" s="188">
        <v>111</v>
      </c>
      <c r="N571" s="189">
        <v>93</v>
      </c>
      <c r="O571" s="207">
        <v>83.8</v>
      </c>
      <c r="P571" s="188">
        <v>147</v>
      </c>
      <c r="Q571" s="189">
        <v>112</v>
      </c>
      <c r="R571" s="207">
        <v>76.2</v>
      </c>
      <c r="S571" s="188">
        <v>134</v>
      </c>
      <c r="T571" s="189">
        <v>106</v>
      </c>
      <c r="U571" s="207">
        <v>79.099999999999994</v>
      </c>
      <c r="V571" s="188">
        <v>132</v>
      </c>
      <c r="W571" s="189">
        <v>101</v>
      </c>
      <c r="X571" s="207">
        <v>76.5</v>
      </c>
      <c r="Y571" s="188">
        <v>120</v>
      </c>
      <c r="Z571" s="189">
        <v>95</v>
      </c>
      <c r="AA571" s="207">
        <v>79.2</v>
      </c>
      <c r="AB571" s="188">
        <v>117</v>
      </c>
      <c r="AC571" s="189">
        <v>95</v>
      </c>
      <c r="AD571" s="207">
        <v>81.2</v>
      </c>
      <c r="AE571" s="188">
        <v>106</v>
      </c>
      <c r="AF571" s="189">
        <v>87</v>
      </c>
      <c r="AG571" s="207">
        <v>82.1</v>
      </c>
    </row>
    <row r="572" spans="1:33" ht="15" customHeight="1">
      <c r="A572" s="35"/>
      <c r="B572" s="11"/>
      <c r="C572" s="181" t="s">
        <v>130</v>
      </c>
      <c r="D572" s="183">
        <v>9</v>
      </c>
      <c r="E572" s="182">
        <v>5</v>
      </c>
      <c r="F572" s="208">
        <v>55.6</v>
      </c>
      <c r="G572" s="183">
        <v>7</v>
      </c>
      <c r="H572" s="182">
        <v>5</v>
      </c>
      <c r="I572" s="208">
        <v>71.400000000000006</v>
      </c>
      <c r="J572" s="183">
        <v>3</v>
      </c>
      <c r="K572" s="182">
        <v>1</v>
      </c>
      <c r="L572" s="208">
        <v>33.299999999999997</v>
      </c>
      <c r="M572" s="183">
        <v>2</v>
      </c>
      <c r="N572" s="182">
        <v>1</v>
      </c>
      <c r="O572" s="208">
        <v>50</v>
      </c>
      <c r="P572" s="183">
        <v>9</v>
      </c>
      <c r="Q572" s="182">
        <v>3</v>
      </c>
      <c r="R572" s="208">
        <v>33.299999999999997</v>
      </c>
      <c r="S572" s="183">
        <v>7</v>
      </c>
      <c r="T572" s="182">
        <v>3</v>
      </c>
      <c r="U572" s="208">
        <v>42.9</v>
      </c>
      <c r="V572" s="183">
        <v>2</v>
      </c>
      <c r="W572" s="182">
        <v>2</v>
      </c>
      <c r="X572" s="208">
        <v>100</v>
      </c>
      <c r="Y572" s="183">
        <v>2</v>
      </c>
      <c r="Z572" s="182">
        <v>2</v>
      </c>
      <c r="AA572" s="208">
        <v>100</v>
      </c>
      <c r="AB572" s="183">
        <v>52</v>
      </c>
      <c r="AC572" s="182">
        <v>16</v>
      </c>
      <c r="AD572" s="208">
        <v>30.8</v>
      </c>
      <c r="AE572" s="183">
        <v>7</v>
      </c>
      <c r="AF572" s="182">
        <v>5</v>
      </c>
      <c r="AG572" s="208">
        <v>71.400000000000006</v>
      </c>
    </row>
    <row r="573" spans="1:33" ht="15" customHeight="1">
      <c r="A573" s="35"/>
      <c r="B573" s="11"/>
      <c r="C573" s="181" t="s">
        <v>131</v>
      </c>
      <c r="D573" s="183">
        <v>18</v>
      </c>
      <c r="E573" s="182">
        <v>8</v>
      </c>
      <c r="F573" s="208">
        <v>44.4</v>
      </c>
      <c r="G573" s="183">
        <v>9</v>
      </c>
      <c r="H573" s="182">
        <v>5</v>
      </c>
      <c r="I573" s="208">
        <v>55.6</v>
      </c>
      <c r="J573" s="183">
        <v>24</v>
      </c>
      <c r="K573" s="182">
        <v>12</v>
      </c>
      <c r="L573" s="208">
        <v>50</v>
      </c>
      <c r="M573" s="183">
        <v>6</v>
      </c>
      <c r="N573" s="182">
        <v>5</v>
      </c>
      <c r="O573" s="208">
        <v>83.3</v>
      </c>
      <c r="P573" s="183">
        <v>16</v>
      </c>
      <c r="Q573" s="182">
        <v>16</v>
      </c>
      <c r="R573" s="208">
        <v>100</v>
      </c>
      <c r="S573" s="183">
        <v>8</v>
      </c>
      <c r="T573" s="182">
        <v>8</v>
      </c>
      <c r="U573" s="208">
        <v>100</v>
      </c>
      <c r="V573" s="183">
        <v>35</v>
      </c>
      <c r="W573" s="182">
        <v>13</v>
      </c>
      <c r="X573" s="208">
        <v>37.1</v>
      </c>
      <c r="Y573" s="183">
        <v>3</v>
      </c>
      <c r="Z573" s="182">
        <v>1</v>
      </c>
      <c r="AA573" s="208">
        <v>33.299999999999997</v>
      </c>
      <c r="AB573" s="183">
        <v>13</v>
      </c>
      <c r="AC573" s="182">
        <v>10</v>
      </c>
      <c r="AD573" s="208">
        <v>76.900000000000006</v>
      </c>
      <c r="AE573" s="183">
        <v>9</v>
      </c>
      <c r="AF573" s="182">
        <v>7</v>
      </c>
      <c r="AG573" s="208">
        <v>77.8</v>
      </c>
    </row>
    <row r="574" spans="1:33" ht="15" customHeight="1">
      <c r="A574" s="35"/>
      <c r="B574" s="11"/>
      <c r="C574" s="181" t="s">
        <v>323</v>
      </c>
      <c r="D574" s="183">
        <v>4556</v>
      </c>
      <c r="E574" s="182">
        <v>3343</v>
      </c>
      <c r="F574" s="208">
        <v>73.400000000000006</v>
      </c>
      <c r="G574" s="183">
        <v>1557</v>
      </c>
      <c r="H574" s="182">
        <v>840</v>
      </c>
      <c r="I574" s="208">
        <v>53.9</v>
      </c>
      <c r="J574" s="183">
        <v>5266</v>
      </c>
      <c r="K574" s="182">
        <v>4498</v>
      </c>
      <c r="L574" s="208">
        <v>85.4</v>
      </c>
      <c r="M574" s="183">
        <v>730</v>
      </c>
      <c r="N574" s="182">
        <v>637</v>
      </c>
      <c r="O574" s="208">
        <v>87.3</v>
      </c>
      <c r="P574" s="183">
        <v>6254</v>
      </c>
      <c r="Q574" s="182">
        <v>5469</v>
      </c>
      <c r="R574" s="208">
        <v>87.4</v>
      </c>
      <c r="S574" s="183">
        <v>1015</v>
      </c>
      <c r="T574" s="182">
        <v>864</v>
      </c>
      <c r="U574" s="208">
        <v>85.1</v>
      </c>
      <c r="V574" s="183">
        <v>7011</v>
      </c>
      <c r="W574" s="182">
        <v>6397</v>
      </c>
      <c r="X574" s="208">
        <v>91.2</v>
      </c>
      <c r="Y574" s="183">
        <v>840</v>
      </c>
      <c r="Z574" s="182">
        <v>752</v>
      </c>
      <c r="AA574" s="208">
        <v>89.5</v>
      </c>
      <c r="AB574" s="183">
        <v>3712</v>
      </c>
      <c r="AC574" s="182">
        <v>3458</v>
      </c>
      <c r="AD574" s="208">
        <v>93.2</v>
      </c>
      <c r="AE574" s="183">
        <v>514</v>
      </c>
      <c r="AF574" s="182">
        <v>438</v>
      </c>
      <c r="AG574" s="208">
        <v>85.2</v>
      </c>
    </row>
    <row r="575" spans="1:33" ht="15" customHeight="1">
      <c r="A575" s="35"/>
      <c r="B575" s="304"/>
      <c r="C575" s="34" t="s">
        <v>39</v>
      </c>
      <c r="D575" s="184">
        <v>4719</v>
      </c>
      <c r="E575" s="185">
        <v>3455</v>
      </c>
      <c r="F575" s="209">
        <v>73.2</v>
      </c>
      <c r="G575" s="184">
        <v>1700</v>
      </c>
      <c r="H575" s="185">
        <v>946</v>
      </c>
      <c r="I575" s="209">
        <v>55.6</v>
      </c>
      <c r="J575" s="184">
        <v>5411</v>
      </c>
      <c r="K575" s="185">
        <v>4611</v>
      </c>
      <c r="L575" s="209">
        <v>85.2</v>
      </c>
      <c r="M575" s="184">
        <v>849</v>
      </c>
      <c r="N575" s="185">
        <v>736</v>
      </c>
      <c r="O575" s="209">
        <v>86.7</v>
      </c>
      <c r="P575" s="184">
        <v>6426</v>
      </c>
      <c r="Q575" s="185">
        <v>5600</v>
      </c>
      <c r="R575" s="209">
        <v>87.1</v>
      </c>
      <c r="S575" s="184">
        <v>1163</v>
      </c>
      <c r="T575" s="185">
        <v>981</v>
      </c>
      <c r="U575" s="209">
        <v>84.4</v>
      </c>
      <c r="V575" s="184">
        <v>7180</v>
      </c>
      <c r="W575" s="185">
        <v>6513</v>
      </c>
      <c r="X575" s="209">
        <v>90.7</v>
      </c>
      <c r="Y575" s="184">
        <v>965</v>
      </c>
      <c r="Z575" s="185">
        <v>850</v>
      </c>
      <c r="AA575" s="209">
        <v>88.1</v>
      </c>
      <c r="AB575" s="184">
        <v>3894</v>
      </c>
      <c r="AC575" s="185">
        <v>3579</v>
      </c>
      <c r="AD575" s="209">
        <v>91.9</v>
      </c>
      <c r="AE575" s="184">
        <v>629</v>
      </c>
      <c r="AF575" s="185">
        <v>534</v>
      </c>
      <c r="AG575" s="209">
        <v>84.9</v>
      </c>
    </row>
    <row r="576" spans="1:33" ht="15" customHeight="1">
      <c r="A576" s="35"/>
      <c r="B576" s="11" t="s">
        <v>182</v>
      </c>
      <c r="C576" s="181" t="s">
        <v>198</v>
      </c>
      <c r="D576" s="183">
        <v>0</v>
      </c>
      <c r="E576" s="182">
        <v>0</v>
      </c>
      <c r="F576" s="208">
        <v>0</v>
      </c>
      <c r="G576" s="183">
        <v>0</v>
      </c>
      <c r="H576" s="182">
        <v>0</v>
      </c>
      <c r="I576" s="208">
        <v>0</v>
      </c>
      <c r="J576" s="183">
        <v>0</v>
      </c>
      <c r="K576" s="182">
        <v>0</v>
      </c>
      <c r="L576" s="208">
        <v>0</v>
      </c>
      <c r="M576" s="183">
        <v>0</v>
      </c>
      <c r="N576" s="182">
        <v>0</v>
      </c>
      <c r="O576" s="208">
        <v>0</v>
      </c>
      <c r="P576" s="183">
        <v>0</v>
      </c>
      <c r="Q576" s="182">
        <v>0</v>
      </c>
      <c r="R576" s="208">
        <v>0</v>
      </c>
      <c r="S576" s="183">
        <v>0</v>
      </c>
      <c r="T576" s="182">
        <v>0</v>
      </c>
      <c r="U576" s="208">
        <v>0</v>
      </c>
      <c r="V576" s="183">
        <v>1</v>
      </c>
      <c r="W576" s="182">
        <v>0</v>
      </c>
      <c r="X576" s="208">
        <v>0</v>
      </c>
      <c r="Y576" s="183">
        <v>1</v>
      </c>
      <c r="Z576" s="182">
        <v>0</v>
      </c>
      <c r="AA576" s="208">
        <v>0</v>
      </c>
      <c r="AB576" s="183">
        <v>4</v>
      </c>
      <c r="AC576" s="182">
        <v>3</v>
      </c>
      <c r="AD576" s="208">
        <v>75</v>
      </c>
      <c r="AE576" s="183">
        <v>4</v>
      </c>
      <c r="AF576" s="182">
        <v>3</v>
      </c>
      <c r="AG576" s="208">
        <v>75</v>
      </c>
    </row>
    <row r="577" spans="1:33" ht="15" customHeight="1">
      <c r="A577" s="35"/>
      <c r="B577" s="11"/>
      <c r="C577" s="181" t="s">
        <v>324</v>
      </c>
      <c r="D577" s="183">
        <v>8</v>
      </c>
      <c r="E577" s="182">
        <v>7</v>
      </c>
      <c r="F577" s="208">
        <v>87.5</v>
      </c>
      <c r="G577" s="183">
        <v>7</v>
      </c>
      <c r="H577" s="182">
        <v>6</v>
      </c>
      <c r="I577" s="208">
        <v>85.7</v>
      </c>
      <c r="J577" s="183">
        <v>13</v>
      </c>
      <c r="K577" s="182">
        <v>7</v>
      </c>
      <c r="L577" s="208">
        <v>53.8</v>
      </c>
      <c r="M577" s="183">
        <v>8</v>
      </c>
      <c r="N577" s="182">
        <v>7</v>
      </c>
      <c r="O577" s="208">
        <v>87.5</v>
      </c>
      <c r="P577" s="183">
        <v>25</v>
      </c>
      <c r="Q577" s="182">
        <v>17</v>
      </c>
      <c r="R577" s="208">
        <v>68</v>
      </c>
      <c r="S577" s="183">
        <v>19</v>
      </c>
      <c r="T577" s="182">
        <v>13</v>
      </c>
      <c r="U577" s="208">
        <v>68.400000000000006</v>
      </c>
      <c r="V577" s="183">
        <v>12</v>
      </c>
      <c r="W577" s="182">
        <v>10</v>
      </c>
      <c r="X577" s="208">
        <v>83.3</v>
      </c>
      <c r="Y577" s="183">
        <v>6</v>
      </c>
      <c r="Z577" s="182">
        <v>5</v>
      </c>
      <c r="AA577" s="208">
        <v>83.3</v>
      </c>
      <c r="AB577" s="183">
        <v>15</v>
      </c>
      <c r="AC577" s="182">
        <v>6</v>
      </c>
      <c r="AD577" s="208">
        <v>40</v>
      </c>
      <c r="AE577" s="183">
        <v>7</v>
      </c>
      <c r="AF577" s="182">
        <v>4</v>
      </c>
      <c r="AG577" s="208">
        <v>57.1</v>
      </c>
    </row>
    <row r="578" spans="1:33" ht="15" customHeight="1">
      <c r="A578" s="35"/>
      <c r="B578" s="11"/>
      <c r="C578" s="181" t="s">
        <v>39</v>
      </c>
      <c r="D578" s="183">
        <v>8</v>
      </c>
      <c r="E578" s="182">
        <v>7</v>
      </c>
      <c r="F578" s="208">
        <v>87.5</v>
      </c>
      <c r="G578" s="183">
        <v>7</v>
      </c>
      <c r="H578" s="182">
        <v>6</v>
      </c>
      <c r="I578" s="208">
        <v>85.7</v>
      </c>
      <c r="J578" s="183">
        <v>13</v>
      </c>
      <c r="K578" s="182">
        <v>7</v>
      </c>
      <c r="L578" s="208">
        <v>53.8</v>
      </c>
      <c r="M578" s="183">
        <v>8</v>
      </c>
      <c r="N578" s="182">
        <v>7</v>
      </c>
      <c r="O578" s="208">
        <v>87.5</v>
      </c>
      <c r="P578" s="183">
        <v>25</v>
      </c>
      <c r="Q578" s="182">
        <v>17</v>
      </c>
      <c r="R578" s="208">
        <v>68</v>
      </c>
      <c r="S578" s="183">
        <v>19</v>
      </c>
      <c r="T578" s="182">
        <v>13</v>
      </c>
      <c r="U578" s="208">
        <v>68.400000000000006</v>
      </c>
      <c r="V578" s="183">
        <v>13</v>
      </c>
      <c r="W578" s="182">
        <v>10</v>
      </c>
      <c r="X578" s="208">
        <v>76.900000000000006</v>
      </c>
      <c r="Y578" s="183">
        <v>7</v>
      </c>
      <c r="Z578" s="182">
        <v>5</v>
      </c>
      <c r="AA578" s="208">
        <v>71.400000000000006</v>
      </c>
      <c r="AB578" s="183">
        <v>19</v>
      </c>
      <c r="AC578" s="182">
        <v>9</v>
      </c>
      <c r="AD578" s="208">
        <v>47.4</v>
      </c>
      <c r="AE578" s="183">
        <v>11</v>
      </c>
      <c r="AF578" s="182">
        <v>7</v>
      </c>
      <c r="AG578" s="208">
        <v>63.6</v>
      </c>
    </row>
    <row r="579" spans="1:33" ht="15" customHeight="1">
      <c r="A579" s="35"/>
      <c r="B579" s="334" t="s">
        <v>181</v>
      </c>
      <c r="C579" s="260" t="s">
        <v>132</v>
      </c>
      <c r="D579" s="188">
        <v>148</v>
      </c>
      <c r="E579" s="189">
        <v>84</v>
      </c>
      <c r="F579" s="207">
        <v>56.8</v>
      </c>
      <c r="G579" s="188">
        <v>95</v>
      </c>
      <c r="H579" s="189">
        <v>55</v>
      </c>
      <c r="I579" s="207">
        <v>57.9</v>
      </c>
      <c r="J579" s="188">
        <v>119</v>
      </c>
      <c r="K579" s="189">
        <v>69</v>
      </c>
      <c r="L579" s="207">
        <v>58</v>
      </c>
      <c r="M579" s="188">
        <v>93</v>
      </c>
      <c r="N579" s="189">
        <v>56</v>
      </c>
      <c r="O579" s="207">
        <v>60.2</v>
      </c>
      <c r="P579" s="188">
        <v>158</v>
      </c>
      <c r="Q579" s="189">
        <v>74</v>
      </c>
      <c r="R579" s="207">
        <v>46.8</v>
      </c>
      <c r="S579" s="188">
        <v>104</v>
      </c>
      <c r="T579" s="189">
        <v>54</v>
      </c>
      <c r="U579" s="207">
        <v>51.9</v>
      </c>
      <c r="V579" s="188">
        <v>195</v>
      </c>
      <c r="W579" s="189">
        <v>79</v>
      </c>
      <c r="X579" s="207">
        <v>40.5</v>
      </c>
      <c r="Y579" s="188">
        <v>117</v>
      </c>
      <c r="Z579" s="189">
        <v>64</v>
      </c>
      <c r="AA579" s="207">
        <v>54.7</v>
      </c>
      <c r="AB579" s="188">
        <v>276</v>
      </c>
      <c r="AC579" s="189">
        <v>111</v>
      </c>
      <c r="AD579" s="207">
        <v>40.200000000000003</v>
      </c>
      <c r="AE579" s="188">
        <v>147</v>
      </c>
      <c r="AF579" s="189">
        <v>84</v>
      </c>
      <c r="AG579" s="207">
        <v>57.1</v>
      </c>
    </row>
    <row r="580" spans="1:33" ht="15" customHeight="1">
      <c r="A580" s="35"/>
      <c r="B580" s="11"/>
      <c r="C580" s="181" t="s">
        <v>133</v>
      </c>
      <c r="D580" s="183">
        <v>6749</v>
      </c>
      <c r="E580" s="182">
        <v>5344</v>
      </c>
      <c r="F580" s="208">
        <v>79.2</v>
      </c>
      <c r="G580" s="183">
        <v>5658</v>
      </c>
      <c r="H580" s="182">
        <v>4707</v>
      </c>
      <c r="I580" s="208">
        <v>83.2</v>
      </c>
      <c r="J580" s="183">
        <v>6987</v>
      </c>
      <c r="K580" s="182">
        <v>5679</v>
      </c>
      <c r="L580" s="208">
        <v>81.3</v>
      </c>
      <c r="M580" s="183">
        <v>5887</v>
      </c>
      <c r="N580" s="182">
        <v>5028</v>
      </c>
      <c r="O580" s="208">
        <v>85.4</v>
      </c>
      <c r="P580" s="183">
        <v>7209</v>
      </c>
      <c r="Q580" s="182">
        <v>5899</v>
      </c>
      <c r="R580" s="208">
        <v>81.8</v>
      </c>
      <c r="S580" s="183">
        <v>6058</v>
      </c>
      <c r="T580" s="182">
        <v>5182</v>
      </c>
      <c r="U580" s="208">
        <v>85.5</v>
      </c>
      <c r="V580" s="183">
        <v>7204</v>
      </c>
      <c r="W580" s="182">
        <v>5874</v>
      </c>
      <c r="X580" s="208">
        <v>81.5</v>
      </c>
      <c r="Y580" s="183">
        <v>6020</v>
      </c>
      <c r="Z580" s="182">
        <v>5175</v>
      </c>
      <c r="AA580" s="208">
        <v>86</v>
      </c>
      <c r="AB580" s="183">
        <v>7122</v>
      </c>
      <c r="AC580" s="182">
        <v>5864</v>
      </c>
      <c r="AD580" s="208">
        <v>82.3</v>
      </c>
      <c r="AE580" s="183">
        <v>5911</v>
      </c>
      <c r="AF580" s="182">
        <v>5094</v>
      </c>
      <c r="AG580" s="208">
        <v>86.2</v>
      </c>
    </row>
    <row r="581" spans="1:33" ht="15" customHeight="1">
      <c r="A581" s="35"/>
      <c r="B581" s="11"/>
      <c r="C581" s="181" t="s">
        <v>134</v>
      </c>
      <c r="D581" s="183">
        <v>335</v>
      </c>
      <c r="E581" s="182">
        <v>298</v>
      </c>
      <c r="F581" s="208">
        <v>89</v>
      </c>
      <c r="G581" s="183">
        <v>284</v>
      </c>
      <c r="H581" s="182">
        <v>255</v>
      </c>
      <c r="I581" s="208">
        <v>89.8</v>
      </c>
      <c r="J581" s="183">
        <v>459</v>
      </c>
      <c r="K581" s="182">
        <v>385</v>
      </c>
      <c r="L581" s="208">
        <v>83.9</v>
      </c>
      <c r="M581" s="183">
        <v>363</v>
      </c>
      <c r="N581" s="182">
        <v>320</v>
      </c>
      <c r="O581" s="208">
        <v>88.2</v>
      </c>
      <c r="P581" s="183">
        <v>562</v>
      </c>
      <c r="Q581" s="182">
        <v>493</v>
      </c>
      <c r="R581" s="208">
        <v>87.7</v>
      </c>
      <c r="S581" s="183">
        <v>441</v>
      </c>
      <c r="T581" s="182">
        <v>402</v>
      </c>
      <c r="U581" s="208">
        <v>91.2</v>
      </c>
      <c r="V581" s="183">
        <v>557</v>
      </c>
      <c r="W581" s="182">
        <v>460</v>
      </c>
      <c r="X581" s="208">
        <v>82.6</v>
      </c>
      <c r="Y581" s="183">
        <v>407</v>
      </c>
      <c r="Z581" s="182">
        <v>365</v>
      </c>
      <c r="AA581" s="208">
        <v>89.7</v>
      </c>
      <c r="AB581" s="183">
        <v>602</v>
      </c>
      <c r="AC581" s="182">
        <v>522</v>
      </c>
      <c r="AD581" s="208">
        <v>86.7</v>
      </c>
      <c r="AE581" s="183">
        <v>455</v>
      </c>
      <c r="AF581" s="182">
        <v>420</v>
      </c>
      <c r="AG581" s="208">
        <v>92.3</v>
      </c>
    </row>
    <row r="582" spans="1:33" ht="15" customHeight="1">
      <c r="A582" s="35"/>
      <c r="B582" s="11"/>
      <c r="C582" s="181" t="s">
        <v>325</v>
      </c>
      <c r="D582" s="183">
        <v>5233</v>
      </c>
      <c r="E582" s="182">
        <v>4026</v>
      </c>
      <c r="F582" s="208">
        <v>76.900000000000006</v>
      </c>
      <c r="G582" s="183">
        <v>3583</v>
      </c>
      <c r="H582" s="182">
        <v>2802</v>
      </c>
      <c r="I582" s="208">
        <v>78.2</v>
      </c>
      <c r="J582" s="183">
        <v>5779</v>
      </c>
      <c r="K582" s="182">
        <v>4514</v>
      </c>
      <c r="L582" s="208">
        <v>78.099999999999994</v>
      </c>
      <c r="M582" s="183">
        <v>4012</v>
      </c>
      <c r="N582" s="182">
        <v>3167</v>
      </c>
      <c r="O582" s="208">
        <v>78.900000000000006</v>
      </c>
      <c r="P582" s="183">
        <v>6698</v>
      </c>
      <c r="Q582" s="182">
        <v>5346</v>
      </c>
      <c r="R582" s="208">
        <v>79.8</v>
      </c>
      <c r="S582" s="183">
        <v>4426</v>
      </c>
      <c r="T582" s="182">
        <v>3621</v>
      </c>
      <c r="U582" s="208">
        <v>81.8</v>
      </c>
      <c r="V582" s="183">
        <v>5807</v>
      </c>
      <c r="W582" s="182">
        <v>4781</v>
      </c>
      <c r="X582" s="208">
        <v>82.3</v>
      </c>
      <c r="Y582" s="183">
        <v>3977</v>
      </c>
      <c r="Z582" s="182">
        <v>3280</v>
      </c>
      <c r="AA582" s="208">
        <v>82.5</v>
      </c>
      <c r="AB582" s="183">
        <v>5699</v>
      </c>
      <c r="AC582" s="182">
        <v>4699</v>
      </c>
      <c r="AD582" s="208">
        <v>82.5</v>
      </c>
      <c r="AE582" s="183">
        <v>3903</v>
      </c>
      <c r="AF582" s="182">
        <v>3259</v>
      </c>
      <c r="AG582" s="208">
        <v>83.5</v>
      </c>
    </row>
    <row r="583" spans="1:33" ht="15" customHeight="1">
      <c r="A583" s="35"/>
      <c r="B583" s="304"/>
      <c r="C583" s="34" t="s">
        <v>39</v>
      </c>
      <c r="D583" s="184">
        <v>12465</v>
      </c>
      <c r="E583" s="185">
        <v>9752</v>
      </c>
      <c r="F583" s="209">
        <v>78.2</v>
      </c>
      <c r="G583" s="184">
        <v>9204</v>
      </c>
      <c r="H583" s="185">
        <v>7510</v>
      </c>
      <c r="I583" s="209">
        <v>81.599999999999994</v>
      </c>
      <c r="J583" s="184">
        <v>13344</v>
      </c>
      <c r="K583" s="185">
        <v>10647</v>
      </c>
      <c r="L583" s="209">
        <v>79.8</v>
      </c>
      <c r="M583" s="184">
        <v>9883</v>
      </c>
      <c r="N583" s="185">
        <v>8227</v>
      </c>
      <c r="O583" s="209">
        <v>83.2</v>
      </c>
      <c r="P583" s="184">
        <v>14627</v>
      </c>
      <c r="Q583" s="185">
        <v>11812</v>
      </c>
      <c r="R583" s="209">
        <v>80.8</v>
      </c>
      <c r="S583" s="184">
        <v>10474</v>
      </c>
      <c r="T583" s="185">
        <v>8814</v>
      </c>
      <c r="U583" s="209">
        <v>84.2</v>
      </c>
      <c r="V583" s="184">
        <v>13763</v>
      </c>
      <c r="W583" s="185">
        <v>11194</v>
      </c>
      <c r="X583" s="209">
        <v>81.3</v>
      </c>
      <c r="Y583" s="184">
        <v>10035</v>
      </c>
      <c r="Z583" s="185">
        <v>8512</v>
      </c>
      <c r="AA583" s="209">
        <v>84.8</v>
      </c>
      <c r="AB583" s="184">
        <v>13699</v>
      </c>
      <c r="AC583" s="185">
        <v>11196</v>
      </c>
      <c r="AD583" s="209">
        <v>81.7</v>
      </c>
      <c r="AE583" s="184">
        <v>9903</v>
      </c>
      <c r="AF583" s="185">
        <v>8449</v>
      </c>
      <c r="AG583" s="209">
        <v>85.3</v>
      </c>
    </row>
    <row r="584" spans="1:33" ht="15" customHeight="1">
      <c r="A584" s="36"/>
      <c r="B584" s="304" t="s">
        <v>39</v>
      </c>
      <c r="C584" s="34"/>
      <c r="D584" s="184">
        <v>51669</v>
      </c>
      <c r="E584" s="185">
        <v>45210</v>
      </c>
      <c r="F584" s="209">
        <v>87.5</v>
      </c>
      <c r="G584" s="184">
        <v>26097</v>
      </c>
      <c r="H584" s="185">
        <v>22621</v>
      </c>
      <c r="I584" s="209">
        <v>86.7</v>
      </c>
      <c r="J584" s="184">
        <v>57195</v>
      </c>
      <c r="K584" s="185">
        <v>51242</v>
      </c>
      <c r="L584" s="209">
        <v>89.6</v>
      </c>
      <c r="M584" s="184">
        <v>27631</v>
      </c>
      <c r="N584" s="185">
        <v>24757</v>
      </c>
      <c r="O584" s="209">
        <v>89.6</v>
      </c>
      <c r="P584" s="184">
        <v>64400</v>
      </c>
      <c r="Q584" s="185">
        <v>58182</v>
      </c>
      <c r="R584" s="209">
        <v>90.3</v>
      </c>
      <c r="S584" s="184">
        <v>30020</v>
      </c>
      <c r="T584" s="185">
        <v>27030</v>
      </c>
      <c r="U584" s="209">
        <v>90</v>
      </c>
      <c r="V584" s="184">
        <v>66220</v>
      </c>
      <c r="W584" s="185">
        <v>60270</v>
      </c>
      <c r="X584" s="209">
        <v>91</v>
      </c>
      <c r="Y584" s="184">
        <v>29843</v>
      </c>
      <c r="Z584" s="185">
        <v>27089</v>
      </c>
      <c r="AA584" s="209">
        <v>90.8</v>
      </c>
      <c r="AB584" s="184">
        <v>65431</v>
      </c>
      <c r="AC584" s="185">
        <v>59831</v>
      </c>
      <c r="AD584" s="209">
        <v>91.4</v>
      </c>
      <c r="AE584" s="184">
        <v>30355</v>
      </c>
      <c r="AF584" s="185">
        <v>27625</v>
      </c>
      <c r="AG584" s="209">
        <v>91</v>
      </c>
    </row>
    <row r="585" spans="1:33" ht="15" customHeight="1">
      <c r="A585" s="35" t="s">
        <v>24</v>
      </c>
      <c r="B585" s="11" t="s">
        <v>183</v>
      </c>
      <c r="C585" s="181" t="s">
        <v>135</v>
      </c>
      <c r="D585" s="183">
        <v>14</v>
      </c>
      <c r="E585" s="182">
        <v>8</v>
      </c>
      <c r="F585" s="208">
        <v>57.1</v>
      </c>
      <c r="G585" s="183">
        <v>9</v>
      </c>
      <c r="H585" s="182">
        <v>7</v>
      </c>
      <c r="I585" s="208">
        <v>77.8</v>
      </c>
      <c r="J585" s="183">
        <v>26</v>
      </c>
      <c r="K585" s="182">
        <v>10</v>
      </c>
      <c r="L585" s="208">
        <v>38.5</v>
      </c>
      <c r="M585" s="183">
        <v>12</v>
      </c>
      <c r="N585" s="182">
        <v>9</v>
      </c>
      <c r="O585" s="208">
        <v>75</v>
      </c>
      <c r="P585" s="183">
        <v>43</v>
      </c>
      <c r="Q585" s="182">
        <v>14</v>
      </c>
      <c r="R585" s="208">
        <v>32.6</v>
      </c>
      <c r="S585" s="183">
        <v>20</v>
      </c>
      <c r="T585" s="182">
        <v>8</v>
      </c>
      <c r="U585" s="208">
        <v>40</v>
      </c>
      <c r="V585" s="183">
        <v>35</v>
      </c>
      <c r="W585" s="182">
        <v>7</v>
      </c>
      <c r="X585" s="208">
        <v>20</v>
      </c>
      <c r="Y585" s="183">
        <v>17</v>
      </c>
      <c r="Z585" s="182">
        <v>7</v>
      </c>
      <c r="AA585" s="208">
        <v>41.2</v>
      </c>
      <c r="AB585" s="183">
        <v>40</v>
      </c>
      <c r="AC585" s="182">
        <v>27</v>
      </c>
      <c r="AD585" s="208">
        <v>67.5</v>
      </c>
      <c r="AE585" s="183">
        <v>20</v>
      </c>
      <c r="AF585" s="182">
        <v>15</v>
      </c>
      <c r="AG585" s="208">
        <v>75</v>
      </c>
    </row>
    <row r="586" spans="1:33" ht="15" customHeight="1">
      <c r="A586" s="35"/>
      <c r="B586" s="334" t="s">
        <v>136</v>
      </c>
      <c r="C586" s="260" t="s">
        <v>137</v>
      </c>
      <c r="D586" s="188">
        <v>104</v>
      </c>
      <c r="E586" s="189">
        <v>79</v>
      </c>
      <c r="F586" s="207">
        <v>76</v>
      </c>
      <c r="G586" s="188">
        <v>19</v>
      </c>
      <c r="H586" s="189">
        <v>16</v>
      </c>
      <c r="I586" s="207">
        <v>84.2</v>
      </c>
      <c r="J586" s="188">
        <v>60</v>
      </c>
      <c r="K586" s="189">
        <v>54</v>
      </c>
      <c r="L586" s="207">
        <v>90</v>
      </c>
      <c r="M586" s="188">
        <v>14</v>
      </c>
      <c r="N586" s="189">
        <v>12</v>
      </c>
      <c r="O586" s="207">
        <v>85.7</v>
      </c>
      <c r="P586" s="188">
        <v>120</v>
      </c>
      <c r="Q586" s="189">
        <v>106</v>
      </c>
      <c r="R586" s="207">
        <v>88.3</v>
      </c>
      <c r="S586" s="188">
        <v>29</v>
      </c>
      <c r="T586" s="189">
        <v>24</v>
      </c>
      <c r="U586" s="207">
        <v>82.8</v>
      </c>
      <c r="V586" s="188">
        <v>145</v>
      </c>
      <c r="W586" s="189">
        <v>125</v>
      </c>
      <c r="X586" s="207">
        <v>86.2</v>
      </c>
      <c r="Y586" s="188">
        <v>29</v>
      </c>
      <c r="Z586" s="189">
        <v>26</v>
      </c>
      <c r="AA586" s="207">
        <v>89.7</v>
      </c>
      <c r="AB586" s="188">
        <v>120</v>
      </c>
      <c r="AC586" s="189">
        <v>95</v>
      </c>
      <c r="AD586" s="207">
        <v>79.2</v>
      </c>
      <c r="AE586" s="188">
        <v>25</v>
      </c>
      <c r="AF586" s="189">
        <v>18</v>
      </c>
      <c r="AG586" s="207">
        <v>72</v>
      </c>
    </row>
    <row r="587" spans="1:33" ht="15" customHeight="1">
      <c r="A587" s="35"/>
      <c r="B587" s="11"/>
      <c r="C587" s="181" t="s">
        <v>138</v>
      </c>
      <c r="D587" s="183">
        <v>20</v>
      </c>
      <c r="E587" s="182">
        <v>19</v>
      </c>
      <c r="F587" s="208">
        <v>95</v>
      </c>
      <c r="G587" s="183">
        <v>6</v>
      </c>
      <c r="H587" s="182">
        <v>5</v>
      </c>
      <c r="I587" s="208">
        <v>83.3</v>
      </c>
      <c r="J587" s="183">
        <v>7</v>
      </c>
      <c r="K587" s="182">
        <v>7</v>
      </c>
      <c r="L587" s="208">
        <v>100</v>
      </c>
      <c r="M587" s="183">
        <v>3</v>
      </c>
      <c r="N587" s="182">
        <v>3</v>
      </c>
      <c r="O587" s="208">
        <v>100</v>
      </c>
      <c r="P587" s="183">
        <v>8</v>
      </c>
      <c r="Q587" s="182">
        <v>4</v>
      </c>
      <c r="R587" s="208">
        <v>50</v>
      </c>
      <c r="S587" s="183">
        <v>7</v>
      </c>
      <c r="T587" s="182">
        <v>4</v>
      </c>
      <c r="U587" s="208">
        <v>57.1</v>
      </c>
      <c r="V587" s="183">
        <v>15</v>
      </c>
      <c r="W587" s="182">
        <v>6</v>
      </c>
      <c r="X587" s="208">
        <v>40</v>
      </c>
      <c r="Y587" s="183">
        <v>8</v>
      </c>
      <c r="Z587" s="182">
        <v>5</v>
      </c>
      <c r="AA587" s="208">
        <v>62.5</v>
      </c>
      <c r="AB587" s="183">
        <v>41</v>
      </c>
      <c r="AC587" s="182">
        <v>22</v>
      </c>
      <c r="AD587" s="208">
        <v>53.7</v>
      </c>
      <c r="AE587" s="183">
        <v>12</v>
      </c>
      <c r="AF587" s="182">
        <v>9</v>
      </c>
      <c r="AG587" s="208">
        <v>75</v>
      </c>
    </row>
    <row r="588" spans="1:33" ht="15" customHeight="1">
      <c r="A588" s="35"/>
      <c r="B588" s="11"/>
      <c r="C588" s="181" t="s">
        <v>139</v>
      </c>
      <c r="D588" s="183">
        <v>1922</v>
      </c>
      <c r="E588" s="182">
        <v>1618</v>
      </c>
      <c r="F588" s="208">
        <v>84.2</v>
      </c>
      <c r="G588" s="183">
        <v>48</v>
      </c>
      <c r="H588" s="182">
        <v>34</v>
      </c>
      <c r="I588" s="208">
        <v>70.8</v>
      </c>
      <c r="J588" s="183">
        <v>304</v>
      </c>
      <c r="K588" s="182">
        <v>209</v>
      </c>
      <c r="L588" s="208">
        <v>68.8</v>
      </c>
      <c r="M588" s="183">
        <v>50</v>
      </c>
      <c r="N588" s="182">
        <v>24</v>
      </c>
      <c r="O588" s="208">
        <v>48</v>
      </c>
      <c r="P588" s="183">
        <v>86</v>
      </c>
      <c r="Q588" s="182">
        <v>10</v>
      </c>
      <c r="R588" s="208">
        <v>11.6</v>
      </c>
      <c r="S588" s="183">
        <v>73</v>
      </c>
      <c r="T588" s="182">
        <v>10</v>
      </c>
      <c r="U588" s="208">
        <v>13.7</v>
      </c>
      <c r="V588" s="183">
        <v>181</v>
      </c>
      <c r="W588" s="182">
        <v>39</v>
      </c>
      <c r="X588" s="208">
        <v>21.5</v>
      </c>
      <c r="Y588" s="183">
        <v>14</v>
      </c>
      <c r="Z588" s="182">
        <v>12</v>
      </c>
      <c r="AA588" s="208">
        <v>85.7</v>
      </c>
      <c r="AB588" s="183">
        <v>11</v>
      </c>
      <c r="AC588" s="182">
        <v>11</v>
      </c>
      <c r="AD588" s="208">
        <v>100</v>
      </c>
      <c r="AE588" s="183">
        <v>10</v>
      </c>
      <c r="AF588" s="182">
        <v>10</v>
      </c>
      <c r="AG588" s="208">
        <v>100</v>
      </c>
    </row>
    <row r="589" spans="1:33" ht="15" customHeight="1">
      <c r="A589" s="35"/>
      <c r="B589" s="11"/>
      <c r="C589" s="181" t="s">
        <v>140</v>
      </c>
      <c r="D589" s="183">
        <v>6</v>
      </c>
      <c r="E589" s="182">
        <v>5</v>
      </c>
      <c r="F589" s="208">
        <v>83.3</v>
      </c>
      <c r="G589" s="183">
        <v>6</v>
      </c>
      <c r="H589" s="182">
        <v>5</v>
      </c>
      <c r="I589" s="208">
        <v>83.3</v>
      </c>
      <c r="J589" s="183">
        <v>1</v>
      </c>
      <c r="K589" s="182">
        <v>1</v>
      </c>
      <c r="L589" s="208">
        <v>100</v>
      </c>
      <c r="M589" s="183">
        <v>1</v>
      </c>
      <c r="N589" s="182">
        <v>1</v>
      </c>
      <c r="O589" s="208">
        <v>100</v>
      </c>
      <c r="P589" s="183">
        <v>1</v>
      </c>
      <c r="Q589" s="182">
        <v>1</v>
      </c>
      <c r="R589" s="208">
        <v>100</v>
      </c>
      <c r="S589" s="183">
        <v>1</v>
      </c>
      <c r="T589" s="182">
        <v>1</v>
      </c>
      <c r="U589" s="208">
        <v>100</v>
      </c>
      <c r="V589" s="183">
        <v>1</v>
      </c>
      <c r="W589" s="182">
        <v>1</v>
      </c>
      <c r="X589" s="208">
        <v>100</v>
      </c>
      <c r="Y589" s="183">
        <v>1</v>
      </c>
      <c r="Z589" s="182">
        <v>1</v>
      </c>
      <c r="AA589" s="208">
        <v>100</v>
      </c>
      <c r="AB589" s="183">
        <v>0</v>
      </c>
      <c r="AC589" s="182">
        <v>0</v>
      </c>
      <c r="AD589" s="208">
        <v>0</v>
      </c>
      <c r="AE589" s="183">
        <v>0</v>
      </c>
      <c r="AF589" s="182">
        <v>0</v>
      </c>
      <c r="AG589" s="208">
        <v>0</v>
      </c>
    </row>
    <row r="590" spans="1:33" ht="15" customHeight="1">
      <c r="A590" s="35"/>
      <c r="B590" s="11"/>
      <c r="C590" s="181" t="s">
        <v>141</v>
      </c>
      <c r="D590" s="183">
        <v>1642</v>
      </c>
      <c r="E590" s="182">
        <v>1150</v>
      </c>
      <c r="F590" s="208">
        <v>70</v>
      </c>
      <c r="G590" s="183">
        <v>1244</v>
      </c>
      <c r="H590" s="182">
        <v>964</v>
      </c>
      <c r="I590" s="208">
        <v>77.5</v>
      </c>
      <c r="J590" s="183">
        <v>1646</v>
      </c>
      <c r="K590" s="182">
        <v>1217</v>
      </c>
      <c r="L590" s="208">
        <v>73.900000000000006</v>
      </c>
      <c r="M590" s="183">
        <v>1304</v>
      </c>
      <c r="N590" s="182">
        <v>1014</v>
      </c>
      <c r="O590" s="208">
        <v>77.8</v>
      </c>
      <c r="P590" s="183">
        <v>1539</v>
      </c>
      <c r="Q590" s="182">
        <v>1196</v>
      </c>
      <c r="R590" s="208">
        <v>77.7</v>
      </c>
      <c r="S590" s="183">
        <v>1312</v>
      </c>
      <c r="T590" s="182">
        <v>1046</v>
      </c>
      <c r="U590" s="208">
        <v>79.7</v>
      </c>
      <c r="V590" s="183">
        <v>1898</v>
      </c>
      <c r="W590" s="182">
        <v>1187</v>
      </c>
      <c r="X590" s="208">
        <v>62.5</v>
      </c>
      <c r="Y590" s="183">
        <v>1280</v>
      </c>
      <c r="Z590" s="182">
        <v>998</v>
      </c>
      <c r="AA590" s="208">
        <v>78</v>
      </c>
      <c r="AB590" s="183">
        <v>1732</v>
      </c>
      <c r="AC590" s="182">
        <v>1325</v>
      </c>
      <c r="AD590" s="208">
        <v>76.5</v>
      </c>
      <c r="AE590" s="183">
        <v>1418</v>
      </c>
      <c r="AF590" s="182">
        <v>1104</v>
      </c>
      <c r="AG590" s="208">
        <v>77.900000000000006</v>
      </c>
    </row>
    <row r="591" spans="1:33" ht="15" customHeight="1">
      <c r="A591" s="35"/>
      <c r="B591" s="11"/>
      <c r="C591" s="181" t="s">
        <v>326</v>
      </c>
      <c r="D591" s="183">
        <v>533</v>
      </c>
      <c r="E591" s="182">
        <v>400</v>
      </c>
      <c r="F591" s="208">
        <v>75</v>
      </c>
      <c r="G591" s="183">
        <v>329</v>
      </c>
      <c r="H591" s="182">
        <v>250</v>
      </c>
      <c r="I591" s="208">
        <v>76</v>
      </c>
      <c r="J591" s="183">
        <v>555</v>
      </c>
      <c r="K591" s="182">
        <v>426</v>
      </c>
      <c r="L591" s="208">
        <v>76.8</v>
      </c>
      <c r="M591" s="183">
        <v>324</v>
      </c>
      <c r="N591" s="182">
        <v>249</v>
      </c>
      <c r="O591" s="208">
        <v>76.900000000000006</v>
      </c>
      <c r="P591" s="183">
        <v>850</v>
      </c>
      <c r="Q591" s="182">
        <v>710</v>
      </c>
      <c r="R591" s="208">
        <v>83.5</v>
      </c>
      <c r="S591" s="183">
        <v>316</v>
      </c>
      <c r="T591" s="182">
        <v>244</v>
      </c>
      <c r="U591" s="208">
        <v>77.2</v>
      </c>
      <c r="V591" s="183">
        <v>591</v>
      </c>
      <c r="W591" s="182">
        <v>453</v>
      </c>
      <c r="X591" s="208">
        <v>76.599999999999994</v>
      </c>
      <c r="Y591" s="183">
        <v>262</v>
      </c>
      <c r="Z591" s="182">
        <v>190</v>
      </c>
      <c r="AA591" s="208">
        <v>72.5</v>
      </c>
      <c r="AB591" s="183">
        <v>470</v>
      </c>
      <c r="AC591" s="182">
        <v>326</v>
      </c>
      <c r="AD591" s="208">
        <v>69.400000000000006</v>
      </c>
      <c r="AE591" s="183">
        <v>275</v>
      </c>
      <c r="AF591" s="182">
        <v>198</v>
      </c>
      <c r="AG591" s="208">
        <v>72</v>
      </c>
    </row>
    <row r="592" spans="1:33" ht="15" customHeight="1">
      <c r="A592" s="35"/>
      <c r="B592" s="304"/>
      <c r="C592" s="34" t="s">
        <v>39</v>
      </c>
      <c r="D592" s="184">
        <v>4227</v>
      </c>
      <c r="E592" s="185">
        <v>3271</v>
      </c>
      <c r="F592" s="209">
        <v>77.400000000000006</v>
      </c>
      <c r="G592" s="184">
        <v>1648</v>
      </c>
      <c r="H592" s="185">
        <v>1272</v>
      </c>
      <c r="I592" s="209">
        <v>77.2</v>
      </c>
      <c r="J592" s="184">
        <v>2573</v>
      </c>
      <c r="K592" s="185">
        <v>1914</v>
      </c>
      <c r="L592" s="209">
        <v>74.400000000000006</v>
      </c>
      <c r="M592" s="184">
        <v>1695</v>
      </c>
      <c r="N592" s="185">
        <v>1302</v>
      </c>
      <c r="O592" s="209">
        <v>76.8</v>
      </c>
      <c r="P592" s="184">
        <v>2604</v>
      </c>
      <c r="Q592" s="185">
        <v>2027</v>
      </c>
      <c r="R592" s="209">
        <v>77.8</v>
      </c>
      <c r="S592" s="184">
        <v>1734</v>
      </c>
      <c r="T592" s="185">
        <v>1326</v>
      </c>
      <c r="U592" s="209">
        <v>76.5</v>
      </c>
      <c r="V592" s="184">
        <v>2831</v>
      </c>
      <c r="W592" s="185">
        <v>1811</v>
      </c>
      <c r="X592" s="209">
        <v>64</v>
      </c>
      <c r="Y592" s="184">
        <v>1592</v>
      </c>
      <c r="Z592" s="185">
        <v>1231</v>
      </c>
      <c r="AA592" s="209">
        <v>77.3</v>
      </c>
      <c r="AB592" s="184">
        <v>2374</v>
      </c>
      <c r="AC592" s="185">
        <v>1779</v>
      </c>
      <c r="AD592" s="209">
        <v>74.900000000000006</v>
      </c>
      <c r="AE592" s="184">
        <v>1740</v>
      </c>
      <c r="AF592" s="185">
        <v>1339</v>
      </c>
      <c r="AG592" s="209">
        <v>77</v>
      </c>
    </row>
    <row r="593" spans="1:33" ht="15" customHeight="1">
      <c r="A593" s="35"/>
      <c r="B593" s="11" t="s">
        <v>142</v>
      </c>
      <c r="C593" s="181" t="s">
        <v>142</v>
      </c>
      <c r="D593" s="183">
        <v>1364</v>
      </c>
      <c r="E593" s="182">
        <v>961</v>
      </c>
      <c r="F593" s="208">
        <v>70.5</v>
      </c>
      <c r="G593" s="183">
        <v>635</v>
      </c>
      <c r="H593" s="182">
        <v>480</v>
      </c>
      <c r="I593" s="208">
        <v>75.599999999999994</v>
      </c>
      <c r="J593" s="183">
        <v>1265</v>
      </c>
      <c r="K593" s="182">
        <v>968</v>
      </c>
      <c r="L593" s="208">
        <v>76.5</v>
      </c>
      <c r="M593" s="183">
        <v>624</v>
      </c>
      <c r="N593" s="182">
        <v>487</v>
      </c>
      <c r="O593" s="208">
        <v>78</v>
      </c>
      <c r="P593" s="183">
        <v>1203</v>
      </c>
      <c r="Q593" s="182">
        <v>889</v>
      </c>
      <c r="R593" s="208">
        <v>73.900000000000006</v>
      </c>
      <c r="S593" s="183">
        <v>640</v>
      </c>
      <c r="T593" s="182">
        <v>490</v>
      </c>
      <c r="U593" s="208">
        <v>76.599999999999994</v>
      </c>
      <c r="V593" s="183">
        <v>1044</v>
      </c>
      <c r="W593" s="182">
        <v>824</v>
      </c>
      <c r="X593" s="208">
        <v>78.900000000000006</v>
      </c>
      <c r="Y593" s="183">
        <v>544</v>
      </c>
      <c r="Z593" s="182">
        <v>429</v>
      </c>
      <c r="AA593" s="208">
        <v>78.900000000000006</v>
      </c>
      <c r="AB593" s="183">
        <v>1072</v>
      </c>
      <c r="AC593" s="182">
        <v>788</v>
      </c>
      <c r="AD593" s="208">
        <v>73.5</v>
      </c>
      <c r="AE593" s="183">
        <v>535</v>
      </c>
      <c r="AF593" s="182">
        <v>424</v>
      </c>
      <c r="AG593" s="208">
        <v>79.3</v>
      </c>
    </row>
    <row r="594" spans="1:33" ht="15" customHeight="1">
      <c r="A594" s="35"/>
      <c r="B594" s="334" t="s">
        <v>143</v>
      </c>
      <c r="C594" s="260" t="s">
        <v>144</v>
      </c>
      <c r="D594" s="188">
        <v>316</v>
      </c>
      <c r="E594" s="189">
        <v>247</v>
      </c>
      <c r="F594" s="207">
        <v>78.2</v>
      </c>
      <c r="G594" s="188">
        <v>181</v>
      </c>
      <c r="H594" s="189">
        <v>150</v>
      </c>
      <c r="I594" s="207">
        <v>82.9</v>
      </c>
      <c r="J594" s="188">
        <v>216</v>
      </c>
      <c r="K594" s="189">
        <v>153</v>
      </c>
      <c r="L594" s="207">
        <v>70.8</v>
      </c>
      <c r="M594" s="188">
        <v>134</v>
      </c>
      <c r="N594" s="189">
        <v>105</v>
      </c>
      <c r="O594" s="207">
        <v>78.400000000000006</v>
      </c>
      <c r="P594" s="188">
        <v>193</v>
      </c>
      <c r="Q594" s="189">
        <v>147</v>
      </c>
      <c r="R594" s="207">
        <v>76.2</v>
      </c>
      <c r="S594" s="188">
        <v>123</v>
      </c>
      <c r="T594" s="189">
        <v>95</v>
      </c>
      <c r="U594" s="207">
        <v>77.2</v>
      </c>
      <c r="V594" s="188">
        <v>344</v>
      </c>
      <c r="W594" s="189">
        <v>206</v>
      </c>
      <c r="X594" s="207">
        <v>59.9</v>
      </c>
      <c r="Y594" s="188">
        <v>146</v>
      </c>
      <c r="Z594" s="189">
        <v>113</v>
      </c>
      <c r="AA594" s="207">
        <v>77.400000000000006</v>
      </c>
      <c r="AB594" s="188">
        <v>424</v>
      </c>
      <c r="AC594" s="189">
        <v>293</v>
      </c>
      <c r="AD594" s="207">
        <v>69.099999999999994</v>
      </c>
      <c r="AE594" s="188">
        <v>234</v>
      </c>
      <c r="AF594" s="189">
        <v>164</v>
      </c>
      <c r="AG594" s="207">
        <v>70.099999999999994</v>
      </c>
    </row>
    <row r="595" spans="1:33" ht="15" customHeight="1">
      <c r="A595" s="35"/>
      <c r="B595" s="11"/>
      <c r="C595" s="181" t="s">
        <v>145</v>
      </c>
      <c r="D595" s="183">
        <v>14</v>
      </c>
      <c r="E595" s="182">
        <v>10</v>
      </c>
      <c r="F595" s="208">
        <v>71.400000000000006</v>
      </c>
      <c r="G595" s="183">
        <v>8</v>
      </c>
      <c r="H595" s="182">
        <v>4</v>
      </c>
      <c r="I595" s="208">
        <v>50</v>
      </c>
      <c r="J595" s="183">
        <v>12</v>
      </c>
      <c r="K595" s="182">
        <v>3</v>
      </c>
      <c r="L595" s="208">
        <v>25</v>
      </c>
      <c r="M595" s="183">
        <v>6</v>
      </c>
      <c r="N595" s="182">
        <v>3</v>
      </c>
      <c r="O595" s="208">
        <v>50</v>
      </c>
      <c r="P595" s="183">
        <v>49</v>
      </c>
      <c r="Q595" s="182">
        <v>11</v>
      </c>
      <c r="R595" s="208">
        <v>22.4</v>
      </c>
      <c r="S595" s="183">
        <v>5</v>
      </c>
      <c r="T595" s="182">
        <v>3</v>
      </c>
      <c r="U595" s="208">
        <v>60</v>
      </c>
      <c r="V595" s="183">
        <v>11</v>
      </c>
      <c r="W595" s="182">
        <v>8</v>
      </c>
      <c r="X595" s="208">
        <v>72.7</v>
      </c>
      <c r="Y595" s="183">
        <v>9</v>
      </c>
      <c r="Z595" s="182">
        <v>6</v>
      </c>
      <c r="AA595" s="208">
        <v>66.7</v>
      </c>
      <c r="AB595" s="183">
        <v>7</v>
      </c>
      <c r="AC595" s="182">
        <v>7</v>
      </c>
      <c r="AD595" s="208">
        <v>100</v>
      </c>
      <c r="AE595" s="183">
        <v>6</v>
      </c>
      <c r="AF595" s="182">
        <v>6</v>
      </c>
      <c r="AG595" s="208">
        <v>100</v>
      </c>
    </row>
    <row r="596" spans="1:33" ht="15" customHeight="1">
      <c r="A596" s="35"/>
      <c r="B596" s="11"/>
      <c r="C596" s="181" t="s">
        <v>146</v>
      </c>
      <c r="D596" s="183">
        <v>3</v>
      </c>
      <c r="E596" s="182">
        <v>0</v>
      </c>
      <c r="F596" s="208">
        <v>0</v>
      </c>
      <c r="G596" s="183">
        <v>3</v>
      </c>
      <c r="H596" s="182">
        <v>0</v>
      </c>
      <c r="I596" s="208">
        <v>0</v>
      </c>
      <c r="J596" s="183">
        <v>8</v>
      </c>
      <c r="K596" s="182">
        <v>3</v>
      </c>
      <c r="L596" s="208">
        <v>37.5</v>
      </c>
      <c r="M596" s="183">
        <v>4</v>
      </c>
      <c r="N596" s="182">
        <v>2</v>
      </c>
      <c r="O596" s="208">
        <v>50</v>
      </c>
      <c r="P596" s="183">
        <v>4</v>
      </c>
      <c r="Q596" s="182">
        <v>3</v>
      </c>
      <c r="R596" s="208">
        <v>75</v>
      </c>
      <c r="S596" s="183">
        <v>2</v>
      </c>
      <c r="T596" s="182">
        <v>2</v>
      </c>
      <c r="U596" s="208">
        <v>100</v>
      </c>
      <c r="V596" s="183">
        <v>15</v>
      </c>
      <c r="W596" s="182">
        <v>3</v>
      </c>
      <c r="X596" s="208">
        <v>20</v>
      </c>
      <c r="Y596" s="183">
        <v>3</v>
      </c>
      <c r="Z596" s="182">
        <v>2</v>
      </c>
      <c r="AA596" s="208">
        <v>66.7</v>
      </c>
      <c r="AB596" s="183">
        <v>0</v>
      </c>
      <c r="AC596" s="182">
        <v>0</v>
      </c>
      <c r="AD596" s="208">
        <v>0</v>
      </c>
      <c r="AE596" s="183">
        <v>0</v>
      </c>
      <c r="AF596" s="182">
        <v>0</v>
      </c>
      <c r="AG596" s="208">
        <v>0</v>
      </c>
    </row>
    <row r="597" spans="1:33" ht="15" customHeight="1">
      <c r="A597" s="35"/>
      <c r="B597" s="11"/>
      <c r="C597" s="181" t="s">
        <v>147</v>
      </c>
      <c r="D597" s="183">
        <v>57</v>
      </c>
      <c r="E597" s="182">
        <v>48</v>
      </c>
      <c r="F597" s="208">
        <v>84.2</v>
      </c>
      <c r="G597" s="183">
        <v>36</v>
      </c>
      <c r="H597" s="182">
        <v>28</v>
      </c>
      <c r="I597" s="208">
        <v>77.8</v>
      </c>
      <c r="J597" s="183">
        <v>59</v>
      </c>
      <c r="K597" s="182">
        <v>36</v>
      </c>
      <c r="L597" s="208">
        <v>61</v>
      </c>
      <c r="M597" s="183">
        <v>27</v>
      </c>
      <c r="N597" s="182">
        <v>18</v>
      </c>
      <c r="O597" s="208">
        <v>66.7</v>
      </c>
      <c r="P597" s="183">
        <v>48</v>
      </c>
      <c r="Q597" s="182">
        <v>21</v>
      </c>
      <c r="R597" s="208">
        <v>43.8</v>
      </c>
      <c r="S597" s="183">
        <v>40</v>
      </c>
      <c r="T597" s="182">
        <v>19</v>
      </c>
      <c r="U597" s="208">
        <v>47.5</v>
      </c>
      <c r="V597" s="183">
        <v>79</v>
      </c>
      <c r="W597" s="182">
        <v>26</v>
      </c>
      <c r="X597" s="208">
        <v>32.9</v>
      </c>
      <c r="Y597" s="183">
        <v>35</v>
      </c>
      <c r="Z597" s="182">
        <v>19</v>
      </c>
      <c r="AA597" s="208">
        <v>54.3</v>
      </c>
      <c r="AB597" s="183">
        <v>79</v>
      </c>
      <c r="AC597" s="182">
        <v>43</v>
      </c>
      <c r="AD597" s="208">
        <v>54.4</v>
      </c>
      <c r="AE597" s="183">
        <v>27</v>
      </c>
      <c r="AF597" s="182">
        <v>19</v>
      </c>
      <c r="AG597" s="208">
        <v>70.400000000000006</v>
      </c>
    </row>
    <row r="598" spans="1:33" ht="15" customHeight="1">
      <c r="A598" s="35"/>
      <c r="B598" s="11"/>
      <c r="C598" s="181" t="s">
        <v>148</v>
      </c>
      <c r="D598" s="183">
        <v>0</v>
      </c>
      <c r="E598" s="182">
        <v>0</v>
      </c>
      <c r="F598" s="208">
        <v>0</v>
      </c>
      <c r="G598" s="183">
        <v>0</v>
      </c>
      <c r="H598" s="182">
        <v>0</v>
      </c>
      <c r="I598" s="208">
        <v>0</v>
      </c>
      <c r="J598" s="183">
        <v>0</v>
      </c>
      <c r="K598" s="182">
        <v>0</v>
      </c>
      <c r="L598" s="208">
        <v>0</v>
      </c>
      <c r="M598" s="183">
        <v>0</v>
      </c>
      <c r="N598" s="182">
        <v>0</v>
      </c>
      <c r="O598" s="208">
        <v>0</v>
      </c>
      <c r="P598" s="183">
        <v>1</v>
      </c>
      <c r="Q598" s="182">
        <v>0</v>
      </c>
      <c r="R598" s="208">
        <v>0</v>
      </c>
      <c r="S598" s="183">
        <v>1</v>
      </c>
      <c r="T598" s="182">
        <v>0</v>
      </c>
      <c r="U598" s="208">
        <v>0</v>
      </c>
      <c r="V598" s="183">
        <v>1</v>
      </c>
      <c r="W598" s="182">
        <v>1</v>
      </c>
      <c r="X598" s="208">
        <v>100</v>
      </c>
      <c r="Y598" s="183">
        <v>1</v>
      </c>
      <c r="Z598" s="182">
        <v>1</v>
      </c>
      <c r="AA598" s="208">
        <v>100</v>
      </c>
      <c r="AB598" s="183">
        <v>0</v>
      </c>
      <c r="AC598" s="182">
        <v>0</v>
      </c>
      <c r="AD598" s="208">
        <v>0</v>
      </c>
      <c r="AE598" s="183">
        <v>0</v>
      </c>
      <c r="AF598" s="182">
        <v>0</v>
      </c>
      <c r="AG598" s="208">
        <v>0</v>
      </c>
    </row>
    <row r="599" spans="1:33" ht="15" customHeight="1">
      <c r="A599" s="35"/>
      <c r="B599" s="11"/>
      <c r="C599" s="181" t="s">
        <v>327</v>
      </c>
      <c r="D599" s="183">
        <v>360</v>
      </c>
      <c r="E599" s="182">
        <v>266</v>
      </c>
      <c r="F599" s="208">
        <v>73.900000000000006</v>
      </c>
      <c r="G599" s="183">
        <v>284</v>
      </c>
      <c r="H599" s="182">
        <v>215</v>
      </c>
      <c r="I599" s="208">
        <v>75.7</v>
      </c>
      <c r="J599" s="183">
        <v>313</v>
      </c>
      <c r="K599" s="182">
        <v>190</v>
      </c>
      <c r="L599" s="208">
        <v>60.7</v>
      </c>
      <c r="M599" s="183">
        <v>222</v>
      </c>
      <c r="N599" s="182">
        <v>158</v>
      </c>
      <c r="O599" s="208">
        <v>71.2</v>
      </c>
      <c r="P599" s="183">
        <v>302</v>
      </c>
      <c r="Q599" s="182">
        <v>204</v>
      </c>
      <c r="R599" s="208">
        <v>67.5</v>
      </c>
      <c r="S599" s="183">
        <v>229</v>
      </c>
      <c r="T599" s="182">
        <v>156</v>
      </c>
      <c r="U599" s="208">
        <v>68.099999999999994</v>
      </c>
      <c r="V599" s="183">
        <v>390</v>
      </c>
      <c r="W599" s="182">
        <v>226</v>
      </c>
      <c r="X599" s="208">
        <v>57.9</v>
      </c>
      <c r="Y599" s="183">
        <v>247</v>
      </c>
      <c r="Z599" s="182">
        <v>180</v>
      </c>
      <c r="AA599" s="208">
        <v>72.900000000000006</v>
      </c>
      <c r="AB599" s="183">
        <v>352</v>
      </c>
      <c r="AC599" s="182">
        <v>245</v>
      </c>
      <c r="AD599" s="208">
        <v>69.599999999999994</v>
      </c>
      <c r="AE599" s="183">
        <v>248</v>
      </c>
      <c r="AF599" s="182">
        <v>195</v>
      </c>
      <c r="AG599" s="208">
        <v>78.599999999999994</v>
      </c>
    </row>
    <row r="600" spans="1:33" ht="15" customHeight="1">
      <c r="A600" s="35"/>
      <c r="B600" s="304"/>
      <c r="C600" s="34" t="s">
        <v>39</v>
      </c>
      <c r="D600" s="184">
        <v>750</v>
      </c>
      <c r="E600" s="185">
        <v>571</v>
      </c>
      <c r="F600" s="209">
        <v>76.099999999999994</v>
      </c>
      <c r="G600" s="184">
        <v>500</v>
      </c>
      <c r="H600" s="185">
        <v>385</v>
      </c>
      <c r="I600" s="209">
        <v>77</v>
      </c>
      <c r="J600" s="184">
        <v>608</v>
      </c>
      <c r="K600" s="185">
        <v>385</v>
      </c>
      <c r="L600" s="209">
        <v>63.3</v>
      </c>
      <c r="M600" s="184">
        <v>390</v>
      </c>
      <c r="N600" s="185">
        <v>283</v>
      </c>
      <c r="O600" s="209">
        <v>72.599999999999994</v>
      </c>
      <c r="P600" s="184">
        <v>597</v>
      </c>
      <c r="Q600" s="185">
        <v>386</v>
      </c>
      <c r="R600" s="209">
        <v>64.7</v>
      </c>
      <c r="S600" s="184">
        <v>395</v>
      </c>
      <c r="T600" s="185">
        <v>271</v>
      </c>
      <c r="U600" s="209">
        <v>68.599999999999994</v>
      </c>
      <c r="V600" s="184">
        <v>840</v>
      </c>
      <c r="W600" s="185">
        <v>470</v>
      </c>
      <c r="X600" s="209">
        <v>56</v>
      </c>
      <c r="Y600" s="184">
        <v>428</v>
      </c>
      <c r="Z600" s="185">
        <v>310</v>
      </c>
      <c r="AA600" s="209">
        <v>72.400000000000006</v>
      </c>
      <c r="AB600" s="184">
        <v>862</v>
      </c>
      <c r="AC600" s="185">
        <v>588</v>
      </c>
      <c r="AD600" s="209">
        <v>68.2</v>
      </c>
      <c r="AE600" s="184">
        <v>504</v>
      </c>
      <c r="AF600" s="185">
        <v>373</v>
      </c>
      <c r="AG600" s="209">
        <v>74</v>
      </c>
    </row>
    <row r="601" spans="1:33" ht="15" customHeight="1">
      <c r="A601" s="36"/>
      <c r="B601" s="304" t="s">
        <v>39</v>
      </c>
      <c r="C601" s="34"/>
      <c r="D601" s="184">
        <v>6355</v>
      </c>
      <c r="E601" s="185">
        <v>4811</v>
      </c>
      <c r="F601" s="209">
        <v>75.7</v>
      </c>
      <c r="G601" s="184">
        <v>2768</v>
      </c>
      <c r="H601" s="185">
        <v>2129</v>
      </c>
      <c r="I601" s="209">
        <v>76.900000000000006</v>
      </c>
      <c r="J601" s="184">
        <v>4472</v>
      </c>
      <c r="K601" s="185">
        <v>3277</v>
      </c>
      <c r="L601" s="209">
        <v>73.3</v>
      </c>
      <c r="M601" s="184">
        <v>2692</v>
      </c>
      <c r="N601" s="185">
        <v>2065</v>
      </c>
      <c r="O601" s="209">
        <v>76.7</v>
      </c>
      <c r="P601" s="184">
        <v>4447</v>
      </c>
      <c r="Q601" s="185">
        <v>3316</v>
      </c>
      <c r="R601" s="209">
        <v>74.599999999999994</v>
      </c>
      <c r="S601" s="184">
        <v>2767</v>
      </c>
      <c r="T601" s="185">
        <v>2085</v>
      </c>
      <c r="U601" s="209">
        <v>75.400000000000006</v>
      </c>
      <c r="V601" s="184">
        <v>4750</v>
      </c>
      <c r="W601" s="185">
        <v>3112</v>
      </c>
      <c r="X601" s="209">
        <v>65.5</v>
      </c>
      <c r="Y601" s="184">
        <v>2564</v>
      </c>
      <c r="Z601" s="185">
        <v>1963</v>
      </c>
      <c r="AA601" s="209">
        <v>76.599999999999994</v>
      </c>
      <c r="AB601" s="184">
        <v>4348</v>
      </c>
      <c r="AC601" s="185">
        <v>3182</v>
      </c>
      <c r="AD601" s="209">
        <v>73.2</v>
      </c>
      <c r="AE601" s="184">
        <v>2774</v>
      </c>
      <c r="AF601" s="185">
        <v>2135</v>
      </c>
      <c r="AG601" s="209">
        <v>77</v>
      </c>
    </row>
    <row r="602" spans="1:33" ht="15" customHeight="1">
      <c r="A602" s="86" t="s">
        <v>39</v>
      </c>
      <c r="B602" s="304"/>
      <c r="C602" s="34"/>
      <c r="D602" s="184">
        <v>259791</v>
      </c>
      <c r="E602" s="185">
        <v>206687</v>
      </c>
      <c r="F602" s="209">
        <v>79.599999999999994</v>
      </c>
      <c r="G602" s="184">
        <v>115957</v>
      </c>
      <c r="H602" s="185">
        <v>103589</v>
      </c>
      <c r="I602" s="209">
        <v>89.3</v>
      </c>
      <c r="J602" s="184">
        <v>285103</v>
      </c>
      <c r="K602" s="185">
        <v>230199</v>
      </c>
      <c r="L602" s="209">
        <v>80.7</v>
      </c>
      <c r="M602" s="184">
        <v>125939</v>
      </c>
      <c r="N602" s="185">
        <v>114281</v>
      </c>
      <c r="O602" s="209">
        <v>90.7</v>
      </c>
      <c r="P602" s="184">
        <v>299489</v>
      </c>
      <c r="Q602" s="185">
        <v>243003</v>
      </c>
      <c r="R602" s="209">
        <v>81.099999999999994</v>
      </c>
      <c r="S602" s="184">
        <v>128273</v>
      </c>
      <c r="T602" s="185">
        <v>116412</v>
      </c>
      <c r="U602" s="209">
        <v>90.8</v>
      </c>
      <c r="V602" s="184">
        <v>301165</v>
      </c>
      <c r="W602" s="185">
        <v>245442</v>
      </c>
      <c r="X602" s="209">
        <v>81.5</v>
      </c>
      <c r="Y602" s="184">
        <v>129684</v>
      </c>
      <c r="Z602" s="185">
        <v>117953</v>
      </c>
      <c r="AA602" s="209">
        <v>91</v>
      </c>
      <c r="AB602" s="184">
        <v>302808</v>
      </c>
      <c r="AC602" s="185">
        <v>248050</v>
      </c>
      <c r="AD602" s="209">
        <v>81.900000000000006</v>
      </c>
      <c r="AE602" s="184">
        <v>129036</v>
      </c>
      <c r="AF602" s="185">
        <v>117584</v>
      </c>
      <c r="AG602" s="209">
        <v>91.1</v>
      </c>
    </row>
    <row r="603" spans="1:33" ht="22.5" customHeight="1">
      <c r="A603" s="178"/>
    </row>
    <row r="604" spans="1:33" ht="15.75" customHeight="1">
      <c r="A604" s="331" t="s">
        <v>340</v>
      </c>
      <c r="B604" s="178"/>
      <c r="C604" s="178"/>
      <c r="D604" s="178"/>
      <c r="E604" s="178"/>
      <c r="F604" s="178"/>
      <c r="G604" s="178"/>
      <c r="H604" s="178"/>
      <c r="I604" s="178"/>
      <c r="J604" s="178"/>
      <c r="K604" s="178"/>
      <c r="L604" s="178"/>
      <c r="M604" s="178"/>
      <c r="N604" s="178"/>
      <c r="O604" s="178"/>
      <c r="P604" s="178"/>
      <c r="Q604" s="178"/>
      <c r="R604" s="178"/>
      <c r="S604" s="178"/>
      <c r="T604" s="178"/>
      <c r="U604" s="178"/>
      <c r="V604" s="178"/>
      <c r="W604" s="178"/>
      <c r="X604" s="178"/>
      <c r="Y604" s="178"/>
      <c r="Z604" s="178"/>
      <c r="AA604" s="178"/>
      <c r="AB604" s="178"/>
      <c r="AC604" s="178"/>
      <c r="AD604" s="178"/>
      <c r="AE604" s="178"/>
      <c r="AF604" s="178"/>
      <c r="AG604" s="178"/>
    </row>
    <row r="605" spans="1:33" ht="15" customHeight="1">
      <c r="A605" s="27" t="s">
        <v>0</v>
      </c>
      <c r="B605" s="28"/>
      <c r="C605" s="29"/>
      <c r="D605" s="492" t="str">
        <f>D$6</f>
        <v>July 2014 - June 2015</v>
      </c>
      <c r="E605" s="493"/>
      <c r="F605" s="493"/>
      <c r="G605" s="493"/>
      <c r="H605" s="493"/>
      <c r="I605" s="494"/>
      <c r="J605" s="492" t="str">
        <f t="shared" ref="J605" si="12">J$6</f>
        <v>July 2015 - June 2016</v>
      </c>
      <c r="K605" s="493"/>
      <c r="L605" s="493"/>
      <c r="M605" s="493"/>
      <c r="N605" s="493"/>
      <c r="O605" s="494"/>
      <c r="P605" s="492" t="str">
        <f t="shared" ref="P605" si="13">P$6</f>
        <v>July 2016 - June 2017</v>
      </c>
      <c r="Q605" s="493"/>
      <c r="R605" s="493"/>
      <c r="S605" s="493"/>
      <c r="T605" s="493"/>
      <c r="U605" s="494"/>
      <c r="V605" s="492" t="str">
        <f t="shared" ref="V605" si="14">V$6</f>
        <v>July 2017 - June 2018</v>
      </c>
      <c r="W605" s="493"/>
      <c r="X605" s="493"/>
      <c r="Y605" s="493"/>
      <c r="Z605" s="493"/>
      <c r="AA605" s="494"/>
      <c r="AB605" s="492" t="str">
        <f t="shared" ref="AB605" si="15">AB$6</f>
        <v>July 2018 - June 2019</v>
      </c>
      <c r="AC605" s="493"/>
      <c r="AD605" s="493"/>
      <c r="AE605" s="493"/>
      <c r="AF605" s="493"/>
      <c r="AG605" s="494"/>
    </row>
    <row r="606" spans="1:33" ht="22.5" customHeight="1">
      <c r="A606" s="30"/>
      <c r="B606" s="10"/>
      <c r="C606" s="31"/>
      <c r="D606" s="495" t="s">
        <v>31</v>
      </c>
      <c r="E606" s="496"/>
      <c r="F606" s="497"/>
      <c r="G606" s="498" t="s">
        <v>328</v>
      </c>
      <c r="H606" s="499"/>
      <c r="I606" s="500"/>
      <c r="J606" s="495" t="s">
        <v>31</v>
      </c>
      <c r="K606" s="496"/>
      <c r="L606" s="497"/>
      <c r="M606" s="498" t="s">
        <v>328</v>
      </c>
      <c r="N606" s="499"/>
      <c r="O606" s="500"/>
      <c r="P606" s="495" t="s">
        <v>31</v>
      </c>
      <c r="Q606" s="496"/>
      <c r="R606" s="497"/>
      <c r="S606" s="498" t="s">
        <v>328</v>
      </c>
      <c r="T606" s="499"/>
      <c r="U606" s="500"/>
      <c r="V606" s="495" t="s">
        <v>31</v>
      </c>
      <c r="W606" s="496"/>
      <c r="X606" s="497"/>
      <c r="Y606" s="498" t="s">
        <v>328</v>
      </c>
      <c r="Z606" s="499"/>
      <c r="AA606" s="500"/>
      <c r="AB606" s="495" t="s">
        <v>31</v>
      </c>
      <c r="AC606" s="496"/>
      <c r="AD606" s="497"/>
      <c r="AE606" s="498" t="s">
        <v>328</v>
      </c>
      <c r="AF606" s="499"/>
      <c r="AG606" s="500"/>
    </row>
    <row r="607" spans="1:33" ht="63.75" customHeight="1">
      <c r="A607" s="239" t="s">
        <v>755</v>
      </c>
      <c r="B607" s="32"/>
      <c r="C607" s="33"/>
      <c r="D607" s="323" t="s">
        <v>295</v>
      </c>
      <c r="E607" s="324" t="s">
        <v>296</v>
      </c>
      <c r="F607" s="206" t="s">
        <v>297</v>
      </c>
      <c r="G607" s="323" t="s">
        <v>293</v>
      </c>
      <c r="H607" s="324" t="s">
        <v>294</v>
      </c>
      <c r="I607" s="206" t="s">
        <v>297</v>
      </c>
      <c r="J607" s="323" t="s">
        <v>295</v>
      </c>
      <c r="K607" s="324" t="s">
        <v>296</v>
      </c>
      <c r="L607" s="206" t="s">
        <v>297</v>
      </c>
      <c r="M607" s="323" t="s">
        <v>293</v>
      </c>
      <c r="N607" s="324" t="s">
        <v>294</v>
      </c>
      <c r="O607" s="206" t="s">
        <v>297</v>
      </c>
      <c r="P607" s="323" t="s">
        <v>295</v>
      </c>
      <c r="Q607" s="324" t="s">
        <v>296</v>
      </c>
      <c r="R607" s="206" t="s">
        <v>297</v>
      </c>
      <c r="S607" s="323" t="s">
        <v>293</v>
      </c>
      <c r="T607" s="324" t="s">
        <v>294</v>
      </c>
      <c r="U607" s="206" t="s">
        <v>297</v>
      </c>
      <c r="V607" s="323" t="s">
        <v>295</v>
      </c>
      <c r="W607" s="324" t="s">
        <v>296</v>
      </c>
      <c r="X607" s="206" t="s">
        <v>297</v>
      </c>
      <c r="Y607" s="323" t="s">
        <v>293</v>
      </c>
      <c r="Z607" s="324" t="s">
        <v>294</v>
      </c>
      <c r="AA607" s="206" t="s">
        <v>297</v>
      </c>
      <c r="AB607" s="323" t="s">
        <v>295</v>
      </c>
      <c r="AC607" s="324" t="s">
        <v>296</v>
      </c>
      <c r="AD607" s="206" t="s">
        <v>297</v>
      </c>
      <c r="AE607" s="323" t="s">
        <v>293</v>
      </c>
      <c r="AF607" s="324" t="s">
        <v>294</v>
      </c>
      <c r="AG607" s="206" t="s">
        <v>297</v>
      </c>
    </row>
    <row r="608" spans="1:33" ht="15" customHeight="1">
      <c r="A608" s="36" t="s">
        <v>9</v>
      </c>
      <c r="B608" s="304" t="s">
        <v>184</v>
      </c>
      <c r="C608" s="34" t="s">
        <v>38</v>
      </c>
      <c r="D608" s="184">
        <v>2</v>
      </c>
      <c r="E608" s="185">
        <v>1</v>
      </c>
      <c r="F608" s="209">
        <v>50</v>
      </c>
      <c r="G608" s="184">
        <v>1</v>
      </c>
      <c r="H608" s="185">
        <v>1</v>
      </c>
      <c r="I608" s="209">
        <v>100</v>
      </c>
      <c r="J608" s="184">
        <v>2</v>
      </c>
      <c r="K608" s="185">
        <v>1</v>
      </c>
      <c r="L608" s="209">
        <v>50</v>
      </c>
      <c r="M608" s="184">
        <v>1</v>
      </c>
      <c r="N608" s="185">
        <v>1</v>
      </c>
      <c r="O608" s="209">
        <v>100</v>
      </c>
      <c r="P608" s="184">
        <v>2</v>
      </c>
      <c r="Q608" s="185">
        <v>1</v>
      </c>
      <c r="R608" s="209">
        <v>50</v>
      </c>
      <c r="S608" s="184">
        <v>1</v>
      </c>
      <c r="T608" s="185">
        <v>1</v>
      </c>
      <c r="U608" s="209">
        <v>100</v>
      </c>
      <c r="V608" s="184">
        <v>4</v>
      </c>
      <c r="W608" s="185">
        <v>1</v>
      </c>
      <c r="X608" s="209">
        <v>25</v>
      </c>
      <c r="Y608" s="184">
        <v>2</v>
      </c>
      <c r="Z608" s="185">
        <v>1</v>
      </c>
      <c r="AA608" s="209">
        <v>50</v>
      </c>
      <c r="AB608" s="184">
        <v>3</v>
      </c>
      <c r="AC608" s="185">
        <v>2</v>
      </c>
      <c r="AD608" s="209">
        <v>66.7</v>
      </c>
      <c r="AE608" s="184">
        <v>2</v>
      </c>
      <c r="AF608" s="185">
        <v>2</v>
      </c>
      <c r="AG608" s="209">
        <v>100</v>
      </c>
    </row>
    <row r="609" spans="1:33" ht="15" customHeight="1">
      <c r="A609" s="89" t="s">
        <v>10</v>
      </c>
      <c r="B609" s="334" t="s">
        <v>40</v>
      </c>
      <c r="C609" s="260" t="s">
        <v>41</v>
      </c>
      <c r="D609" s="188">
        <v>854</v>
      </c>
      <c r="E609" s="189">
        <v>528</v>
      </c>
      <c r="F609" s="207">
        <v>61.8</v>
      </c>
      <c r="G609" s="188">
        <v>675</v>
      </c>
      <c r="H609" s="189">
        <v>476</v>
      </c>
      <c r="I609" s="207">
        <v>70.5</v>
      </c>
      <c r="J609" s="188">
        <v>756</v>
      </c>
      <c r="K609" s="189">
        <v>444</v>
      </c>
      <c r="L609" s="207">
        <v>58.7</v>
      </c>
      <c r="M609" s="188">
        <v>632</v>
      </c>
      <c r="N609" s="189">
        <v>406</v>
      </c>
      <c r="O609" s="207">
        <v>64.2</v>
      </c>
      <c r="P609" s="188">
        <v>785</v>
      </c>
      <c r="Q609" s="189">
        <v>477</v>
      </c>
      <c r="R609" s="207">
        <v>60.8</v>
      </c>
      <c r="S609" s="188">
        <v>626</v>
      </c>
      <c r="T609" s="189">
        <v>421</v>
      </c>
      <c r="U609" s="207">
        <v>67.3</v>
      </c>
      <c r="V609" s="188">
        <v>900</v>
      </c>
      <c r="W609" s="189">
        <v>554</v>
      </c>
      <c r="X609" s="207">
        <v>61.6</v>
      </c>
      <c r="Y609" s="188">
        <v>718</v>
      </c>
      <c r="Z609" s="189">
        <v>485</v>
      </c>
      <c r="AA609" s="207">
        <v>67.5</v>
      </c>
      <c r="AB609" s="188">
        <v>987</v>
      </c>
      <c r="AC609" s="189">
        <v>606</v>
      </c>
      <c r="AD609" s="207">
        <v>61.4</v>
      </c>
      <c r="AE609" s="188">
        <v>782</v>
      </c>
      <c r="AF609" s="189">
        <v>529</v>
      </c>
      <c r="AG609" s="207">
        <v>67.599999999999994</v>
      </c>
    </row>
    <row r="610" spans="1:33" ht="15" customHeight="1">
      <c r="A610" s="35"/>
      <c r="B610" s="11"/>
      <c r="C610" s="181" t="s">
        <v>42</v>
      </c>
      <c r="D610" s="183">
        <v>451</v>
      </c>
      <c r="E610" s="182">
        <v>317</v>
      </c>
      <c r="F610" s="208">
        <v>70.3</v>
      </c>
      <c r="G610" s="183">
        <v>311</v>
      </c>
      <c r="H610" s="182">
        <v>228</v>
      </c>
      <c r="I610" s="208">
        <v>73.3</v>
      </c>
      <c r="J610" s="183">
        <v>451</v>
      </c>
      <c r="K610" s="182">
        <v>314</v>
      </c>
      <c r="L610" s="208">
        <v>69.599999999999994</v>
      </c>
      <c r="M610" s="183">
        <v>316</v>
      </c>
      <c r="N610" s="182">
        <v>228</v>
      </c>
      <c r="O610" s="208">
        <v>72.2</v>
      </c>
      <c r="P610" s="183">
        <v>392</v>
      </c>
      <c r="Q610" s="182">
        <v>288</v>
      </c>
      <c r="R610" s="208">
        <v>73.5</v>
      </c>
      <c r="S610" s="183">
        <v>284</v>
      </c>
      <c r="T610" s="182">
        <v>215</v>
      </c>
      <c r="U610" s="208">
        <v>75.7</v>
      </c>
      <c r="V610" s="183">
        <v>409</v>
      </c>
      <c r="W610" s="182">
        <v>289</v>
      </c>
      <c r="X610" s="208">
        <v>70.7</v>
      </c>
      <c r="Y610" s="183">
        <v>288</v>
      </c>
      <c r="Z610" s="182">
        <v>215</v>
      </c>
      <c r="AA610" s="208">
        <v>74.7</v>
      </c>
      <c r="AB610" s="183">
        <v>392</v>
      </c>
      <c r="AC610" s="182">
        <v>275</v>
      </c>
      <c r="AD610" s="208">
        <v>70.2</v>
      </c>
      <c r="AE610" s="183">
        <v>273</v>
      </c>
      <c r="AF610" s="182">
        <v>198</v>
      </c>
      <c r="AG610" s="208">
        <v>72.5</v>
      </c>
    </row>
    <row r="611" spans="1:33" ht="15" customHeight="1">
      <c r="A611" s="35"/>
      <c r="B611" s="11"/>
      <c r="C611" s="181" t="s">
        <v>43</v>
      </c>
      <c r="D611" s="183">
        <v>1837</v>
      </c>
      <c r="E611" s="182">
        <v>1265</v>
      </c>
      <c r="F611" s="208">
        <v>68.900000000000006</v>
      </c>
      <c r="G611" s="183">
        <v>1301</v>
      </c>
      <c r="H611" s="182">
        <v>956</v>
      </c>
      <c r="I611" s="208">
        <v>73.5</v>
      </c>
      <c r="J611" s="183">
        <v>1715</v>
      </c>
      <c r="K611" s="182">
        <v>1146</v>
      </c>
      <c r="L611" s="208">
        <v>66.8</v>
      </c>
      <c r="M611" s="183">
        <v>1251</v>
      </c>
      <c r="N611" s="182">
        <v>894</v>
      </c>
      <c r="O611" s="208">
        <v>71.5</v>
      </c>
      <c r="P611" s="183">
        <v>1832</v>
      </c>
      <c r="Q611" s="182">
        <v>1189</v>
      </c>
      <c r="R611" s="208">
        <v>64.900000000000006</v>
      </c>
      <c r="S611" s="183">
        <v>1279</v>
      </c>
      <c r="T611" s="182">
        <v>900</v>
      </c>
      <c r="U611" s="208">
        <v>70.400000000000006</v>
      </c>
      <c r="V611" s="183">
        <v>1777</v>
      </c>
      <c r="W611" s="182">
        <v>1151</v>
      </c>
      <c r="X611" s="208">
        <v>64.8</v>
      </c>
      <c r="Y611" s="183">
        <v>1258</v>
      </c>
      <c r="Z611" s="182">
        <v>870</v>
      </c>
      <c r="AA611" s="208">
        <v>69.2</v>
      </c>
      <c r="AB611" s="183">
        <v>1757</v>
      </c>
      <c r="AC611" s="182">
        <v>1148</v>
      </c>
      <c r="AD611" s="208">
        <v>65.3</v>
      </c>
      <c r="AE611" s="183">
        <v>1258</v>
      </c>
      <c r="AF611" s="182">
        <v>850</v>
      </c>
      <c r="AG611" s="208">
        <v>67.599999999999994</v>
      </c>
    </row>
    <row r="612" spans="1:33" ht="15" customHeight="1">
      <c r="A612" s="35"/>
      <c r="B612" s="11"/>
      <c r="C612" s="181" t="s">
        <v>39</v>
      </c>
      <c r="D612" s="183">
        <v>3142</v>
      </c>
      <c r="E612" s="182">
        <v>2110</v>
      </c>
      <c r="F612" s="208">
        <v>67.2</v>
      </c>
      <c r="G612" s="183">
        <v>1907</v>
      </c>
      <c r="H612" s="182">
        <v>1466</v>
      </c>
      <c r="I612" s="208">
        <v>76.900000000000006</v>
      </c>
      <c r="J612" s="183">
        <v>2922</v>
      </c>
      <c r="K612" s="182">
        <v>1904</v>
      </c>
      <c r="L612" s="208">
        <v>65.2</v>
      </c>
      <c r="M612" s="183">
        <v>1841</v>
      </c>
      <c r="N612" s="182">
        <v>1360</v>
      </c>
      <c r="O612" s="208">
        <v>73.900000000000006</v>
      </c>
      <c r="P612" s="183">
        <v>3009</v>
      </c>
      <c r="Q612" s="182">
        <v>1954</v>
      </c>
      <c r="R612" s="208">
        <v>64.900000000000006</v>
      </c>
      <c r="S612" s="183">
        <v>1827</v>
      </c>
      <c r="T612" s="182">
        <v>1376</v>
      </c>
      <c r="U612" s="208">
        <v>75.3</v>
      </c>
      <c r="V612" s="183">
        <v>3086</v>
      </c>
      <c r="W612" s="182">
        <v>1994</v>
      </c>
      <c r="X612" s="208">
        <v>64.599999999999994</v>
      </c>
      <c r="Y612" s="183">
        <v>1896</v>
      </c>
      <c r="Z612" s="182">
        <v>1396</v>
      </c>
      <c r="AA612" s="208">
        <v>73.599999999999994</v>
      </c>
      <c r="AB612" s="183">
        <v>3136</v>
      </c>
      <c r="AC612" s="182">
        <v>2029</v>
      </c>
      <c r="AD612" s="208">
        <v>64.7</v>
      </c>
      <c r="AE612" s="183">
        <v>1933</v>
      </c>
      <c r="AF612" s="182">
        <v>1394</v>
      </c>
      <c r="AG612" s="208">
        <v>72.099999999999994</v>
      </c>
    </row>
    <row r="613" spans="1:33" ht="15" customHeight="1">
      <c r="A613" s="35"/>
      <c r="B613" s="334" t="s">
        <v>331</v>
      </c>
      <c r="C613" s="260" t="s">
        <v>532</v>
      </c>
      <c r="D613" s="188">
        <v>866</v>
      </c>
      <c r="E613" s="189">
        <v>608</v>
      </c>
      <c r="F613" s="207">
        <v>70.2</v>
      </c>
      <c r="G613" s="188">
        <v>698</v>
      </c>
      <c r="H613" s="189">
        <v>507</v>
      </c>
      <c r="I613" s="207">
        <v>72.599999999999994</v>
      </c>
      <c r="J613" s="188">
        <v>868</v>
      </c>
      <c r="K613" s="189">
        <v>607</v>
      </c>
      <c r="L613" s="207">
        <v>69.900000000000006</v>
      </c>
      <c r="M613" s="188">
        <v>695</v>
      </c>
      <c r="N613" s="189">
        <v>487</v>
      </c>
      <c r="O613" s="207">
        <v>70.099999999999994</v>
      </c>
      <c r="P613" s="188">
        <v>1027</v>
      </c>
      <c r="Q613" s="189">
        <v>697</v>
      </c>
      <c r="R613" s="207">
        <v>67.900000000000006</v>
      </c>
      <c r="S613" s="188">
        <v>788</v>
      </c>
      <c r="T613" s="189">
        <v>541</v>
      </c>
      <c r="U613" s="207">
        <v>68.7</v>
      </c>
      <c r="V613" s="188">
        <v>1021</v>
      </c>
      <c r="W613" s="189">
        <v>693</v>
      </c>
      <c r="X613" s="207">
        <v>67.900000000000006</v>
      </c>
      <c r="Y613" s="188">
        <v>786</v>
      </c>
      <c r="Z613" s="189">
        <v>547</v>
      </c>
      <c r="AA613" s="207">
        <v>69.599999999999994</v>
      </c>
      <c r="AB613" s="188">
        <v>1089</v>
      </c>
      <c r="AC613" s="189">
        <v>710</v>
      </c>
      <c r="AD613" s="207">
        <v>65.2</v>
      </c>
      <c r="AE613" s="188">
        <v>863</v>
      </c>
      <c r="AF613" s="189">
        <v>588</v>
      </c>
      <c r="AG613" s="207">
        <v>68.099999999999994</v>
      </c>
    </row>
    <row r="614" spans="1:33" ht="15" customHeight="1">
      <c r="A614" s="35"/>
      <c r="B614" s="11"/>
      <c r="C614" s="181" t="s">
        <v>308</v>
      </c>
      <c r="D614" s="183">
        <v>16</v>
      </c>
      <c r="E614" s="182">
        <v>14</v>
      </c>
      <c r="F614" s="208">
        <v>87.5</v>
      </c>
      <c r="G614" s="183">
        <v>16</v>
      </c>
      <c r="H614" s="182">
        <v>14</v>
      </c>
      <c r="I614" s="208">
        <v>87.5</v>
      </c>
      <c r="J614" s="183">
        <v>29</v>
      </c>
      <c r="K614" s="182">
        <v>22</v>
      </c>
      <c r="L614" s="208">
        <v>75.900000000000006</v>
      </c>
      <c r="M614" s="183">
        <v>23</v>
      </c>
      <c r="N614" s="182">
        <v>18</v>
      </c>
      <c r="O614" s="208">
        <v>78.3</v>
      </c>
      <c r="P614" s="183">
        <v>24</v>
      </c>
      <c r="Q614" s="182">
        <v>20</v>
      </c>
      <c r="R614" s="208">
        <v>83.3</v>
      </c>
      <c r="S614" s="183">
        <v>21</v>
      </c>
      <c r="T614" s="182">
        <v>17</v>
      </c>
      <c r="U614" s="208">
        <v>81</v>
      </c>
      <c r="V614" s="183">
        <v>24</v>
      </c>
      <c r="W614" s="182">
        <v>22</v>
      </c>
      <c r="X614" s="208">
        <v>91.7</v>
      </c>
      <c r="Y614" s="183">
        <v>14</v>
      </c>
      <c r="Z614" s="182">
        <v>12</v>
      </c>
      <c r="AA614" s="208">
        <v>85.7</v>
      </c>
      <c r="AB614" s="183">
        <v>11</v>
      </c>
      <c r="AC614" s="182">
        <v>8</v>
      </c>
      <c r="AD614" s="208">
        <v>72.7</v>
      </c>
      <c r="AE614" s="183">
        <v>11</v>
      </c>
      <c r="AF614" s="182">
        <v>8</v>
      </c>
      <c r="AG614" s="208">
        <v>72.7</v>
      </c>
    </row>
    <row r="615" spans="1:33" ht="15" customHeight="1">
      <c r="A615" s="35"/>
      <c r="B615" s="304"/>
      <c r="C615" s="34" t="s">
        <v>39</v>
      </c>
      <c r="D615" s="184">
        <v>882</v>
      </c>
      <c r="E615" s="185">
        <v>622</v>
      </c>
      <c r="F615" s="209">
        <v>70.5</v>
      </c>
      <c r="G615" s="184">
        <v>713</v>
      </c>
      <c r="H615" s="185">
        <v>520</v>
      </c>
      <c r="I615" s="209">
        <v>72.900000000000006</v>
      </c>
      <c r="J615" s="184">
        <v>897</v>
      </c>
      <c r="K615" s="185">
        <v>629</v>
      </c>
      <c r="L615" s="209">
        <v>70.099999999999994</v>
      </c>
      <c r="M615" s="184">
        <v>717</v>
      </c>
      <c r="N615" s="185">
        <v>505</v>
      </c>
      <c r="O615" s="209">
        <v>70.400000000000006</v>
      </c>
      <c r="P615" s="184">
        <v>1051</v>
      </c>
      <c r="Q615" s="185">
        <v>717</v>
      </c>
      <c r="R615" s="209">
        <v>68.2</v>
      </c>
      <c r="S615" s="184">
        <v>808</v>
      </c>
      <c r="T615" s="185">
        <v>558</v>
      </c>
      <c r="U615" s="209">
        <v>69.099999999999994</v>
      </c>
      <c r="V615" s="184">
        <v>1045</v>
      </c>
      <c r="W615" s="185">
        <v>715</v>
      </c>
      <c r="X615" s="209">
        <v>68.400000000000006</v>
      </c>
      <c r="Y615" s="184">
        <v>800</v>
      </c>
      <c r="Z615" s="185">
        <v>559</v>
      </c>
      <c r="AA615" s="209">
        <v>69.900000000000006</v>
      </c>
      <c r="AB615" s="184">
        <v>1100</v>
      </c>
      <c r="AC615" s="185">
        <v>718</v>
      </c>
      <c r="AD615" s="209">
        <v>65.3</v>
      </c>
      <c r="AE615" s="184">
        <v>874</v>
      </c>
      <c r="AF615" s="185">
        <v>596</v>
      </c>
      <c r="AG615" s="209">
        <v>68.2</v>
      </c>
    </row>
    <row r="616" spans="1:33" ht="15" customHeight="1">
      <c r="A616" s="36"/>
      <c r="B616" s="304" t="s">
        <v>39</v>
      </c>
      <c r="C616" s="34"/>
      <c r="D616" s="184">
        <v>4024</v>
      </c>
      <c r="E616" s="185">
        <v>2732</v>
      </c>
      <c r="F616" s="209">
        <v>67.900000000000006</v>
      </c>
      <c r="G616" s="184">
        <v>2229</v>
      </c>
      <c r="H616" s="185">
        <v>1739</v>
      </c>
      <c r="I616" s="209">
        <v>78</v>
      </c>
      <c r="J616" s="184">
        <v>3819</v>
      </c>
      <c r="K616" s="185">
        <v>2533</v>
      </c>
      <c r="L616" s="209">
        <v>66.3</v>
      </c>
      <c r="M616" s="184">
        <v>2183</v>
      </c>
      <c r="N616" s="185">
        <v>1634</v>
      </c>
      <c r="O616" s="209">
        <v>74.900000000000006</v>
      </c>
      <c r="P616" s="184">
        <v>4060</v>
      </c>
      <c r="Q616" s="185">
        <v>2671</v>
      </c>
      <c r="R616" s="209">
        <v>65.8</v>
      </c>
      <c r="S616" s="184">
        <v>2192</v>
      </c>
      <c r="T616" s="185">
        <v>1677</v>
      </c>
      <c r="U616" s="209">
        <v>76.5</v>
      </c>
      <c r="V616" s="184">
        <v>4131</v>
      </c>
      <c r="W616" s="185">
        <v>2709</v>
      </c>
      <c r="X616" s="209">
        <v>65.599999999999994</v>
      </c>
      <c r="Y616" s="184">
        <v>2272</v>
      </c>
      <c r="Z616" s="185">
        <v>1707</v>
      </c>
      <c r="AA616" s="209">
        <v>75.099999999999994</v>
      </c>
      <c r="AB616" s="184">
        <v>4236</v>
      </c>
      <c r="AC616" s="185">
        <v>2747</v>
      </c>
      <c r="AD616" s="209">
        <v>64.8</v>
      </c>
      <c r="AE616" s="184">
        <v>2355</v>
      </c>
      <c r="AF616" s="185">
        <v>1725</v>
      </c>
      <c r="AG616" s="209">
        <v>73.2</v>
      </c>
    </row>
    <row r="617" spans="1:33" ht="15" customHeight="1">
      <c r="A617" s="35" t="s">
        <v>11</v>
      </c>
      <c r="B617" s="11" t="s">
        <v>44</v>
      </c>
      <c r="C617" s="181" t="s">
        <v>45</v>
      </c>
      <c r="D617" s="183">
        <v>376</v>
      </c>
      <c r="E617" s="182">
        <v>140</v>
      </c>
      <c r="F617" s="208">
        <v>37.200000000000003</v>
      </c>
      <c r="G617" s="183">
        <v>133</v>
      </c>
      <c r="H617" s="182">
        <v>80</v>
      </c>
      <c r="I617" s="208">
        <v>60.2</v>
      </c>
      <c r="J617" s="183">
        <v>459</v>
      </c>
      <c r="K617" s="182">
        <v>187</v>
      </c>
      <c r="L617" s="208">
        <v>40.700000000000003</v>
      </c>
      <c r="M617" s="183">
        <v>144</v>
      </c>
      <c r="N617" s="182">
        <v>90</v>
      </c>
      <c r="O617" s="208">
        <v>62.5</v>
      </c>
      <c r="P617" s="183">
        <v>491</v>
      </c>
      <c r="Q617" s="182">
        <v>168</v>
      </c>
      <c r="R617" s="208">
        <v>34.200000000000003</v>
      </c>
      <c r="S617" s="183">
        <v>147</v>
      </c>
      <c r="T617" s="182">
        <v>87</v>
      </c>
      <c r="U617" s="208">
        <v>59.2</v>
      </c>
      <c r="V617" s="183">
        <v>486</v>
      </c>
      <c r="W617" s="182">
        <v>188</v>
      </c>
      <c r="X617" s="208">
        <v>38.700000000000003</v>
      </c>
      <c r="Y617" s="183">
        <v>154</v>
      </c>
      <c r="Z617" s="182">
        <v>97</v>
      </c>
      <c r="AA617" s="208">
        <v>63</v>
      </c>
      <c r="AB617" s="183">
        <v>446</v>
      </c>
      <c r="AC617" s="182">
        <v>144</v>
      </c>
      <c r="AD617" s="208">
        <v>32.299999999999997</v>
      </c>
      <c r="AE617" s="183">
        <v>146</v>
      </c>
      <c r="AF617" s="182">
        <v>83</v>
      </c>
      <c r="AG617" s="208">
        <v>56.8</v>
      </c>
    </row>
    <row r="618" spans="1:33" ht="15" customHeight="1">
      <c r="A618" s="35"/>
      <c r="B618" s="11"/>
      <c r="C618" s="181" t="s">
        <v>46</v>
      </c>
      <c r="D618" s="183">
        <v>9</v>
      </c>
      <c r="E618" s="182">
        <v>0</v>
      </c>
      <c r="F618" s="208">
        <v>0</v>
      </c>
      <c r="G618" s="183">
        <v>6</v>
      </c>
      <c r="H618" s="182">
        <v>0</v>
      </c>
      <c r="I618" s="208">
        <v>0</v>
      </c>
      <c r="J618" s="183">
        <v>6</v>
      </c>
      <c r="K618" s="182">
        <v>1</v>
      </c>
      <c r="L618" s="208">
        <v>16.7</v>
      </c>
      <c r="M618" s="183">
        <v>5</v>
      </c>
      <c r="N618" s="182">
        <v>1</v>
      </c>
      <c r="O618" s="208">
        <v>20</v>
      </c>
      <c r="P618" s="183">
        <v>5</v>
      </c>
      <c r="Q618" s="182">
        <v>3</v>
      </c>
      <c r="R618" s="208">
        <v>60</v>
      </c>
      <c r="S618" s="183">
        <v>5</v>
      </c>
      <c r="T618" s="182">
        <v>3</v>
      </c>
      <c r="U618" s="208">
        <v>60</v>
      </c>
      <c r="V618" s="183">
        <v>5</v>
      </c>
      <c r="W618" s="182">
        <v>3</v>
      </c>
      <c r="X618" s="208">
        <v>60</v>
      </c>
      <c r="Y618" s="183">
        <v>5</v>
      </c>
      <c r="Z618" s="182">
        <v>3</v>
      </c>
      <c r="AA618" s="208">
        <v>60</v>
      </c>
      <c r="AB618" s="183">
        <v>9</v>
      </c>
      <c r="AC618" s="182">
        <v>6</v>
      </c>
      <c r="AD618" s="208">
        <v>66.7</v>
      </c>
      <c r="AE618" s="183">
        <v>7</v>
      </c>
      <c r="AF618" s="182">
        <v>4</v>
      </c>
      <c r="AG618" s="208">
        <v>57.1</v>
      </c>
    </row>
    <row r="619" spans="1:33" ht="15" customHeight="1">
      <c r="A619" s="35"/>
      <c r="B619" s="11"/>
      <c r="C619" s="181" t="s">
        <v>39</v>
      </c>
      <c r="D619" s="183">
        <v>385</v>
      </c>
      <c r="E619" s="182">
        <v>140</v>
      </c>
      <c r="F619" s="208">
        <v>36.4</v>
      </c>
      <c r="G619" s="183">
        <v>138</v>
      </c>
      <c r="H619" s="182">
        <v>80</v>
      </c>
      <c r="I619" s="208">
        <v>58</v>
      </c>
      <c r="J619" s="183">
        <v>465</v>
      </c>
      <c r="K619" s="182">
        <v>188</v>
      </c>
      <c r="L619" s="208">
        <v>40.4</v>
      </c>
      <c r="M619" s="183">
        <v>148</v>
      </c>
      <c r="N619" s="182">
        <v>90</v>
      </c>
      <c r="O619" s="208">
        <v>60.8</v>
      </c>
      <c r="P619" s="183">
        <v>496</v>
      </c>
      <c r="Q619" s="182">
        <v>171</v>
      </c>
      <c r="R619" s="208">
        <v>34.5</v>
      </c>
      <c r="S619" s="183">
        <v>152</v>
      </c>
      <c r="T619" s="182">
        <v>90</v>
      </c>
      <c r="U619" s="208">
        <v>59.2</v>
      </c>
      <c r="V619" s="183">
        <v>491</v>
      </c>
      <c r="W619" s="182">
        <v>191</v>
      </c>
      <c r="X619" s="208">
        <v>38.9</v>
      </c>
      <c r="Y619" s="183">
        <v>156</v>
      </c>
      <c r="Z619" s="182">
        <v>98</v>
      </c>
      <c r="AA619" s="208">
        <v>62.8</v>
      </c>
      <c r="AB619" s="183">
        <v>455</v>
      </c>
      <c r="AC619" s="182">
        <v>150</v>
      </c>
      <c r="AD619" s="208">
        <v>33</v>
      </c>
      <c r="AE619" s="183">
        <v>153</v>
      </c>
      <c r="AF619" s="182">
        <v>87</v>
      </c>
      <c r="AG619" s="208">
        <v>56.9</v>
      </c>
    </row>
    <row r="620" spans="1:33" ht="15" customHeight="1">
      <c r="A620" s="35"/>
      <c r="B620" s="334" t="s">
        <v>47</v>
      </c>
      <c r="C620" s="260" t="s">
        <v>48</v>
      </c>
      <c r="D620" s="188">
        <v>3</v>
      </c>
      <c r="E620" s="189">
        <v>2</v>
      </c>
      <c r="F620" s="207">
        <v>66.7</v>
      </c>
      <c r="G620" s="188">
        <v>2</v>
      </c>
      <c r="H620" s="189">
        <v>2</v>
      </c>
      <c r="I620" s="207">
        <v>100</v>
      </c>
      <c r="J620" s="188">
        <v>2</v>
      </c>
      <c r="K620" s="189">
        <v>2</v>
      </c>
      <c r="L620" s="207">
        <v>100</v>
      </c>
      <c r="M620" s="188">
        <v>2</v>
      </c>
      <c r="N620" s="189">
        <v>2</v>
      </c>
      <c r="O620" s="207">
        <v>100</v>
      </c>
      <c r="P620" s="188">
        <v>3</v>
      </c>
      <c r="Q620" s="189">
        <v>1</v>
      </c>
      <c r="R620" s="207">
        <v>33.299999999999997</v>
      </c>
      <c r="S620" s="188">
        <v>2</v>
      </c>
      <c r="T620" s="189">
        <v>1</v>
      </c>
      <c r="U620" s="207">
        <v>50</v>
      </c>
      <c r="V620" s="188">
        <v>1</v>
      </c>
      <c r="W620" s="189">
        <v>1</v>
      </c>
      <c r="X620" s="207">
        <v>100</v>
      </c>
      <c r="Y620" s="188">
        <v>1</v>
      </c>
      <c r="Z620" s="189">
        <v>1</v>
      </c>
      <c r="AA620" s="207">
        <v>100</v>
      </c>
      <c r="AB620" s="188">
        <v>0</v>
      </c>
      <c r="AC620" s="189">
        <v>0</v>
      </c>
      <c r="AD620" s="207">
        <v>0</v>
      </c>
      <c r="AE620" s="188">
        <v>0</v>
      </c>
      <c r="AF620" s="189">
        <v>0</v>
      </c>
      <c r="AG620" s="207">
        <v>0</v>
      </c>
    </row>
    <row r="621" spans="1:33" ht="15" customHeight="1">
      <c r="A621" s="35"/>
      <c r="B621" s="11"/>
      <c r="C621" s="181" t="s">
        <v>49</v>
      </c>
      <c r="D621" s="183">
        <v>25</v>
      </c>
      <c r="E621" s="182">
        <v>17</v>
      </c>
      <c r="F621" s="208">
        <v>68</v>
      </c>
      <c r="G621" s="183">
        <v>11</v>
      </c>
      <c r="H621" s="182">
        <v>9</v>
      </c>
      <c r="I621" s="208">
        <v>81.8</v>
      </c>
      <c r="J621" s="183">
        <v>28</v>
      </c>
      <c r="K621" s="182">
        <v>17</v>
      </c>
      <c r="L621" s="208">
        <v>60.7</v>
      </c>
      <c r="M621" s="183">
        <v>18</v>
      </c>
      <c r="N621" s="182">
        <v>14</v>
      </c>
      <c r="O621" s="208">
        <v>77.8</v>
      </c>
      <c r="P621" s="183">
        <v>43</v>
      </c>
      <c r="Q621" s="182">
        <v>12</v>
      </c>
      <c r="R621" s="208">
        <v>27.9</v>
      </c>
      <c r="S621" s="183">
        <v>13</v>
      </c>
      <c r="T621" s="182">
        <v>7</v>
      </c>
      <c r="U621" s="208">
        <v>53.8</v>
      </c>
      <c r="V621" s="183">
        <v>37</v>
      </c>
      <c r="W621" s="182">
        <v>29</v>
      </c>
      <c r="X621" s="208">
        <v>78.400000000000006</v>
      </c>
      <c r="Y621" s="183">
        <v>19</v>
      </c>
      <c r="Z621" s="182">
        <v>15</v>
      </c>
      <c r="AA621" s="208">
        <v>78.900000000000006</v>
      </c>
      <c r="AB621" s="183">
        <v>26</v>
      </c>
      <c r="AC621" s="182">
        <v>10</v>
      </c>
      <c r="AD621" s="208">
        <v>38.5</v>
      </c>
      <c r="AE621" s="183">
        <v>17</v>
      </c>
      <c r="AF621" s="182">
        <v>9</v>
      </c>
      <c r="AG621" s="208">
        <v>52.9</v>
      </c>
    </row>
    <row r="622" spans="1:33" ht="15" customHeight="1">
      <c r="A622" s="35"/>
      <c r="B622" s="11"/>
      <c r="C622" s="181" t="s">
        <v>309</v>
      </c>
      <c r="D622" s="183">
        <v>2</v>
      </c>
      <c r="E622" s="182">
        <v>1</v>
      </c>
      <c r="F622" s="208">
        <v>50</v>
      </c>
      <c r="G622" s="183">
        <v>2</v>
      </c>
      <c r="H622" s="182">
        <v>1</v>
      </c>
      <c r="I622" s="208">
        <v>50</v>
      </c>
      <c r="J622" s="183">
        <v>12</v>
      </c>
      <c r="K622" s="182">
        <v>10</v>
      </c>
      <c r="L622" s="208">
        <v>83.3</v>
      </c>
      <c r="M622" s="183">
        <v>6</v>
      </c>
      <c r="N622" s="182">
        <v>5</v>
      </c>
      <c r="O622" s="208">
        <v>83.3</v>
      </c>
      <c r="P622" s="183">
        <v>16</v>
      </c>
      <c r="Q622" s="182">
        <v>15</v>
      </c>
      <c r="R622" s="208">
        <v>93.8</v>
      </c>
      <c r="S622" s="183">
        <v>4</v>
      </c>
      <c r="T622" s="182">
        <v>4</v>
      </c>
      <c r="U622" s="208">
        <v>100</v>
      </c>
      <c r="V622" s="183">
        <v>17</v>
      </c>
      <c r="W622" s="182">
        <v>11</v>
      </c>
      <c r="X622" s="208">
        <v>64.7</v>
      </c>
      <c r="Y622" s="183">
        <v>10</v>
      </c>
      <c r="Z622" s="182">
        <v>8</v>
      </c>
      <c r="AA622" s="208">
        <v>80</v>
      </c>
      <c r="AB622" s="183">
        <v>14</v>
      </c>
      <c r="AC622" s="182">
        <v>9</v>
      </c>
      <c r="AD622" s="208">
        <v>64.3</v>
      </c>
      <c r="AE622" s="183">
        <v>10</v>
      </c>
      <c r="AF622" s="182">
        <v>7</v>
      </c>
      <c r="AG622" s="208">
        <v>70</v>
      </c>
    </row>
    <row r="623" spans="1:33" ht="15" customHeight="1">
      <c r="A623" s="35"/>
      <c r="B623" s="304"/>
      <c r="C623" s="34" t="s">
        <v>39</v>
      </c>
      <c r="D623" s="184">
        <v>30</v>
      </c>
      <c r="E623" s="185">
        <v>20</v>
      </c>
      <c r="F623" s="209">
        <v>66.7</v>
      </c>
      <c r="G623" s="184">
        <v>13</v>
      </c>
      <c r="H623" s="185">
        <v>10</v>
      </c>
      <c r="I623" s="209">
        <v>76.900000000000006</v>
      </c>
      <c r="J623" s="184">
        <v>42</v>
      </c>
      <c r="K623" s="185">
        <v>29</v>
      </c>
      <c r="L623" s="209">
        <v>69</v>
      </c>
      <c r="M623" s="184">
        <v>25</v>
      </c>
      <c r="N623" s="185">
        <v>20</v>
      </c>
      <c r="O623" s="209">
        <v>80</v>
      </c>
      <c r="P623" s="184">
        <v>62</v>
      </c>
      <c r="Q623" s="185">
        <v>28</v>
      </c>
      <c r="R623" s="209">
        <v>45.2</v>
      </c>
      <c r="S623" s="184">
        <v>17</v>
      </c>
      <c r="T623" s="185">
        <v>11</v>
      </c>
      <c r="U623" s="209">
        <v>64.7</v>
      </c>
      <c r="V623" s="184">
        <v>55</v>
      </c>
      <c r="W623" s="185">
        <v>41</v>
      </c>
      <c r="X623" s="209">
        <v>74.5</v>
      </c>
      <c r="Y623" s="184">
        <v>26</v>
      </c>
      <c r="Z623" s="185">
        <v>22</v>
      </c>
      <c r="AA623" s="209">
        <v>84.6</v>
      </c>
      <c r="AB623" s="184">
        <v>40</v>
      </c>
      <c r="AC623" s="185">
        <v>19</v>
      </c>
      <c r="AD623" s="209">
        <v>47.5</v>
      </c>
      <c r="AE623" s="184">
        <v>23</v>
      </c>
      <c r="AF623" s="185">
        <v>13</v>
      </c>
      <c r="AG623" s="209">
        <v>56.5</v>
      </c>
    </row>
    <row r="624" spans="1:33" ht="15" customHeight="1">
      <c r="A624" s="36"/>
      <c r="B624" s="304" t="s">
        <v>39</v>
      </c>
      <c r="C624" s="34"/>
      <c r="D624" s="184">
        <v>415</v>
      </c>
      <c r="E624" s="185">
        <v>160</v>
      </c>
      <c r="F624" s="209">
        <v>38.6</v>
      </c>
      <c r="G624" s="184">
        <v>148</v>
      </c>
      <c r="H624" s="185">
        <v>87</v>
      </c>
      <c r="I624" s="209">
        <v>58.8</v>
      </c>
      <c r="J624" s="184">
        <v>507</v>
      </c>
      <c r="K624" s="185">
        <v>217</v>
      </c>
      <c r="L624" s="209">
        <v>42.8</v>
      </c>
      <c r="M624" s="184">
        <v>169</v>
      </c>
      <c r="N624" s="185">
        <v>108</v>
      </c>
      <c r="O624" s="209">
        <v>63.9</v>
      </c>
      <c r="P624" s="184">
        <v>558</v>
      </c>
      <c r="Q624" s="185">
        <v>199</v>
      </c>
      <c r="R624" s="209">
        <v>35.700000000000003</v>
      </c>
      <c r="S624" s="184">
        <v>164</v>
      </c>
      <c r="T624" s="185">
        <v>97</v>
      </c>
      <c r="U624" s="209">
        <v>59.1</v>
      </c>
      <c r="V624" s="184">
        <v>546</v>
      </c>
      <c r="W624" s="185">
        <v>232</v>
      </c>
      <c r="X624" s="209">
        <v>42.5</v>
      </c>
      <c r="Y624" s="184">
        <v>177</v>
      </c>
      <c r="Z624" s="185">
        <v>118</v>
      </c>
      <c r="AA624" s="209">
        <v>66.7</v>
      </c>
      <c r="AB624" s="184">
        <v>495</v>
      </c>
      <c r="AC624" s="185">
        <v>169</v>
      </c>
      <c r="AD624" s="209">
        <v>34.1</v>
      </c>
      <c r="AE624" s="184">
        <v>167</v>
      </c>
      <c r="AF624" s="185">
        <v>96</v>
      </c>
      <c r="AG624" s="209">
        <v>57.5</v>
      </c>
    </row>
    <row r="625" spans="1:33" ht="15" customHeight="1">
      <c r="A625" s="35" t="s">
        <v>12</v>
      </c>
      <c r="B625" s="11" t="s">
        <v>185</v>
      </c>
      <c r="C625" s="181" t="s">
        <v>51</v>
      </c>
      <c r="D625" s="183">
        <v>5</v>
      </c>
      <c r="E625" s="182">
        <v>5</v>
      </c>
      <c r="F625" s="208">
        <v>100</v>
      </c>
      <c r="G625" s="183">
        <v>5</v>
      </c>
      <c r="H625" s="182">
        <v>5</v>
      </c>
      <c r="I625" s="208">
        <v>100</v>
      </c>
      <c r="J625" s="183">
        <v>11</v>
      </c>
      <c r="K625" s="182">
        <v>10</v>
      </c>
      <c r="L625" s="208">
        <v>90.9</v>
      </c>
      <c r="M625" s="183">
        <v>9</v>
      </c>
      <c r="N625" s="182">
        <v>8</v>
      </c>
      <c r="O625" s="208">
        <v>88.9</v>
      </c>
      <c r="P625" s="183">
        <v>9</v>
      </c>
      <c r="Q625" s="182">
        <v>8</v>
      </c>
      <c r="R625" s="208">
        <v>88.9</v>
      </c>
      <c r="S625" s="183">
        <v>9</v>
      </c>
      <c r="T625" s="182">
        <v>8</v>
      </c>
      <c r="U625" s="208">
        <v>88.9</v>
      </c>
      <c r="V625" s="183">
        <v>15</v>
      </c>
      <c r="W625" s="182">
        <v>10</v>
      </c>
      <c r="X625" s="208">
        <v>66.7</v>
      </c>
      <c r="Y625" s="183">
        <v>14</v>
      </c>
      <c r="Z625" s="182">
        <v>10</v>
      </c>
      <c r="AA625" s="208">
        <v>71.400000000000006</v>
      </c>
      <c r="AB625" s="183">
        <v>6</v>
      </c>
      <c r="AC625" s="182">
        <v>5</v>
      </c>
      <c r="AD625" s="208">
        <v>83.3</v>
      </c>
      <c r="AE625" s="183">
        <v>5</v>
      </c>
      <c r="AF625" s="182">
        <v>5</v>
      </c>
      <c r="AG625" s="208">
        <v>100</v>
      </c>
    </row>
    <row r="626" spans="1:33" ht="15" customHeight="1">
      <c r="A626" s="35"/>
      <c r="B626" s="11"/>
      <c r="C626" s="181" t="s">
        <v>52</v>
      </c>
      <c r="D626" s="183">
        <v>215</v>
      </c>
      <c r="E626" s="182">
        <v>144</v>
      </c>
      <c r="F626" s="208">
        <v>67</v>
      </c>
      <c r="G626" s="183">
        <v>148</v>
      </c>
      <c r="H626" s="182">
        <v>126</v>
      </c>
      <c r="I626" s="208">
        <v>85.1</v>
      </c>
      <c r="J626" s="183">
        <v>199</v>
      </c>
      <c r="K626" s="182">
        <v>146</v>
      </c>
      <c r="L626" s="208">
        <v>73.400000000000006</v>
      </c>
      <c r="M626" s="183">
        <v>136</v>
      </c>
      <c r="N626" s="182">
        <v>122</v>
      </c>
      <c r="O626" s="208">
        <v>89.7</v>
      </c>
      <c r="P626" s="183">
        <v>266</v>
      </c>
      <c r="Q626" s="182">
        <v>189</v>
      </c>
      <c r="R626" s="208">
        <v>71.099999999999994</v>
      </c>
      <c r="S626" s="183">
        <v>172</v>
      </c>
      <c r="T626" s="182">
        <v>149</v>
      </c>
      <c r="U626" s="208">
        <v>86.6</v>
      </c>
      <c r="V626" s="183">
        <v>291</v>
      </c>
      <c r="W626" s="182">
        <v>206</v>
      </c>
      <c r="X626" s="208">
        <v>70.8</v>
      </c>
      <c r="Y626" s="183">
        <v>191</v>
      </c>
      <c r="Z626" s="182">
        <v>167</v>
      </c>
      <c r="AA626" s="208">
        <v>87.4</v>
      </c>
      <c r="AB626" s="183">
        <v>250</v>
      </c>
      <c r="AC626" s="182">
        <v>189</v>
      </c>
      <c r="AD626" s="208">
        <v>75.599999999999994</v>
      </c>
      <c r="AE626" s="183">
        <v>167</v>
      </c>
      <c r="AF626" s="182">
        <v>141</v>
      </c>
      <c r="AG626" s="208">
        <v>84.4</v>
      </c>
    </row>
    <row r="627" spans="1:33" ht="15" customHeight="1">
      <c r="A627" s="35"/>
      <c r="B627" s="11"/>
      <c r="C627" s="181" t="s">
        <v>39</v>
      </c>
      <c r="D627" s="183">
        <v>220</v>
      </c>
      <c r="E627" s="182">
        <v>149</v>
      </c>
      <c r="F627" s="208">
        <v>67.7</v>
      </c>
      <c r="G627" s="183">
        <v>150</v>
      </c>
      <c r="H627" s="182">
        <v>129</v>
      </c>
      <c r="I627" s="208">
        <v>86</v>
      </c>
      <c r="J627" s="183">
        <v>210</v>
      </c>
      <c r="K627" s="182">
        <v>156</v>
      </c>
      <c r="L627" s="208">
        <v>74.3</v>
      </c>
      <c r="M627" s="183">
        <v>141</v>
      </c>
      <c r="N627" s="182">
        <v>128</v>
      </c>
      <c r="O627" s="208">
        <v>90.8</v>
      </c>
      <c r="P627" s="183">
        <v>275</v>
      </c>
      <c r="Q627" s="182">
        <v>197</v>
      </c>
      <c r="R627" s="208">
        <v>71.599999999999994</v>
      </c>
      <c r="S627" s="183">
        <v>176</v>
      </c>
      <c r="T627" s="182">
        <v>154</v>
      </c>
      <c r="U627" s="208">
        <v>87.5</v>
      </c>
      <c r="V627" s="183">
        <v>306</v>
      </c>
      <c r="W627" s="182">
        <v>216</v>
      </c>
      <c r="X627" s="208">
        <v>70.599999999999994</v>
      </c>
      <c r="Y627" s="183">
        <v>200</v>
      </c>
      <c r="Z627" s="182">
        <v>173</v>
      </c>
      <c r="AA627" s="208">
        <v>86.5</v>
      </c>
      <c r="AB627" s="183">
        <v>256</v>
      </c>
      <c r="AC627" s="182">
        <v>194</v>
      </c>
      <c r="AD627" s="208">
        <v>75.8</v>
      </c>
      <c r="AE627" s="183">
        <v>170</v>
      </c>
      <c r="AF627" s="182">
        <v>145</v>
      </c>
      <c r="AG627" s="208">
        <v>85.3</v>
      </c>
    </row>
    <row r="628" spans="1:33" ht="15" customHeight="1">
      <c r="A628" s="35"/>
      <c r="B628" s="334" t="s">
        <v>186</v>
      </c>
      <c r="C628" s="260" t="s">
        <v>53</v>
      </c>
      <c r="D628" s="188">
        <v>0</v>
      </c>
      <c r="E628" s="189">
        <v>0</v>
      </c>
      <c r="F628" s="207">
        <v>0</v>
      </c>
      <c r="G628" s="188">
        <v>0</v>
      </c>
      <c r="H628" s="189">
        <v>0</v>
      </c>
      <c r="I628" s="207">
        <v>0</v>
      </c>
      <c r="J628" s="188">
        <v>0</v>
      </c>
      <c r="K628" s="189">
        <v>0</v>
      </c>
      <c r="L628" s="207">
        <v>0</v>
      </c>
      <c r="M628" s="188">
        <v>0</v>
      </c>
      <c r="N628" s="189">
        <v>0</v>
      </c>
      <c r="O628" s="207">
        <v>0</v>
      </c>
      <c r="P628" s="188">
        <v>1</v>
      </c>
      <c r="Q628" s="189">
        <v>1</v>
      </c>
      <c r="R628" s="207">
        <v>100</v>
      </c>
      <c r="S628" s="188">
        <v>1</v>
      </c>
      <c r="T628" s="189">
        <v>1</v>
      </c>
      <c r="U628" s="207">
        <v>100</v>
      </c>
      <c r="V628" s="188">
        <v>0</v>
      </c>
      <c r="W628" s="189">
        <v>0</v>
      </c>
      <c r="X628" s="207">
        <v>0</v>
      </c>
      <c r="Y628" s="188">
        <v>0</v>
      </c>
      <c r="Z628" s="189">
        <v>0</v>
      </c>
      <c r="AA628" s="207">
        <v>0</v>
      </c>
      <c r="AB628" s="188">
        <v>0</v>
      </c>
      <c r="AC628" s="189">
        <v>0</v>
      </c>
      <c r="AD628" s="207">
        <v>0</v>
      </c>
      <c r="AE628" s="188">
        <v>0</v>
      </c>
      <c r="AF628" s="189">
        <v>0</v>
      </c>
      <c r="AG628" s="207">
        <v>0</v>
      </c>
    </row>
    <row r="629" spans="1:33" ht="15" customHeight="1">
      <c r="A629" s="35"/>
      <c r="B629" s="11"/>
      <c r="C629" s="181" t="s">
        <v>310</v>
      </c>
      <c r="D629" s="183">
        <v>4</v>
      </c>
      <c r="E629" s="182">
        <v>3</v>
      </c>
      <c r="F629" s="208">
        <v>75</v>
      </c>
      <c r="G629" s="183">
        <v>4</v>
      </c>
      <c r="H629" s="182">
        <v>3</v>
      </c>
      <c r="I629" s="208">
        <v>75</v>
      </c>
      <c r="J629" s="183">
        <v>2</v>
      </c>
      <c r="K629" s="182">
        <v>2</v>
      </c>
      <c r="L629" s="208">
        <v>100</v>
      </c>
      <c r="M629" s="183">
        <v>2</v>
      </c>
      <c r="N629" s="182">
        <v>2</v>
      </c>
      <c r="O629" s="208">
        <v>100</v>
      </c>
      <c r="P629" s="183">
        <v>2</v>
      </c>
      <c r="Q629" s="182">
        <v>2</v>
      </c>
      <c r="R629" s="208">
        <v>100</v>
      </c>
      <c r="S629" s="183">
        <v>2</v>
      </c>
      <c r="T629" s="182">
        <v>2</v>
      </c>
      <c r="U629" s="208">
        <v>100</v>
      </c>
      <c r="V629" s="183">
        <v>2</v>
      </c>
      <c r="W629" s="182">
        <v>1</v>
      </c>
      <c r="X629" s="208">
        <v>50</v>
      </c>
      <c r="Y629" s="183">
        <v>2</v>
      </c>
      <c r="Z629" s="182">
        <v>1</v>
      </c>
      <c r="AA629" s="208">
        <v>50</v>
      </c>
      <c r="AB629" s="183">
        <v>3</v>
      </c>
      <c r="AC629" s="182">
        <v>3</v>
      </c>
      <c r="AD629" s="208">
        <v>100</v>
      </c>
      <c r="AE629" s="183">
        <v>3</v>
      </c>
      <c r="AF629" s="182">
        <v>3</v>
      </c>
      <c r="AG629" s="208">
        <v>100</v>
      </c>
    </row>
    <row r="630" spans="1:33" ht="15" customHeight="1">
      <c r="A630" s="35"/>
      <c r="B630" s="304"/>
      <c r="C630" s="34" t="s">
        <v>39</v>
      </c>
      <c r="D630" s="184">
        <v>4</v>
      </c>
      <c r="E630" s="185">
        <v>3</v>
      </c>
      <c r="F630" s="209">
        <v>75</v>
      </c>
      <c r="G630" s="184">
        <v>4</v>
      </c>
      <c r="H630" s="185">
        <v>3</v>
      </c>
      <c r="I630" s="209">
        <v>75</v>
      </c>
      <c r="J630" s="184">
        <v>2</v>
      </c>
      <c r="K630" s="185">
        <v>2</v>
      </c>
      <c r="L630" s="209">
        <v>100</v>
      </c>
      <c r="M630" s="184">
        <v>2</v>
      </c>
      <c r="N630" s="185">
        <v>2</v>
      </c>
      <c r="O630" s="209">
        <v>100</v>
      </c>
      <c r="P630" s="184">
        <v>3</v>
      </c>
      <c r="Q630" s="185">
        <v>3</v>
      </c>
      <c r="R630" s="209">
        <v>100</v>
      </c>
      <c r="S630" s="184">
        <v>3</v>
      </c>
      <c r="T630" s="185">
        <v>3</v>
      </c>
      <c r="U630" s="209">
        <v>100</v>
      </c>
      <c r="V630" s="184">
        <v>2</v>
      </c>
      <c r="W630" s="185">
        <v>1</v>
      </c>
      <c r="X630" s="209">
        <v>50</v>
      </c>
      <c r="Y630" s="184">
        <v>2</v>
      </c>
      <c r="Z630" s="185">
        <v>1</v>
      </c>
      <c r="AA630" s="209">
        <v>50</v>
      </c>
      <c r="AB630" s="184">
        <v>3</v>
      </c>
      <c r="AC630" s="185">
        <v>3</v>
      </c>
      <c r="AD630" s="209">
        <v>100</v>
      </c>
      <c r="AE630" s="184">
        <v>3</v>
      </c>
      <c r="AF630" s="185">
        <v>3</v>
      </c>
      <c r="AG630" s="209">
        <v>100</v>
      </c>
    </row>
    <row r="631" spans="1:33" ht="15" customHeight="1">
      <c r="A631" s="36"/>
      <c r="B631" s="304" t="s">
        <v>39</v>
      </c>
      <c r="C631" s="34"/>
      <c r="D631" s="184">
        <v>224</v>
      </c>
      <c r="E631" s="185">
        <v>152</v>
      </c>
      <c r="F631" s="209">
        <v>67.900000000000006</v>
      </c>
      <c r="G631" s="184">
        <v>154</v>
      </c>
      <c r="H631" s="185">
        <v>132</v>
      </c>
      <c r="I631" s="209">
        <v>85.7</v>
      </c>
      <c r="J631" s="184">
        <v>212</v>
      </c>
      <c r="K631" s="185">
        <v>158</v>
      </c>
      <c r="L631" s="209">
        <v>74.5</v>
      </c>
      <c r="M631" s="184">
        <v>143</v>
      </c>
      <c r="N631" s="185">
        <v>130</v>
      </c>
      <c r="O631" s="209">
        <v>90.9</v>
      </c>
      <c r="P631" s="184">
        <v>278</v>
      </c>
      <c r="Q631" s="185">
        <v>200</v>
      </c>
      <c r="R631" s="209">
        <v>71.900000000000006</v>
      </c>
      <c r="S631" s="184">
        <v>179</v>
      </c>
      <c r="T631" s="185">
        <v>157</v>
      </c>
      <c r="U631" s="209">
        <v>87.7</v>
      </c>
      <c r="V631" s="184">
        <v>308</v>
      </c>
      <c r="W631" s="185">
        <v>217</v>
      </c>
      <c r="X631" s="209">
        <v>70.5</v>
      </c>
      <c r="Y631" s="184">
        <v>202</v>
      </c>
      <c r="Z631" s="185">
        <v>174</v>
      </c>
      <c r="AA631" s="209">
        <v>86.1</v>
      </c>
      <c r="AB631" s="184">
        <v>259</v>
      </c>
      <c r="AC631" s="185">
        <v>197</v>
      </c>
      <c r="AD631" s="209">
        <v>76.099999999999994</v>
      </c>
      <c r="AE631" s="184">
        <v>173</v>
      </c>
      <c r="AF631" s="185">
        <v>148</v>
      </c>
      <c r="AG631" s="209">
        <v>85.5</v>
      </c>
    </row>
    <row r="632" spans="1:33" ht="15" customHeight="1">
      <c r="A632" s="35" t="s">
        <v>13</v>
      </c>
      <c r="B632" s="197" t="s">
        <v>54</v>
      </c>
      <c r="C632" s="39" t="s">
        <v>54</v>
      </c>
      <c r="D632" s="195">
        <v>18</v>
      </c>
      <c r="E632" s="194">
        <v>6</v>
      </c>
      <c r="F632" s="210">
        <v>33.299999999999997</v>
      </c>
      <c r="G632" s="195">
        <v>15</v>
      </c>
      <c r="H632" s="194">
        <v>6</v>
      </c>
      <c r="I632" s="210">
        <v>40</v>
      </c>
      <c r="J632" s="195">
        <v>9</v>
      </c>
      <c r="K632" s="194">
        <v>1</v>
      </c>
      <c r="L632" s="210">
        <v>11.1</v>
      </c>
      <c r="M632" s="195">
        <v>9</v>
      </c>
      <c r="N632" s="194">
        <v>1</v>
      </c>
      <c r="O632" s="210">
        <v>11.1</v>
      </c>
      <c r="P632" s="195">
        <v>12</v>
      </c>
      <c r="Q632" s="194">
        <v>4</v>
      </c>
      <c r="R632" s="210">
        <v>33.299999999999997</v>
      </c>
      <c r="S632" s="195">
        <v>10</v>
      </c>
      <c r="T632" s="194">
        <v>4</v>
      </c>
      <c r="U632" s="210">
        <v>40</v>
      </c>
      <c r="V632" s="195">
        <v>18</v>
      </c>
      <c r="W632" s="194">
        <v>1</v>
      </c>
      <c r="X632" s="210">
        <v>5.6</v>
      </c>
      <c r="Y632" s="195">
        <v>16</v>
      </c>
      <c r="Z632" s="194">
        <v>1</v>
      </c>
      <c r="AA632" s="210">
        <v>6.3</v>
      </c>
      <c r="AB632" s="195">
        <v>18</v>
      </c>
      <c r="AC632" s="194">
        <v>4</v>
      </c>
      <c r="AD632" s="210">
        <v>22.2</v>
      </c>
      <c r="AE632" s="195">
        <v>17</v>
      </c>
      <c r="AF632" s="194">
        <v>4</v>
      </c>
      <c r="AG632" s="210">
        <v>23.5</v>
      </c>
    </row>
    <row r="633" spans="1:33" ht="15" customHeight="1">
      <c r="A633" s="35"/>
      <c r="B633" s="197" t="s">
        <v>55</v>
      </c>
      <c r="C633" s="39" t="s">
        <v>55</v>
      </c>
      <c r="D633" s="195">
        <v>2</v>
      </c>
      <c r="E633" s="194">
        <v>2</v>
      </c>
      <c r="F633" s="210">
        <v>100</v>
      </c>
      <c r="G633" s="195">
        <v>2</v>
      </c>
      <c r="H633" s="194">
        <v>2</v>
      </c>
      <c r="I633" s="210">
        <v>100</v>
      </c>
      <c r="J633" s="195">
        <v>1</v>
      </c>
      <c r="K633" s="194">
        <v>0</v>
      </c>
      <c r="L633" s="210">
        <v>0</v>
      </c>
      <c r="M633" s="195">
        <v>1</v>
      </c>
      <c r="N633" s="194">
        <v>0</v>
      </c>
      <c r="O633" s="210">
        <v>0</v>
      </c>
      <c r="P633" s="195">
        <v>4</v>
      </c>
      <c r="Q633" s="194">
        <v>0</v>
      </c>
      <c r="R633" s="210">
        <v>0</v>
      </c>
      <c r="S633" s="195">
        <v>2</v>
      </c>
      <c r="T633" s="194">
        <v>0</v>
      </c>
      <c r="U633" s="210">
        <v>0</v>
      </c>
      <c r="V633" s="195">
        <v>0</v>
      </c>
      <c r="W633" s="194">
        <v>0</v>
      </c>
      <c r="X633" s="210">
        <v>0</v>
      </c>
      <c r="Y633" s="195">
        <v>0</v>
      </c>
      <c r="Z633" s="194">
        <v>0</v>
      </c>
      <c r="AA633" s="210">
        <v>0</v>
      </c>
      <c r="AB633" s="195">
        <v>0</v>
      </c>
      <c r="AC633" s="194">
        <v>0</v>
      </c>
      <c r="AD633" s="210">
        <v>0</v>
      </c>
      <c r="AE633" s="195">
        <v>0</v>
      </c>
      <c r="AF633" s="194">
        <v>0</v>
      </c>
      <c r="AG633" s="210">
        <v>0</v>
      </c>
    </row>
    <row r="634" spans="1:33" ht="15" customHeight="1">
      <c r="A634" s="35"/>
      <c r="B634" s="11" t="s">
        <v>187</v>
      </c>
      <c r="C634" s="181" t="s">
        <v>56</v>
      </c>
      <c r="D634" s="183">
        <v>5</v>
      </c>
      <c r="E634" s="182">
        <v>4</v>
      </c>
      <c r="F634" s="208">
        <v>80</v>
      </c>
      <c r="G634" s="183">
        <v>4</v>
      </c>
      <c r="H634" s="182">
        <v>3</v>
      </c>
      <c r="I634" s="208">
        <v>75</v>
      </c>
      <c r="J634" s="183">
        <v>3</v>
      </c>
      <c r="K634" s="182">
        <v>3</v>
      </c>
      <c r="L634" s="208">
        <v>100</v>
      </c>
      <c r="M634" s="183">
        <v>2</v>
      </c>
      <c r="N634" s="182">
        <v>2</v>
      </c>
      <c r="O634" s="208">
        <v>100</v>
      </c>
      <c r="P634" s="183">
        <v>2</v>
      </c>
      <c r="Q634" s="182">
        <v>1</v>
      </c>
      <c r="R634" s="208">
        <v>50</v>
      </c>
      <c r="S634" s="183">
        <v>2</v>
      </c>
      <c r="T634" s="182">
        <v>1</v>
      </c>
      <c r="U634" s="208">
        <v>50</v>
      </c>
      <c r="V634" s="183">
        <v>0</v>
      </c>
      <c r="W634" s="182">
        <v>0</v>
      </c>
      <c r="X634" s="208">
        <v>0</v>
      </c>
      <c r="Y634" s="183">
        <v>0</v>
      </c>
      <c r="Z634" s="182">
        <v>0</v>
      </c>
      <c r="AA634" s="208">
        <v>0</v>
      </c>
      <c r="AB634" s="183">
        <v>1</v>
      </c>
      <c r="AC634" s="182">
        <v>1</v>
      </c>
      <c r="AD634" s="208">
        <v>100</v>
      </c>
      <c r="AE634" s="183">
        <v>1</v>
      </c>
      <c r="AF634" s="182">
        <v>1</v>
      </c>
      <c r="AG634" s="208">
        <v>100</v>
      </c>
    </row>
    <row r="635" spans="1:33" ht="15" customHeight="1">
      <c r="A635" s="35"/>
      <c r="B635" s="11"/>
      <c r="C635" s="181" t="s">
        <v>57</v>
      </c>
      <c r="D635" s="183">
        <v>144</v>
      </c>
      <c r="E635" s="182">
        <v>101</v>
      </c>
      <c r="F635" s="208">
        <v>70.099999999999994</v>
      </c>
      <c r="G635" s="183">
        <v>116</v>
      </c>
      <c r="H635" s="182">
        <v>89</v>
      </c>
      <c r="I635" s="208">
        <v>76.7</v>
      </c>
      <c r="J635" s="183">
        <v>174</v>
      </c>
      <c r="K635" s="182">
        <v>101</v>
      </c>
      <c r="L635" s="208">
        <v>58</v>
      </c>
      <c r="M635" s="183">
        <v>129</v>
      </c>
      <c r="N635" s="182">
        <v>77</v>
      </c>
      <c r="O635" s="208">
        <v>59.7</v>
      </c>
      <c r="P635" s="183">
        <v>191</v>
      </c>
      <c r="Q635" s="182">
        <v>126</v>
      </c>
      <c r="R635" s="208">
        <v>66</v>
      </c>
      <c r="S635" s="183">
        <v>140</v>
      </c>
      <c r="T635" s="182">
        <v>98</v>
      </c>
      <c r="U635" s="208">
        <v>70</v>
      </c>
      <c r="V635" s="183">
        <v>151</v>
      </c>
      <c r="W635" s="182">
        <v>109</v>
      </c>
      <c r="X635" s="208">
        <v>72.2</v>
      </c>
      <c r="Y635" s="183">
        <v>126</v>
      </c>
      <c r="Z635" s="182">
        <v>91</v>
      </c>
      <c r="AA635" s="208">
        <v>72.2</v>
      </c>
      <c r="AB635" s="183">
        <v>141</v>
      </c>
      <c r="AC635" s="182">
        <v>106</v>
      </c>
      <c r="AD635" s="208">
        <v>75.2</v>
      </c>
      <c r="AE635" s="183">
        <v>113</v>
      </c>
      <c r="AF635" s="182">
        <v>90</v>
      </c>
      <c r="AG635" s="208">
        <v>79.599999999999994</v>
      </c>
    </row>
    <row r="636" spans="1:33" ht="15" customHeight="1">
      <c r="A636" s="35"/>
      <c r="B636" s="11"/>
      <c r="C636" s="181" t="s">
        <v>39</v>
      </c>
      <c r="D636" s="183">
        <v>149</v>
      </c>
      <c r="E636" s="182">
        <v>105</v>
      </c>
      <c r="F636" s="208">
        <v>70.5</v>
      </c>
      <c r="G636" s="183">
        <v>120</v>
      </c>
      <c r="H636" s="182">
        <v>92</v>
      </c>
      <c r="I636" s="208">
        <v>76.7</v>
      </c>
      <c r="J636" s="183">
        <v>177</v>
      </c>
      <c r="K636" s="182">
        <v>104</v>
      </c>
      <c r="L636" s="208">
        <v>58.8</v>
      </c>
      <c r="M636" s="183">
        <v>131</v>
      </c>
      <c r="N636" s="182">
        <v>79</v>
      </c>
      <c r="O636" s="208">
        <v>60.3</v>
      </c>
      <c r="P636" s="183">
        <v>193</v>
      </c>
      <c r="Q636" s="182">
        <v>127</v>
      </c>
      <c r="R636" s="208">
        <v>65.8</v>
      </c>
      <c r="S636" s="183">
        <v>142</v>
      </c>
      <c r="T636" s="182">
        <v>99</v>
      </c>
      <c r="U636" s="208">
        <v>69.7</v>
      </c>
      <c r="V636" s="183">
        <v>151</v>
      </c>
      <c r="W636" s="182">
        <v>109</v>
      </c>
      <c r="X636" s="208">
        <v>72.2</v>
      </c>
      <c r="Y636" s="183">
        <v>126</v>
      </c>
      <c r="Z636" s="182">
        <v>91</v>
      </c>
      <c r="AA636" s="208">
        <v>72.2</v>
      </c>
      <c r="AB636" s="183">
        <v>142</v>
      </c>
      <c r="AC636" s="182">
        <v>107</v>
      </c>
      <c r="AD636" s="208">
        <v>75.400000000000006</v>
      </c>
      <c r="AE636" s="183">
        <v>114</v>
      </c>
      <c r="AF636" s="182">
        <v>91</v>
      </c>
      <c r="AG636" s="208">
        <v>79.8</v>
      </c>
    </row>
    <row r="637" spans="1:33" ht="15" customHeight="1">
      <c r="A637" s="36"/>
      <c r="B637" s="197" t="s">
        <v>39</v>
      </c>
      <c r="C637" s="39"/>
      <c r="D637" s="195">
        <v>169</v>
      </c>
      <c r="E637" s="194">
        <v>113</v>
      </c>
      <c r="F637" s="210">
        <v>66.900000000000006</v>
      </c>
      <c r="G637" s="195">
        <v>136</v>
      </c>
      <c r="H637" s="194">
        <v>100</v>
      </c>
      <c r="I637" s="210">
        <v>73.5</v>
      </c>
      <c r="J637" s="195">
        <v>187</v>
      </c>
      <c r="K637" s="194">
        <v>105</v>
      </c>
      <c r="L637" s="210">
        <v>56.1</v>
      </c>
      <c r="M637" s="195">
        <v>139</v>
      </c>
      <c r="N637" s="194">
        <v>80</v>
      </c>
      <c r="O637" s="210">
        <v>57.6</v>
      </c>
      <c r="P637" s="195">
        <v>209</v>
      </c>
      <c r="Q637" s="194">
        <v>131</v>
      </c>
      <c r="R637" s="210">
        <v>62.7</v>
      </c>
      <c r="S637" s="195">
        <v>154</v>
      </c>
      <c r="T637" s="194">
        <v>103</v>
      </c>
      <c r="U637" s="210">
        <v>66.900000000000006</v>
      </c>
      <c r="V637" s="195">
        <v>169</v>
      </c>
      <c r="W637" s="194">
        <v>110</v>
      </c>
      <c r="X637" s="210">
        <v>65.099999999999994</v>
      </c>
      <c r="Y637" s="195">
        <v>141</v>
      </c>
      <c r="Z637" s="194">
        <v>92</v>
      </c>
      <c r="AA637" s="210">
        <v>65.2</v>
      </c>
      <c r="AB637" s="195">
        <v>160</v>
      </c>
      <c r="AC637" s="194">
        <v>111</v>
      </c>
      <c r="AD637" s="210">
        <v>69.400000000000006</v>
      </c>
      <c r="AE637" s="195">
        <v>131</v>
      </c>
      <c r="AF637" s="194">
        <v>95</v>
      </c>
      <c r="AG637" s="210">
        <v>72.5</v>
      </c>
    </row>
    <row r="638" spans="1:33" ht="15" customHeight="1">
      <c r="A638" s="35" t="s">
        <v>14</v>
      </c>
      <c r="B638" s="11" t="s">
        <v>58</v>
      </c>
      <c r="C638" s="181" t="s">
        <v>59</v>
      </c>
      <c r="D638" s="183">
        <v>509</v>
      </c>
      <c r="E638" s="182">
        <v>283</v>
      </c>
      <c r="F638" s="208">
        <v>55.6</v>
      </c>
      <c r="G638" s="183">
        <v>375</v>
      </c>
      <c r="H638" s="182">
        <v>230</v>
      </c>
      <c r="I638" s="208">
        <v>61.3</v>
      </c>
      <c r="J638" s="183">
        <v>585</v>
      </c>
      <c r="K638" s="182">
        <v>350</v>
      </c>
      <c r="L638" s="208">
        <v>59.8</v>
      </c>
      <c r="M638" s="183">
        <v>412</v>
      </c>
      <c r="N638" s="182">
        <v>265</v>
      </c>
      <c r="O638" s="208">
        <v>64.3</v>
      </c>
      <c r="P638" s="183">
        <v>357</v>
      </c>
      <c r="Q638" s="182">
        <v>202</v>
      </c>
      <c r="R638" s="208">
        <v>56.6</v>
      </c>
      <c r="S638" s="183">
        <v>274</v>
      </c>
      <c r="T638" s="182">
        <v>167</v>
      </c>
      <c r="U638" s="208">
        <v>60.9</v>
      </c>
      <c r="V638" s="183">
        <v>532</v>
      </c>
      <c r="W638" s="182">
        <v>283</v>
      </c>
      <c r="X638" s="208">
        <v>53.2</v>
      </c>
      <c r="Y638" s="183">
        <v>377</v>
      </c>
      <c r="Z638" s="182">
        <v>230</v>
      </c>
      <c r="AA638" s="208">
        <v>61</v>
      </c>
      <c r="AB638" s="183">
        <v>568</v>
      </c>
      <c r="AC638" s="182">
        <v>285</v>
      </c>
      <c r="AD638" s="208">
        <v>50.2</v>
      </c>
      <c r="AE638" s="183">
        <v>410</v>
      </c>
      <c r="AF638" s="182">
        <v>238</v>
      </c>
      <c r="AG638" s="208">
        <v>58</v>
      </c>
    </row>
    <row r="639" spans="1:33" ht="15" customHeight="1">
      <c r="A639" s="35"/>
      <c r="B639" s="11"/>
      <c r="C639" s="181" t="s">
        <v>60</v>
      </c>
      <c r="D639" s="183">
        <v>61</v>
      </c>
      <c r="E639" s="182">
        <v>39</v>
      </c>
      <c r="F639" s="208">
        <v>63.9</v>
      </c>
      <c r="G639" s="183">
        <v>57</v>
      </c>
      <c r="H639" s="182">
        <v>38</v>
      </c>
      <c r="I639" s="208">
        <v>66.7</v>
      </c>
      <c r="J639" s="183">
        <v>69</v>
      </c>
      <c r="K639" s="182">
        <v>48</v>
      </c>
      <c r="L639" s="208">
        <v>69.599999999999994</v>
      </c>
      <c r="M639" s="183">
        <v>64</v>
      </c>
      <c r="N639" s="182">
        <v>46</v>
      </c>
      <c r="O639" s="208">
        <v>71.900000000000006</v>
      </c>
      <c r="P639" s="183">
        <v>55</v>
      </c>
      <c r="Q639" s="182">
        <v>37</v>
      </c>
      <c r="R639" s="208">
        <v>67.3</v>
      </c>
      <c r="S639" s="183">
        <v>52</v>
      </c>
      <c r="T639" s="182">
        <v>35</v>
      </c>
      <c r="U639" s="208">
        <v>67.3</v>
      </c>
      <c r="V639" s="183">
        <v>60</v>
      </c>
      <c r="W639" s="182">
        <v>39</v>
      </c>
      <c r="X639" s="208">
        <v>65</v>
      </c>
      <c r="Y639" s="183">
        <v>54</v>
      </c>
      <c r="Z639" s="182">
        <v>34</v>
      </c>
      <c r="AA639" s="208">
        <v>63</v>
      </c>
      <c r="AB639" s="183">
        <v>79</v>
      </c>
      <c r="AC639" s="182">
        <v>43</v>
      </c>
      <c r="AD639" s="208">
        <v>54.4</v>
      </c>
      <c r="AE639" s="183">
        <v>65</v>
      </c>
      <c r="AF639" s="182">
        <v>37</v>
      </c>
      <c r="AG639" s="208">
        <v>56.9</v>
      </c>
    </row>
    <row r="640" spans="1:33" ht="15" customHeight="1">
      <c r="A640" s="35"/>
      <c r="B640" s="11"/>
      <c r="C640" s="181" t="s">
        <v>39</v>
      </c>
      <c r="D640" s="183">
        <v>570</v>
      </c>
      <c r="E640" s="182">
        <v>322</v>
      </c>
      <c r="F640" s="208">
        <v>56.5</v>
      </c>
      <c r="G640" s="183">
        <v>410</v>
      </c>
      <c r="H640" s="182">
        <v>261</v>
      </c>
      <c r="I640" s="208">
        <v>63.7</v>
      </c>
      <c r="J640" s="183">
        <v>654</v>
      </c>
      <c r="K640" s="182">
        <v>398</v>
      </c>
      <c r="L640" s="208">
        <v>60.9</v>
      </c>
      <c r="M640" s="183">
        <v>449</v>
      </c>
      <c r="N640" s="182">
        <v>300</v>
      </c>
      <c r="O640" s="208">
        <v>66.8</v>
      </c>
      <c r="P640" s="183">
        <v>412</v>
      </c>
      <c r="Q640" s="182">
        <v>239</v>
      </c>
      <c r="R640" s="208">
        <v>58</v>
      </c>
      <c r="S640" s="183">
        <v>308</v>
      </c>
      <c r="T640" s="182">
        <v>196</v>
      </c>
      <c r="U640" s="208">
        <v>63.6</v>
      </c>
      <c r="V640" s="183">
        <v>592</v>
      </c>
      <c r="W640" s="182">
        <v>322</v>
      </c>
      <c r="X640" s="208">
        <v>54.4</v>
      </c>
      <c r="Y640" s="183">
        <v>411</v>
      </c>
      <c r="Z640" s="182">
        <v>259</v>
      </c>
      <c r="AA640" s="208">
        <v>63</v>
      </c>
      <c r="AB640" s="183">
        <v>647</v>
      </c>
      <c r="AC640" s="182">
        <v>328</v>
      </c>
      <c r="AD640" s="208">
        <v>50.7</v>
      </c>
      <c r="AE640" s="183">
        <v>445</v>
      </c>
      <c r="AF640" s="182">
        <v>268</v>
      </c>
      <c r="AG640" s="208">
        <v>60.2</v>
      </c>
    </row>
    <row r="641" spans="1:33" ht="15" customHeight="1">
      <c r="A641" s="35"/>
      <c r="B641" s="197" t="s">
        <v>61</v>
      </c>
      <c r="C641" s="39" t="s">
        <v>61</v>
      </c>
      <c r="D641" s="195">
        <v>1</v>
      </c>
      <c r="E641" s="194">
        <v>1</v>
      </c>
      <c r="F641" s="210">
        <v>100</v>
      </c>
      <c r="G641" s="195">
        <v>1</v>
      </c>
      <c r="H641" s="194">
        <v>1</v>
      </c>
      <c r="I641" s="210">
        <v>100</v>
      </c>
      <c r="J641" s="195">
        <v>0</v>
      </c>
      <c r="K641" s="194">
        <v>0</v>
      </c>
      <c r="L641" s="210">
        <v>0</v>
      </c>
      <c r="M641" s="195">
        <v>0</v>
      </c>
      <c r="N641" s="194">
        <v>0</v>
      </c>
      <c r="O641" s="210">
        <v>0</v>
      </c>
      <c r="P641" s="195">
        <v>0</v>
      </c>
      <c r="Q641" s="194">
        <v>0</v>
      </c>
      <c r="R641" s="210">
        <v>0</v>
      </c>
      <c r="S641" s="195">
        <v>0</v>
      </c>
      <c r="T641" s="194">
        <v>0</v>
      </c>
      <c r="U641" s="210">
        <v>0</v>
      </c>
      <c r="V641" s="195">
        <v>1</v>
      </c>
      <c r="W641" s="194">
        <v>1</v>
      </c>
      <c r="X641" s="210">
        <v>100</v>
      </c>
      <c r="Y641" s="195">
        <v>1</v>
      </c>
      <c r="Z641" s="194">
        <v>1</v>
      </c>
      <c r="AA641" s="210">
        <v>100</v>
      </c>
      <c r="AB641" s="195">
        <v>4</v>
      </c>
      <c r="AC641" s="194">
        <v>0</v>
      </c>
      <c r="AD641" s="210">
        <v>0</v>
      </c>
      <c r="AE641" s="195">
        <v>4</v>
      </c>
      <c r="AF641" s="194">
        <v>0</v>
      </c>
      <c r="AG641" s="210">
        <v>0</v>
      </c>
    </row>
    <row r="642" spans="1:33" ht="15" customHeight="1">
      <c r="A642" s="36"/>
      <c r="B642" s="304" t="s">
        <v>39</v>
      </c>
      <c r="C642" s="34"/>
      <c r="D642" s="184">
        <v>571</v>
      </c>
      <c r="E642" s="185">
        <v>323</v>
      </c>
      <c r="F642" s="209">
        <v>56.6</v>
      </c>
      <c r="G642" s="184">
        <v>411</v>
      </c>
      <c r="H642" s="185">
        <v>262</v>
      </c>
      <c r="I642" s="209">
        <v>63.7</v>
      </c>
      <c r="J642" s="184">
        <v>654</v>
      </c>
      <c r="K642" s="185">
        <v>398</v>
      </c>
      <c r="L642" s="209">
        <v>60.9</v>
      </c>
      <c r="M642" s="184">
        <v>449</v>
      </c>
      <c r="N642" s="185">
        <v>300</v>
      </c>
      <c r="O642" s="209">
        <v>66.8</v>
      </c>
      <c r="P642" s="184">
        <v>412</v>
      </c>
      <c r="Q642" s="185">
        <v>239</v>
      </c>
      <c r="R642" s="209">
        <v>58</v>
      </c>
      <c r="S642" s="184">
        <v>308</v>
      </c>
      <c r="T642" s="185">
        <v>196</v>
      </c>
      <c r="U642" s="209">
        <v>63.6</v>
      </c>
      <c r="V642" s="184">
        <v>593</v>
      </c>
      <c r="W642" s="185">
        <v>323</v>
      </c>
      <c r="X642" s="209">
        <v>54.5</v>
      </c>
      <c r="Y642" s="184">
        <v>412</v>
      </c>
      <c r="Z642" s="185">
        <v>260</v>
      </c>
      <c r="AA642" s="209">
        <v>63.1</v>
      </c>
      <c r="AB642" s="184">
        <v>651</v>
      </c>
      <c r="AC642" s="185">
        <v>328</v>
      </c>
      <c r="AD642" s="209">
        <v>50.4</v>
      </c>
      <c r="AE642" s="184">
        <v>445</v>
      </c>
      <c r="AF642" s="185">
        <v>268</v>
      </c>
      <c r="AG642" s="209">
        <v>60.2</v>
      </c>
    </row>
    <row r="643" spans="1:33" ht="15" customHeight="1">
      <c r="A643" s="36" t="s">
        <v>15</v>
      </c>
      <c r="B643" s="304"/>
      <c r="C643" s="34"/>
      <c r="D643" s="184">
        <v>1524</v>
      </c>
      <c r="E643" s="185">
        <v>1061</v>
      </c>
      <c r="F643" s="209">
        <v>69.599999999999994</v>
      </c>
      <c r="G643" s="184">
        <v>867</v>
      </c>
      <c r="H643" s="185">
        <v>661</v>
      </c>
      <c r="I643" s="209">
        <v>76.2</v>
      </c>
      <c r="J643" s="184">
        <v>1738</v>
      </c>
      <c r="K643" s="185">
        <v>1278</v>
      </c>
      <c r="L643" s="209">
        <v>73.5</v>
      </c>
      <c r="M643" s="184">
        <v>887</v>
      </c>
      <c r="N643" s="185">
        <v>738</v>
      </c>
      <c r="O643" s="209">
        <v>83.2</v>
      </c>
      <c r="P643" s="184">
        <v>1443</v>
      </c>
      <c r="Q643" s="185">
        <v>964</v>
      </c>
      <c r="R643" s="209">
        <v>66.8</v>
      </c>
      <c r="S643" s="184">
        <v>788</v>
      </c>
      <c r="T643" s="185">
        <v>606</v>
      </c>
      <c r="U643" s="209">
        <v>76.900000000000006</v>
      </c>
      <c r="V643" s="184">
        <v>1343</v>
      </c>
      <c r="W643" s="185">
        <v>898</v>
      </c>
      <c r="X643" s="209">
        <v>66.900000000000006</v>
      </c>
      <c r="Y643" s="184">
        <v>757</v>
      </c>
      <c r="Z643" s="185">
        <v>546</v>
      </c>
      <c r="AA643" s="209">
        <v>72.099999999999994</v>
      </c>
      <c r="AB643" s="184">
        <v>1239</v>
      </c>
      <c r="AC643" s="185">
        <v>791</v>
      </c>
      <c r="AD643" s="209">
        <v>63.8</v>
      </c>
      <c r="AE643" s="184">
        <v>678</v>
      </c>
      <c r="AF643" s="185">
        <v>472</v>
      </c>
      <c r="AG643" s="209">
        <v>69.599999999999994</v>
      </c>
    </row>
    <row r="644" spans="1:33" ht="15" customHeight="1">
      <c r="A644" s="35" t="s">
        <v>16</v>
      </c>
      <c r="B644" s="11" t="s">
        <v>188</v>
      </c>
      <c r="C644" s="181" t="s">
        <v>62</v>
      </c>
      <c r="D644" s="183">
        <v>60</v>
      </c>
      <c r="E644" s="182">
        <v>30</v>
      </c>
      <c r="F644" s="208">
        <v>50</v>
      </c>
      <c r="G644" s="183">
        <v>52</v>
      </c>
      <c r="H644" s="182">
        <v>29</v>
      </c>
      <c r="I644" s="208">
        <v>55.8</v>
      </c>
      <c r="J644" s="183">
        <v>41</v>
      </c>
      <c r="K644" s="182">
        <v>27</v>
      </c>
      <c r="L644" s="208">
        <v>65.900000000000006</v>
      </c>
      <c r="M644" s="183">
        <v>41</v>
      </c>
      <c r="N644" s="182">
        <v>27</v>
      </c>
      <c r="O644" s="208">
        <v>65.900000000000006</v>
      </c>
      <c r="P644" s="183">
        <v>48</v>
      </c>
      <c r="Q644" s="182">
        <v>28</v>
      </c>
      <c r="R644" s="208">
        <v>58.3</v>
      </c>
      <c r="S644" s="183">
        <v>45</v>
      </c>
      <c r="T644" s="182">
        <v>25</v>
      </c>
      <c r="U644" s="208">
        <v>55.6</v>
      </c>
      <c r="V644" s="183">
        <v>75</v>
      </c>
      <c r="W644" s="182">
        <v>39</v>
      </c>
      <c r="X644" s="208">
        <v>52</v>
      </c>
      <c r="Y644" s="183">
        <v>63</v>
      </c>
      <c r="Z644" s="182">
        <v>35</v>
      </c>
      <c r="AA644" s="208">
        <v>55.6</v>
      </c>
      <c r="AB644" s="183">
        <v>71</v>
      </c>
      <c r="AC644" s="182">
        <v>39</v>
      </c>
      <c r="AD644" s="208">
        <v>54.9</v>
      </c>
      <c r="AE644" s="183">
        <v>55</v>
      </c>
      <c r="AF644" s="182">
        <v>34</v>
      </c>
      <c r="AG644" s="208">
        <v>61.8</v>
      </c>
    </row>
    <row r="645" spans="1:33" ht="15" customHeight="1">
      <c r="A645" s="35"/>
      <c r="B645" s="11"/>
      <c r="C645" s="181" t="s">
        <v>63</v>
      </c>
      <c r="D645" s="183">
        <v>590</v>
      </c>
      <c r="E645" s="182">
        <v>448</v>
      </c>
      <c r="F645" s="208">
        <v>75.900000000000006</v>
      </c>
      <c r="G645" s="183">
        <v>442</v>
      </c>
      <c r="H645" s="182">
        <v>359</v>
      </c>
      <c r="I645" s="208">
        <v>81.2</v>
      </c>
      <c r="J645" s="183">
        <v>532</v>
      </c>
      <c r="K645" s="182">
        <v>426</v>
      </c>
      <c r="L645" s="208">
        <v>80.099999999999994</v>
      </c>
      <c r="M645" s="183">
        <v>362</v>
      </c>
      <c r="N645" s="182">
        <v>297</v>
      </c>
      <c r="O645" s="208">
        <v>82</v>
      </c>
      <c r="P645" s="183">
        <v>589</v>
      </c>
      <c r="Q645" s="182">
        <v>469</v>
      </c>
      <c r="R645" s="208">
        <v>79.599999999999994</v>
      </c>
      <c r="S645" s="183">
        <v>429</v>
      </c>
      <c r="T645" s="182">
        <v>350</v>
      </c>
      <c r="U645" s="208">
        <v>81.599999999999994</v>
      </c>
      <c r="V645" s="183">
        <v>717</v>
      </c>
      <c r="W645" s="182">
        <v>520</v>
      </c>
      <c r="X645" s="208">
        <v>72.5</v>
      </c>
      <c r="Y645" s="183">
        <v>502</v>
      </c>
      <c r="Z645" s="182">
        <v>384</v>
      </c>
      <c r="AA645" s="208">
        <v>76.5</v>
      </c>
      <c r="AB645" s="183">
        <v>684</v>
      </c>
      <c r="AC645" s="182">
        <v>491</v>
      </c>
      <c r="AD645" s="208">
        <v>71.8</v>
      </c>
      <c r="AE645" s="183">
        <v>447</v>
      </c>
      <c r="AF645" s="182">
        <v>342</v>
      </c>
      <c r="AG645" s="208">
        <v>76.5</v>
      </c>
    </row>
    <row r="646" spans="1:33" ht="15" customHeight="1">
      <c r="A646" s="35"/>
      <c r="B646" s="11"/>
      <c r="C646" s="181" t="s">
        <v>39</v>
      </c>
      <c r="D646" s="183">
        <v>650</v>
      </c>
      <c r="E646" s="182">
        <v>478</v>
      </c>
      <c r="F646" s="208">
        <v>73.5</v>
      </c>
      <c r="G646" s="183">
        <v>458</v>
      </c>
      <c r="H646" s="182">
        <v>377</v>
      </c>
      <c r="I646" s="208">
        <v>82.3</v>
      </c>
      <c r="J646" s="183">
        <v>573</v>
      </c>
      <c r="K646" s="182">
        <v>453</v>
      </c>
      <c r="L646" s="208">
        <v>79.099999999999994</v>
      </c>
      <c r="M646" s="183">
        <v>381</v>
      </c>
      <c r="N646" s="182">
        <v>315</v>
      </c>
      <c r="O646" s="208">
        <v>82.7</v>
      </c>
      <c r="P646" s="183">
        <v>637</v>
      </c>
      <c r="Q646" s="182">
        <v>497</v>
      </c>
      <c r="R646" s="208">
        <v>78</v>
      </c>
      <c r="S646" s="183">
        <v>448</v>
      </c>
      <c r="T646" s="182">
        <v>368</v>
      </c>
      <c r="U646" s="208">
        <v>82.1</v>
      </c>
      <c r="V646" s="183">
        <v>792</v>
      </c>
      <c r="W646" s="182">
        <v>559</v>
      </c>
      <c r="X646" s="208">
        <v>70.599999999999994</v>
      </c>
      <c r="Y646" s="183">
        <v>527</v>
      </c>
      <c r="Z646" s="182">
        <v>407</v>
      </c>
      <c r="AA646" s="208">
        <v>77.2</v>
      </c>
      <c r="AB646" s="183">
        <v>755</v>
      </c>
      <c r="AC646" s="182">
        <v>530</v>
      </c>
      <c r="AD646" s="208">
        <v>70.2</v>
      </c>
      <c r="AE646" s="183">
        <v>467</v>
      </c>
      <c r="AF646" s="182">
        <v>362</v>
      </c>
      <c r="AG646" s="208">
        <v>77.5</v>
      </c>
    </row>
    <row r="647" spans="1:33" ht="15" customHeight="1">
      <c r="A647" s="35"/>
      <c r="B647" s="334" t="s">
        <v>64</v>
      </c>
      <c r="C647" s="260" t="s">
        <v>65</v>
      </c>
      <c r="D647" s="188">
        <v>167</v>
      </c>
      <c r="E647" s="189">
        <v>113</v>
      </c>
      <c r="F647" s="207">
        <v>67.7</v>
      </c>
      <c r="G647" s="188">
        <v>147</v>
      </c>
      <c r="H647" s="189">
        <v>104</v>
      </c>
      <c r="I647" s="207">
        <v>70.7</v>
      </c>
      <c r="J647" s="188">
        <v>113</v>
      </c>
      <c r="K647" s="189">
        <v>79</v>
      </c>
      <c r="L647" s="207">
        <v>69.900000000000006</v>
      </c>
      <c r="M647" s="188">
        <v>102</v>
      </c>
      <c r="N647" s="189">
        <v>74</v>
      </c>
      <c r="O647" s="207">
        <v>72.5</v>
      </c>
      <c r="P647" s="188">
        <v>108</v>
      </c>
      <c r="Q647" s="189">
        <v>73</v>
      </c>
      <c r="R647" s="207">
        <v>67.599999999999994</v>
      </c>
      <c r="S647" s="188">
        <v>102</v>
      </c>
      <c r="T647" s="189">
        <v>69</v>
      </c>
      <c r="U647" s="207">
        <v>67.599999999999994</v>
      </c>
      <c r="V647" s="188">
        <v>111</v>
      </c>
      <c r="W647" s="189">
        <v>80</v>
      </c>
      <c r="X647" s="207">
        <v>72.099999999999994</v>
      </c>
      <c r="Y647" s="188">
        <v>95</v>
      </c>
      <c r="Z647" s="189">
        <v>72</v>
      </c>
      <c r="AA647" s="207">
        <v>75.8</v>
      </c>
      <c r="AB647" s="188">
        <v>107</v>
      </c>
      <c r="AC647" s="189">
        <v>70</v>
      </c>
      <c r="AD647" s="207">
        <v>65.400000000000006</v>
      </c>
      <c r="AE647" s="188">
        <v>95</v>
      </c>
      <c r="AF647" s="189">
        <v>61</v>
      </c>
      <c r="AG647" s="207">
        <v>64.2</v>
      </c>
    </row>
    <row r="648" spans="1:33" ht="15" customHeight="1">
      <c r="A648" s="35"/>
      <c r="B648" s="11"/>
      <c r="C648" s="181" t="s">
        <v>67</v>
      </c>
      <c r="D648" s="183">
        <v>603</v>
      </c>
      <c r="E648" s="182">
        <v>563</v>
      </c>
      <c r="F648" s="208">
        <v>93.4</v>
      </c>
      <c r="G648" s="183">
        <v>410</v>
      </c>
      <c r="H648" s="182">
        <v>384</v>
      </c>
      <c r="I648" s="208">
        <v>93.7</v>
      </c>
      <c r="J648" s="183">
        <v>658</v>
      </c>
      <c r="K648" s="182">
        <v>620</v>
      </c>
      <c r="L648" s="208">
        <v>94.2</v>
      </c>
      <c r="M648" s="183">
        <v>484</v>
      </c>
      <c r="N648" s="182">
        <v>464</v>
      </c>
      <c r="O648" s="208">
        <v>95.9</v>
      </c>
      <c r="P648" s="183">
        <v>658</v>
      </c>
      <c r="Q648" s="182">
        <v>617</v>
      </c>
      <c r="R648" s="208">
        <v>93.8</v>
      </c>
      <c r="S648" s="183">
        <v>465</v>
      </c>
      <c r="T648" s="182">
        <v>438</v>
      </c>
      <c r="U648" s="208">
        <v>94.2</v>
      </c>
      <c r="V648" s="183">
        <v>701</v>
      </c>
      <c r="W648" s="182">
        <v>638</v>
      </c>
      <c r="X648" s="208">
        <v>91</v>
      </c>
      <c r="Y648" s="183">
        <v>484</v>
      </c>
      <c r="Z648" s="182">
        <v>442</v>
      </c>
      <c r="AA648" s="208">
        <v>91.3</v>
      </c>
      <c r="AB648" s="183">
        <v>784</v>
      </c>
      <c r="AC648" s="182">
        <v>711</v>
      </c>
      <c r="AD648" s="208">
        <v>90.7</v>
      </c>
      <c r="AE648" s="183">
        <v>487</v>
      </c>
      <c r="AF648" s="182">
        <v>440</v>
      </c>
      <c r="AG648" s="208">
        <v>90.3</v>
      </c>
    </row>
    <row r="649" spans="1:33" ht="15" customHeight="1">
      <c r="A649" s="35"/>
      <c r="B649" s="11"/>
      <c r="C649" s="181" t="s">
        <v>311</v>
      </c>
      <c r="D649" s="183">
        <v>971</v>
      </c>
      <c r="E649" s="182">
        <v>754</v>
      </c>
      <c r="F649" s="208">
        <v>77.7</v>
      </c>
      <c r="G649" s="183">
        <v>630</v>
      </c>
      <c r="H649" s="182">
        <v>518</v>
      </c>
      <c r="I649" s="208">
        <v>82.2</v>
      </c>
      <c r="J649" s="183">
        <v>921</v>
      </c>
      <c r="K649" s="182">
        <v>739</v>
      </c>
      <c r="L649" s="208">
        <v>80.2</v>
      </c>
      <c r="M649" s="183">
        <v>624</v>
      </c>
      <c r="N649" s="182">
        <v>509</v>
      </c>
      <c r="O649" s="208">
        <v>81.599999999999994</v>
      </c>
      <c r="P649" s="183">
        <v>1033</v>
      </c>
      <c r="Q649" s="182">
        <v>807</v>
      </c>
      <c r="R649" s="208">
        <v>78.099999999999994</v>
      </c>
      <c r="S649" s="183">
        <v>649</v>
      </c>
      <c r="T649" s="182">
        <v>516</v>
      </c>
      <c r="U649" s="208">
        <v>79.5</v>
      </c>
      <c r="V649" s="183">
        <v>1038</v>
      </c>
      <c r="W649" s="182">
        <v>813</v>
      </c>
      <c r="X649" s="208">
        <v>78.3</v>
      </c>
      <c r="Y649" s="183">
        <v>688</v>
      </c>
      <c r="Z649" s="182">
        <v>546</v>
      </c>
      <c r="AA649" s="208">
        <v>79.400000000000006</v>
      </c>
      <c r="AB649" s="183">
        <v>1008</v>
      </c>
      <c r="AC649" s="182">
        <v>796</v>
      </c>
      <c r="AD649" s="208">
        <v>79</v>
      </c>
      <c r="AE649" s="183">
        <v>672</v>
      </c>
      <c r="AF649" s="182">
        <v>544</v>
      </c>
      <c r="AG649" s="208">
        <v>81</v>
      </c>
    </row>
    <row r="650" spans="1:33" ht="15" customHeight="1">
      <c r="A650" s="35"/>
      <c r="B650" s="304"/>
      <c r="C650" s="34" t="s">
        <v>39</v>
      </c>
      <c r="D650" s="184">
        <v>1741</v>
      </c>
      <c r="E650" s="185">
        <v>1430</v>
      </c>
      <c r="F650" s="209">
        <v>82.1</v>
      </c>
      <c r="G650" s="184">
        <v>1066</v>
      </c>
      <c r="H650" s="185">
        <v>917</v>
      </c>
      <c r="I650" s="209">
        <v>86</v>
      </c>
      <c r="J650" s="184">
        <v>1692</v>
      </c>
      <c r="K650" s="185">
        <v>1438</v>
      </c>
      <c r="L650" s="209">
        <v>85</v>
      </c>
      <c r="M650" s="184">
        <v>1092</v>
      </c>
      <c r="N650" s="185">
        <v>946</v>
      </c>
      <c r="O650" s="209">
        <v>86.6</v>
      </c>
      <c r="P650" s="184">
        <v>1799</v>
      </c>
      <c r="Q650" s="185">
        <v>1497</v>
      </c>
      <c r="R650" s="209">
        <v>83.2</v>
      </c>
      <c r="S650" s="184">
        <v>1109</v>
      </c>
      <c r="T650" s="185">
        <v>943</v>
      </c>
      <c r="U650" s="209">
        <v>85</v>
      </c>
      <c r="V650" s="184">
        <v>1850</v>
      </c>
      <c r="W650" s="185">
        <v>1531</v>
      </c>
      <c r="X650" s="209">
        <v>82.8</v>
      </c>
      <c r="Y650" s="184">
        <v>1148</v>
      </c>
      <c r="Z650" s="185">
        <v>962</v>
      </c>
      <c r="AA650" s="209">
        <v>83.8</v>
      </c>
      <c r="AB650" s="184">
        <v>1899</v>
      </c>
      <c r="AC650" s="185">
        <v>1577</v>
      </c>
      <c r="AD650" s="209">
        <v>83</v>
      </c>
      <c r="AE650" s="184">
        <v>1115</v>
      </c>
      <c r="AF650" s="185">
        <v>929</v>
      </c>
      <c r="AG650" s="209">
        <v>83.3</v>
      </c>
    </row>
    <row r="651" spans="1:33" ht="15" customHeight="1">
      <c r="A651" s="35"/>
      <c r="B651" s="11" t="s">
        <v>68</v>
      </c>
      <c r="C651" s="181" t="s">
        <v>68</v>
      </c>
      <c r="D651" s="183">
        <v>767</v>
      </c>
      <c r="E651" s="182">
        <v>529</v>
      </c>
      <c r="F651" s="208">
        <v>69</v>
      </c>
      <c r="G651" s="183">
        <v>566</v>
      </c>
      <c r="H651" s="182">
        <v>442</v>
      </c>
      <c r="I651" s="208">
        <v>78.099999999999994</v>
      </c>
      <c r="J651" s="183">
        <v>832</v>
      </c>
      <c r="K651" s="182">
        <v>585</v>
      </c>
      <c r="L651" s="208">
        <v>70.3</v>
      </c>
      <c r="M651" s="183">
        <v>600</v>
      </c>
      <c r="N651" s="182">
        <v>475</v>
      </c>
      <c r="O651" s="208">
        <v>79.2</v>
      </c>
      <c r="P651" s="183">
        <v>820</v>
      </c>
      <c r="Q651" s="182">
        <v>541</v>
      </c>
      <c r="R651" s="208">
        <v>66</v>
      </c>
      <c r="S651" s="183">
        <v>569</v>
      </c>
      <c r="T651" s="182">
        <v>442</v>
      </c>
      <c r="U651" s="208">
        <v>77.7</v>
      </c>
      <c r="V651" s="183">
        <v>783</v>
      </c>
      <c r="W651" s="182">
        <v>514</v>
      </c>
      <c r="X651" s="208">
        <v>65.599999999999994</v>
      </c>
      <c r="Y651" s="183">
        <v>563</v>
      </c>
      <c r="Z651" s="182">
        <v>418</v>
      </c>
      <c r="AA651" s="208">
        <v>74.2</v>
      </c>
      <c r="AB651" s="183">
        <v>763</v>
      </c>
      <c r="AC651" s="182">
        <v>517</v>
      </c>
      <c r="AD651" s="208">
        <v>67.8</v>
      </c>
      <c r="AE651" s="183">
        <v>536</v>
      </c>
      <c r="AF651" s="182">
        <v>396</v>
      </c>
      <c r="AG651" s="208">
        <v>73.900000000000006</v>
      </c>
    </row>
    <row r="652" spans="1:33" ht="15" customHeight="1">
      <c r="A652" s="36"/>
      <c r="B652" s="197" t="s">
        <v>39</v>
      </c>
      <c r="C652" s="39"/>
      <c r="D652" s="195">
        <v>3158</v>
      </c>
      <c r="E652" s="194">
        <v>2437</v>
      </c>
      <c r="F652" s="210">
        <v>77.2</v>
      </c>
      <c r="G652" s="195">
        <v>1701</v>
      </c>
      <c r="H652" s="194">
        <v>1467</v>
      </c>
      <c r="I652" s="210">
        <v>86.2</v>
      </c>
      <c r="J652" s="195">
        <v>3097</v>
      </c>
      <c r="K652" s="194">
        <v>2476</v>
      </c>
      <c r="L652" s="210">
        <v>79.900000000000006</v>
      </c>
      <c r="M652" s="195">
        <v>1692</v>
      </c>
      <c r="N652" s="194">
        <v>1450</v>
      </c>
      <c r="O652" s="210">
        <v>85.7</v>
      </c>
      <c r="P652" s="195">
        <v>3256</v>
      </c>
      <c r="Q652" s="194">
        <v>2535</v>
      </c>
      <c r="R652" s="210">
        <v>77.900000000000006</v>
      </c>
      <c r="S652" s="195">
        <v>1707</v>
      </c>
      <c r="T652" s="194">
        <v>1451</v>
      </c>
      <c r="U652" s="210">
        <v>85</v>
      </c>
      <c r="V652" s="195">
        <v>3425</v>
      </c>
      <c r="W652" s="194">
        <v>2604</v>
      </c>
      <c r="X652" s="210">
        <v>76</v>
      </c>
      <c r="Y652" s="195">
        <v>1785</v>
      </c>
      <c r="Z652" s="194">
        <v>1464</v>
      </c>
      <c r="AA652" s="210">
        <v>82</v>
      </c>
      <c r="AB652" s="195">
        <v>3417</v>
      </c>
      <c r="AC652" s="194">
        <v>2624</v>
      </c>
      <c r="AD652" s="210">
        <v>76.8</v>
      </c>
      <c r="AE652" s="195">
        <v>1714</v>
      </c>
      <c r="AF652" s="194">
        <v>1389</v>
      </c>
      <c r="AG652" s="210">
        <v>81</v>
      </c>
    </row>
    <row r="653" spans="1:33" ht="15" customHeight="1">
      <c r="A653" s="35" t="s">
        <v>17</v>
      </c>
      <c r="B653" s="197" t="s">
        <v>70</v>
      </c>
      <c r="C653" s="39" t="s">
        <v>70</v>
      </c>
      <c r="D653" s="195">
        <v>477</v>
      </c>
      <c r="E653" s="194">
        <v>392</v>
      </c>
      <c r="F653" s="210">
        <v>82.2</v>
      </c>
      <c r="G653" s="195">
        <v>148</v>
      </c>
      <c r="H653" s="194">
        <v>132</v>
      </c>
      <c r="I653" s="210">
        <v>89.2</v>
      </c>
      <c r="J653" s="195">
        <v>564</v>
      </c>
      <c r="K653" s="194">
        <v>460</v>
      </c>
      <c r="L653" s="210">
        <v>81.599999999999994</v>
      </c>
      <c r="M653" s="195">
        <v>165</v>
      </c>
      <c r="N653" s="194">
        <v>145</v>
      </c>
      <c r="O653" s="210">
        <v>87.9</v>
      </c>
      <c r="P653" s="195">
        <v>578</v>
      </c>
      <c r="Q653" s="194">
        <v>417</v>
      </c>
      <c r="R653" s="210">
        <v>72.099999999999994</v>
      </c>
      <c r="S653" s="195">
        <v>192</v>
      </c>
      <c r="T653" s="194">
        <v>161</v>
      </c>
      <c r="U653" s="210">
        <v>83.9</v>
      </c>
      <c r="V653" s="195">
        <v>861</v>
      </c>
      <c r="W653" s="194">
        <v>638</v>
      </c>
      <c r="X653" s="210">
        <v>74.099999999999994</v>
      </c>
      <c r="Y653" s="195">
        <v>249</v>
      </c>
      <c r="Z653" s="194">
        <v>210</v>
      </c>
      <c r="AA653" s="210">
        <v>84.3</v>
      </c>
      <c r="AB653" s="195">
        <v>698</v>
      </c>
      <c r="AC653" s="194">
        <v>525</v>
      </c>
      <c r="AD653" s="210">
        <v>75.2</v>
      </c>
      <c r="AE653" s="195">
        <v>245</v>
      </c>
      <c r="AF653" s="194">
        <v>212</v>
      </c>
      <c r="AG653" s="210">
        <v>86.5</v>
      </c>
    </row>
    <row r="654" spans="1:33" ht="15" customHeight="1">
      <c r="A654" s="35"/>
      <c r="B654" s="334" t="s">
        <v>71</v>
      </c>
      <c r="C654" s="260" t="s">
        <v>72</v>
      </c>
      <c r="D654" s="188">
        <v>1</v>
      </c>
      <c r="E654" s="189">
        <v>1</v>
      </c>
      <c r="F654" s="207">
        <v>100</v>
      </c>
      <c r="G654" s="188">
        <v>1</v>
      </c>
      <c r="H654" s="189">
        <v>1</v>
      </c>
      <c r="I654" s="207">
        <v>100</v>
      </c>
      <c r="J654" s="188">
        <v>5</v>
      </c>
      <c r="K654" s="189">
        <v>3</v>
      </c>
      <c r="L654" s="207">
        <v>60</v>
      </c>
      <c r="M654" s="188">
        <v>2</v>
      </c>
      <c r="N654" s="189">
        <v>2</v>
      </c>
      <c r="O654" s="207">
        <v>100</v>
      </c>
      <c r="P654" s="188">
        <v>1</v>
      </c>
      <c r="Q654" s="189">
        <v>1</v>
      </c>
      <c r="R654" s="207">
        <v>100</v>
      </c>
      <c r="S654" s="188">
        <v>1</v>
      </c>
      <c r="T654" s="189">
        <v>1</v>
      </c>
      <c r="U654" s="207">
        <v>100</v>
      </c>
      <c r="V654" s="188">
        <v>2</v>
      </c>
      <c r="W654" s="189">
        <v>0</v>
      </c>
      <c r="X654" s="207">
        <v>0</v>
      </c>
      <c r="Y654" s="188">
        <v>1</v>
      </c>
      <c r="Z654" s="189">
        <v>0</v>
      </c>
      <c r="AA654" s="207">
        <v>0</v>
      </c>
      <c r="AB654" s="188">
        <v>1</v>
      </c>
      <c r="AC654" s="189">
        <v>0</v>
      </c>
      <c r="AD654" s="207">
        <v>0</v>
      </c>
      <c r="AE654" s="188">
        <v>1</v>
      </c>
      <c r="AF654" s="189">
        <v>0</v>
      </c>
      <c r="AG654" s="207">
        <v>0</v>
      </c>
    </row>
    <row r="655" spans="1:33" ht="15" customHeight="1">
      <c r="A655" s="35"/>
      <c r="B655" s="11"/>
      <c r="C655" s="181" t="s">
        <v>73</v>
      </c>
      <c r="D655" s="183">
        <v>1</v>
      </c>
      <c r="E655" s="182">
        <v>1</v>
      </c>
      <c r="F655" s="208">
        <v>100</v>
      </c>
      <c r="G655" s="183">
        <v>1</v>
      </c>
      <c r="H655" s="182">
        <v>1</v>
      </c>
      <c r="I655" s="208">
        <v>100</v>
      </c>
      <c r="J655" s="183">
        <v>1</v>
      </c>
      <c r="K655" s="182">
        <v>0</v>
      </c>
      <c r="L655" s="208">
        <v>0</v>
      </c>
      <c r="M655" s="183">
        <v>1</v>
      </c>
      <c r="N655" s="182">
        <v>0</v>
      </c>
      <c r="O655" s="208">
        <v>0</v>
      </c>
      <c r="P655" s="183">
        <v>0</v>
      </c>
      <c r="Q655" s="182">
        <v>0</v>
      </c>
      <c r="R655" s="208">
        <v>0</v>
      </c>
      <c r="S655" s="183">
        <v>0</v>
      </c>
      <c r="T655" s="182">
        <v>0</v>
      </c>
      <c r="U655" s="208">
        <v>0</v>
      </c>
      <c r="V655" s="183">
        <v>0</v>
      </c>
      <c r="W655" s="182">
        <v>0</v>
      </c>
      <c r="X655" s="208">
        <v>0</v>
      </c>
      <c r="Y655" s="183">
        <v>0</v>
      </c>
      <c r="Z655" s="182">
        <v>0</v>
      </c>
      <c r="AA655" s="208">
        <v>0</v>
      </c>
      <c r="AB655" s="183">
        <v>0</v>
      </c>
      <c r="AC655" s="182">
        <v>0</v>
      </c>
      <c r="AD655" s="208">
        <v>0</v>
      </c>
      <c r="AE655" s="183">
        <v>0</v>
      </c>
      <c r="AF655" s="182">
        <v>0</v>
      </c>
      <c r="AG655" s="208">
        <v>0</v>
      </c>
    </row>
    <row r="656" spans="1:33" ht="15" customHeight="1">
      <c r="A656" s="35"/>
      <c r="B656" s="304"/>
      <c r="C656" s="34" t="s">
        <v>39</v>
      </c>
      <c r="D656" s="184">
        <v>2</v>
      </c>
      <c r="E656" s="185">
        <v>2</v>
      </c>
      <c r="F656" s="209">
        <v>100</v>
      </c>
      <c r="G656" s="184">
        <v>2</v>
      </c>
      <c r="H656" s="185">
        <v>2</v>
      </c>
      <c r="I656" s="209">
        <v>100</v>
      </c>
      <c r="J656" s="184">
        <v>6</v>
      </c>
      <c r="K656" s="185">
        <v>3</v>
      </c>
      <c r="L656" s="209">
        <v>50</v>
      </c>
      <c r="M656" s="184">
        <v>3</v>
      </c>
      <c r="N656" s="185">
        <v>2</v>
      </c>
      <c r="O656" s="209">
        <v>66.7</v>
      </c>
      <c r="P656" s="184">
        <v>1</v>
      </c>
      <c r="Q656" s="185">
        <v>1</v>
      </c>
      <c r="R656" s="209">
        <v>100</v>
      </c>
      <c r="S656" s="184">
        <v>1</v>
      </c>
      <c r="T656" s="185">
        <v>1</v>
      </c>
      <c r="U656" s="209">
        <v>100</v>
      </c>
      <c r="V656" s="184">
        <v>2</v>
      </c>
      <c r="W656" s="185">
        <v>0</v>
      </c>
      <c r="X656" s="209">
        <v>0</v>
      </c>
      <c r="Y656" s="184">
        <v>1</v>
      </c>
      <c r="Z656" s="185">
        <v>0</v>
      </c>
      <c r="AA656" s="209">
        <v>0</v>
      </c>
      <c r="AB656" s="184">
        <v>1</v>
      </c>
      <c r="AC656" s="185">
        <v>0</v>
      </c>
      <c r="AD656" s="209">
        <v>0</v>
      </c>
      <c r="AE656" s="184">
        <v>1</v>
      </c>
      <c r="AF656" s="185">
        <v>0</v>
      </c>
      <c r="AG656" s="209">
        <v>0</v>
      </c>
    </row>
    <row r="657" spans="1:33" ht="15" customHeight="1">
      <c r="A657" s="35"/>
      <c r="B657" s="197" t="s">
        <v>189</v>
      </c>
      <c r="C657" s="39" t="s">
        <v>76</v>
      </c>
      <c r="D657" s="195">
        <v>2</v>
      </c>
      <c r="E657" s="194">
        <v>2</v>
      </c>
      <c r="F657" s="210">
        <v>100</v>
      </c>
      <c r="G657" s="195">
        <v>2</v>
      </c>
      <c r="H657" s="194">
        <v>2</v>
      </c>
      <c r="I657" s="210">
        <v>100</v>
      </c>
      <c r="J657" s="195">
        <v>6</v>
      </c>
      <c r="K657" s="194">
        <v>5</v>
      </c>
      <c r="L657" s="210">
        <v>83.3</v>
      </c>
      <c r="M657" s="195">
        <v>5</v>
      </c>
      <c r="N657" s="194">
        <v>5</v>
      </c>
      <c r="O657" s="210">
        <v>100</v>
      </c>
      <c r="P657" s="195">
        <v>6</v>
      </c>
      <c r="Q657" s="194">
        <v>3</v>
      </c>
      <c r="R657" s="210">
        <v>50</v>
      </c>
      <c r="S657" s="195">
        <v>4</v>
      </c>
      <c r="T657" s="194">
        <v>1</v>
      </c>
      <c r="U657" s="210">
        <v>25</v>
      </c>
      <c r="V657" s="195">
        <v>1</v>
      </c>
      <c r="W657" s="194">
        <v>0</v>
      </c>
      <c r="X657" s="210">
        <v>0</v>
      </c>
      <c r="Y657" s="195">
        <v>1</v>
      </c>
      <c r="Z657" s="194">
        <v>0</v>
      </c>
      <c r="AA657" s="210">
        <v>0</v>
      </c>
      <c r="AB657" s="195">
        <v>2</v>
      </c>
      <c r="AC657" s="194">
        <v>2</v>
      </c>
      <c r="AD657" s="210">
        <v>100</v>
      </c>
      <c r="AE657" s="195">
        <v>2</v>
      </c>
      <c r="AF657" s="194">
        <v>2</v>
      </c>
      <c r="AG657" s="210">
        <v>100</v>
      </c>
    </row>
    <row r="658" spans="1:33" ht="15" customHeight="1">
      <c r="A658" s="35"/>
      <c r="B658" s="334" t="s">
        <v>179</v>
      </c>
      <c r="C658" s="260" t="s">
        <v>78</v>
      </c>
      <c r="D658" s="188">
        <v>9</v>
      </c>
      <c r="E658" s="189">
        <v>7</v>
      </c>
      <c r="F658" s="207">
        <v>77.8</v>
      </c>
      <c r="G658" s="188">
        <v>7</v>
      </c>
      <c r="H658" s="189">
        <v>5</v>
      </c>
      <c r="I658" s="207">
        <v>71.400000000000006</v>
      </c>
      <c r="J658" s="188">
        <v>49</v>
      </c>
      <c r="K658" s="189">
        <v>49</v>
      </c>
      <c r="L658" s="207">
        <v>100</v>
      </c>
      <c r="M658" s="188">
        <v>3</v>
      </c>
      <c r="N658" s="189">
        <v>3</v>
      </c>
      <c r="O658" s="207">
        <v>100</v>
      </c>
      <c r="P658" s="188">
        <v>4</v>
      </c>
      <c r="Q658" s="189">
        <v>3</v>
      </c>
      <c r="R658" s="207">
        <v>75</v>
      </c>
      <c r="S658" s="188">
        <v>2</v>
      </c>
      <c r="T658" s="189">
        <v>1</v>
      </c>
      <c r="U658" s="207">
        <v>50</v>
      </c>
      <c r="V658" s="188">
        <v>12</v>
      </c>
      <c r="W658" s="189">
        <v>7</v>
      </c>
      <c r="X658" s="207">
        <v>58.3</v>
      </c>
      <c r="Y658" s="188">
        <v>4</v>
      </c>
      <c r="Z658" s="189">
        <v>3</v>
      </c>
      <c r="AA658" s="207">
        <v>75</v>
      </c>
      <c r="AB658" s="188">
        <v>2</v>
      </c>
      <c r="AC658" s="189">
        <v>2</v>
      </c>
      <c r="AD658" s="207">
        <v>100</v>
      </c>
      <c r="AE658" s="188">
        <v>2</v>
      </c>
      <c r="AF658" s="189">
        <v>2</v>
      </c>
      <c r="AG658" s="207">
        <v>100</v>
      </c>
    </row>
    <row r="659" spans="1:33" ht="15" customHeight="1">
      <c r="A659" s="35"/>
      <c r="B659" s="11"/>
      <c r="C659" s="181" t="s">
        <v>312</v>
      </c>
      <c r="D659" s="183">
        <v>15</v>
      </c>
      <c r="E659" s="182">
        <v>12</v>
      </c>
      <c r="F659" s="208">
        <v>80</v>
      </c>
      <c r="G659" s="183">
        <v>15</v>
      </c>
      <c r="H659" s="182">
        <v>12</v>
      </c>
      <c r="I659" s="208">
        <v>80</v>
      </c>
      <c r="J659" s="183">
        <v>19</v>
      </c>
      <c r="K659" s="182">
        <v>19</v>
      </c>
      <c r="L659" s="208">
        <v>100</v>
      </c>
      <c r="M659" s="183">
        <v>19</v>
      </c>
      <c r="N659" s="182">
        <v>19</v>
      </c>
      <c r="O659" s="208">
        <v>100</v>
      </c>
      <c r="P659" s="183">
        <v>16</v>
      </c>
      <c r="Q659" s="182">
        <v>15</v>
      </c>
      <c r="R659" s="208">
        <v>93.8</v>
      </c>
      <c r="S659" s="183">
        <v>15</v>
      </c>
      <c r="T659" s="182">
        <v>14</v>
      </c>
      <c r="U659" s="208">
        <v>93.3</v>
      </c>
      <c r="V659" s="183">
        <v>13</v>
      </c>
      <c r="W659" s="182">
        <v>11</v>
      </c>
      <c r="X659" s="208">
        <v>84.6</v>
      </c>
      <c r="Y659" s="183">
        <v>13</v>
      </c>
      <c r="Z659" s="182">
        <v>11</v>
      </c>
      <c r="AA659" s="208">
        <v>84.6</v>
      </c>
      <c r="AB659" s="183">
        <v>20</v>
      </c>
      <c r="AC659" s="182">
        <v>17</v>
      </c>
      <c r="AD659" s="208">
        <v>85</v>
      </c>
      <c r="AE659" s="183">
        <v>18</v>
      </c>
      <c r="AF659" s="182">
        <v>16</v>
      </c>
      <c r="AG659" s="208">
        <v>88.9</v>
      </c>
    </row>
    <row r="660" spans="1:33" ht="15" customHeight="1">
      <c r="A660" s="35"/>
      <c r="B660" s="304"/>
      <c r="C660" s="34" t="s">
        <v>39</v>
      </c>
      <c r="D660" s="184">
        <v>24</v>
      </c>
      <c r="E660" s="185">
        <v>19</v>
      </c>
      <c r="F660" s="209">
        <v>79.2</v>
      </c>
      <c r="G660" s="184">
        <v>22</v>
      </c>
      <c r="H660" s="185">
        <v>17</v>
      </c>
      <c r="I660" s="209">
        <v>77.3</v>
      </c>
      <c r="J660" s="184">
        <v>68</v>
      </c>
      <c r="K660" s="185">
        <v>68</v>
      </c>
      <c r="L660" s="209">
        <v>100</v>
      </c>
      <c r="M660" s="184">
        <v>22</v>
      </c>
      <c r="N660" s="185">
        <v>22</v>
      </c>
      <c r="O660" s="209">
        <v>100</v>
      </c>
      <c r="P660" s="184">
        <v>20</v>
      </c>
      <c r="Q660" s="185">
        <v>18</v>
      </c>
      <c r="R660" s="209">
        <v>90</v>
      </c>
      <c r="S660" s="184">
        <v>17</v>
      </c>
      <c r="T660" s="185">
        <v>15</v>
      </c>
      <c r="U660" s="209">
        <v>88.2</v>
      </c>
      <c r="V660" s="184">
        <v>25</v>
      </c>
      <c r="W660" s="185">
        <v>18</v>
      </c>
      <c r="X660" s="209">
        <v>72</v>
      </c>
      <c r="Y660" s="184">
        <v>17</v>
      </c>
      <c r="Z660" s="185">
        <v>14</v>
      </c>
      <c r="AA660" s="209">
        <v>82.4</v>
      </c>
      <c r="AB660" s="184">
        <v>22</v>
      </c>
      <c r="AC660" s="185">
        <v>19</v>
      </c>
      <c r="AD660" s="209">
        <v>86.4</v>
      </c>
      <c r="AE660" s="184">
        <v>20</v>
      </c>
      <c r="AF660" s="185">
        <v>18</v>
      </c>
      <c r="AG660" s="209">
        <v>90</v>
      </c>
    </row>
    <row r="661" spans="1:33" ht="15" customHeight="1">
      <c r="A661" s="36"/>
      <c r="B661" s="304" t="s">
        <v>39</v>
      </c>
      <c r="C661" s="34"/>
      <c r="D661" s="184">
        <v>505</v>
      </c>
      <c r="E661" s="185">
        <v>415</v>
      </c>
      <c r="F661" s="209">
        <v>82.2</v>
      </c>
      <c r="G661" s="184">
        <v>170</v>
      </c>
      <c r="H661" s="185">
        <v>150</v>
      </c>
      <c r="I661" s="209">
        <v>88.2</v>
      </c>
      <c r="J661" s="184">
        <v>644</v>
      </c>
      <c r="K661" s="185">
        <v>536</v>
      </c>
      <c r="L661" s="209">
        <v>83.2</v>
      </c>
      <c r="M661" s="184">
        <v>192</v>
      </c>
      <c r="N661" s="185">
        <v>172</v>
      </c>
      <c r="O661" s="209">
        <v>89.6</v>
      </c>
      <c r="P661" s="184">
        <v>605</v>
      </c>
      <c r="Q661" s="185">
        <v>439</v>
      </c>
      <c r="R661" s="209">
        <v>72.599999999999994</v>
      </c>
      <c r="S661" s="184">
        <v>209</v>
      </c>
      <c r="T661" s="185">
        <v>173</v>
      </c>
      <c r="U661" s="209">
        <v>82.8</v>
      </c>
      <c r="V661" s="184">
        <v>889</v>
      </c>
      <c r="W661" s="185">
        <v>656</v>
      </c>
      <c r="X661" s="209">
        <v>73.8</v>
      </c>
      <c r="Y661" s="184">
        <v>264</v>
      </c>
      <c r="Z661" s="185">
        <v>222</v>
      </c>
      <c r="AA661" s="209">
        <v>84.1</v>
      </c>
      <c r="AB661" s="184">
        <v>723</v>
      </c>
      <c r="AC661" s="185">
        <v>546</v>
      </c>
      <c r="AD661" s="209">
        <v>75.5</v>
      </c>
      <c r="AE661" s="184">
        <v>264</v>
      </c>
      <c r="AF661" s="185">
        <v>229</v>
      </c>
      <c r="AG661" s="209">
        <v>86.7</v>
      </c>
    </row>
    <row r="662" spans="1:33" ht="15" customHeight="1">
      <c r="A662" s="35" t="s">
        <v>18</v>
      </c>
      <c r="B662" s="197" t="s">
        <v>79</v>
      </c>
      <c r="C662" s="39" t="s">
        <v>80</v>
      </c>
      <c r="D662" s="195">
        <v>1</v>
      </c>
      <c r="E662" s="194">
        <v>1</v>
      </c>
      <c r="F662" s="210">
        <v>100</v>
      </c>
      <c r="G662" s="195">
        <v>1</v>
      </c>
      <c r="H662" s="194">
        <v>1</v>
      </c>
      <c r="I662" s="210">
        <v>100</v>
      </c>
      <c r="J662" s="195">
        <v>0</v>
      </c>
      <c r="K662" s="194">
        <v>0</v>
      </c>
      <c r="L662" s="210">
        <v>0</v>
      </c>
      <c r="M662" s="195">
        <v>0</v>
      </c>
      <c r="N662" s="194">
        <v>0</v>
      </c>
      <c r="O662" s="210">
        <v>0</v>
      </c>
      <c r="P662" s="195">
        <v>0</v>
      </c>
      <c r="Q662" s="194">
        <v>0</v>
      </c>
      <c r="R662" s="210">
        <v>0</v>
      </c>
      <c r="S662" s="195">
        <v>0</v>
      </c>
      <c r="T662" s="194">
        <v>0</v>
      </c>
      <c r="U662" s="210">
        <v>0</v>
      </c>
      <c r="V662" s="195">
        <v>0</v>
      </c>
      <c r="W662" s="194">
        <v>0</v>
      </c>
      <c r="X662" s="210">
        <v>0</v>
      </c>
      <c r="Y662" s="195">
        <v>0</v>
      </c>
      <c r="Z662" s="194">
        <v>0</v>
      </c>
      <c r="AA662" s="210">
        <v>0</v>
      </c>
      <c r="AB662" s="195">
        <v>1</v>
      </c>
      <c r="AC662" s="194">
        <v>1</v>
      </c>
      <c r="AD662" s="210">
        <v>100</v>
      </c>
      <c r="AE662" s="195">
        <v>1</v>
      </c>
      <c r="AF662" s="194">
        <v>1</v>
      </c>
      <c r="AG662" s="210">
        <v>100</v>
      </c>
    </row>
    <row r="663" spans="1:33" ht="15" customHeight="1">
      <c r="A663" s="35"/>
      <c r="B663" s="334" t="s">
        <v>81</v>
      </c>
      <c r="C663" s="260" t="s">
        <v>82</v>
      </c>
      <c r="D663" s="188">
        <v>2</v>
      </c>
      <c r="E663" s="189">
        <v>2</v>
      </c>
      <c r="F663" s="207">
        <v>100</v>
      </c>
      <c r="G663" s="188">
        <v>1</v>
      </c>
      <c r="H663" s="189">
        <v>1</v>
      </c>
      <c r="I663" s="207">
        <v>100</v>
      </c>
      <c r="J663" s="188">
        <v>4</v>
      </c>
      <c r="K663" s="189">
        <v>2</v>
      </c>
      <c r="L663" s="207">
        <v>50</v>
      </c>
      <c r="M663" s="188">
        <v>3</v>
      </c>
      <c r="N663" s="189">
        <v>2</v>
      </c>
      <c r="O663" s="207">
        <v>66.7</v>
      </c>
      <c r="P663" s="188">
        <v>0</v>
      </c>
      <c r="Q663" s="189">
        <v>0</v>
      </c>
      <c r="R663" s="207">
        <v>0</v>
      </c>
      <c r="S663" s="188">
        <v>0</v>
      </c>
      <c r="T663" s="189">
        <v>0</v>
      </c>
      <c r="U663" s="207">
        <v>0</v>
      </c>
      <c r="V663" s="188">
        <v>3</v>
      </c>
      <c r="W663" s="189">
        <v>3</v>
      </c>
      <c r="X663" s="207">
        <v>100</v>
      </c>
      <c r="Y663" s="188">
        <v>3</v>
      </c>
      <c r="Z663" s="189">
        <v>3</v>
      </c>
      <c r="AA663" s="207">
        <v>100</v>
      </c>
      <c r="AB663" s="188">
        <v>7</v>
      </c>
      <c r="AC663" s="189">
        <v>6</v>
      </c>
      <c r="AD663" s="207">
        <v>85.7</v>
      </c>
      <c r="AE663" s="188">
        <v>6</v>
      </c>
      <c r="AF663" s="189">
        <v>6</v>
      </c>
      <c r="AG663" s="207">
        <v>100</v>
      </c>
    </row>
    <row r="664" spans="1:33" ht="15" customHeight="1">
      <c r="A664" s="35"/>
      <c r="B664" s="11"/>
      <c r="C664" s="181" t="s">
        <v>83</v>
      </c>
      <c r="D664" s="183">
        <v>101</v>
      </c>
      <c r="E664" s="182">
        <v>60</v>
      </c>
      <c r="F664" s="208">
        <v>59.4</v>
      </c>
      <c r="G664" s="183">
        <v>76</v>
      </c>
      <c r="H664" s="182">
        <v>53</v>
      </c>
      <c r="I664" s="208">
        <v>69.7</v>
      </c>
      <c r="J664" s="183">
        <v>123</v>
      </c>
      <c r="K664" s="182">
        <v>70</v>
      </c>
      <c r="L664" s="208">
        <v>56.9</v>
      </c>
      <c r="M664" s="183">
        <v>87</v>
      </c>
      <c r="N664" s="182">
        <v>56</v>
      </c>
      <c r="O664" s="208">
        <v>64.400000000000006</v>
      </c>
      <c r="P664" s="183">
        <v>105</v>
      </c>
      <c r="Q664" s="182">
        <v>65</v>
      </c>
      <c r="R664" s="208">
        <v>61.9</v>
      </c>
      <c r="S664" s="183">
        <v>79</v>
      </c>
      <c r="T664" s="182">
        <v>54</v>
      </c>
      <c r="U664" s="208">
        <v>68.400000000000006</v>
      </c>
      <c r="V664" s="183">
        <v>131</v>
      </c>
      <c r="W664" s="182">
        <v>78</v>
      </c>
      <c r="X664" s="208">
        <v>59.5</v>
      </c>
      <c r="Y664" s="183">
        <v>98</v>
      </c>
      <c r="Z664" s="182">
        <v>69</v>
      </c>
      <c r="AA664" s="208">
        <v>70.400000000000006</v>
      </c>
      <c r="AB664" s="183">
        <v>218</v>
      </c>
      <c r="AC664" s="182">
        <v>73</v>
      </c>
      <c r="AD664" s="208">
        <v>33.5</v>
      </c>
      <c r="AE664" s="183">
        <v>105</v>
      </c>
      <c r="AF664" s="182">
        <v>64</v>
      </c>
      <c r="AG664" s="208">
        <v>61</v>
      </c>
    </row>
    <row r="665" spans="1:33" ht="15" customHeight="1">
      <c r="A665" s="35"/>
      <c r="B665" s="304"/>
      <c r="C665" s="34" t="s">
        <v>39</v>
      </c>
      <c r="D665" s="184">
        <v>103</v>
      </c>
      <c r="E665" s="185">
        <v>62</v>
      </c>
      <c r="F665" s="209">
        <v>60.2</v>
      </c>
      <c r="G665" s="184">
        <v>76</v>
      </c>
      <c r="H665" s="185">
        <v>54</v>
      </c>
      <c r="I665" s="209">
        <v>71.099999999999994</v>
      </c>
      <c r="J665" s="184">
        <v>127</v>
      </c>
      <c r="K665" s="185">
        <v>72</v>
      </c>
      <c r="L665" s="209">
        <v>56.7</v>
      </c>
      <c r="M665" s="184">
        <v>88</v>
      </c>
      <c r="N665" s="185">
        <v>57</v>
      </c>
      <c r="O665" s="209">
        <v>64.8</v>
      </c>
      <c r="P665" s="184">
        <v>105</v>
      </c>
      <c r="Q665" s="185">
        <v>65</v>
      </c>
      <c r="R665" s="209">
        <v>61.9</v>
      </c>
      <c r="S665" s="184">
        <v>79</v>
      </c>
      <c r="T665" s="185">
        <v>54</v>
      </c>
      <c r="U665" s="209">
        <v>68.400000000000006</v>
      </c>
      <c r="V665" s="184">
        <v>134</v>
      </c>
      <c r="W665" s="185">
        <v>81</v>
      </c>
      <c r="X665" s="209">
        <v>60.4</v>
      </c>
      <c r="Y665" s="184">
        <v>98</v>
      </c>
      <c r="Z665" s="185">
        <v>70</v>
      </c>
      <c r="AA665" s="209">
        <v>71.400000000000006</v>
      </c>
      <c r="AB665" s="184">
        <v>225</v>
      </c>
      <c r="AC665" s="185">
        <v>79</v>
      </c>
      <c r="AD665" s="209">
        <v>35.1</v>
      </c>
      <c r="AE665" s="184">
        <v>106</v>
      </c>
      <c r="AF665" s="185">
        <v>70</v>
      </c>
      <c r="AG665" s="209">
        <v>66</v>
      </c>
    </row>
    <row r="666" spans="1:33" ht="15" customHeight="1">
      <c r="A666" s="35"/>
      <c r="B666" s="11" t="s">
        <v>180</v>
      </c>
      <c r="C666" s="181" t="s">
        <v>84</v>
      </c>
      <c r="D666" s="183">
        <v>0</v>
      </c>
      <c r="E666" s="182">
        <v>0</v>
      </c>
      <c r="F666" s="208">
        <v>0</v>
      </c>
      <c r="G666" s="183">
        <v>0</v>
      </c>
      <c r="H666" s="182">
        <v>0</v>
      </c>
      <c r="I666" s="208">
        <v>0</v>
      </c>
      <c r="J666" s="183">
        <v>0</v>
      </c>
      <c r="K666" s="182">
        <v>0</v>
      </c>
      <c r="L666" s="208">
        <v>0</v>
      </c>
      <c r="M666" s="183">
        <v>0</v>
      </c>
      <c r="N666" s="182">
        <v>0</v>
      </c>
      <c r="O666" s="208">
        <v>0</v>
      </c>
      <c r="P666" s="183">
        <v>0</v>
      </c>
      <c r="Q666" s="182">
        <v>0</v>
      </c>
      <c r="R666" s="208">
        <v>0</v>
      </c>
      <c r="S666" s="183">
        <v>0</v>
      </c>
      <c r="T666" s="182">
        <v>0</v>
      </c>
      <c r="U666" s="208">
        <v>0</v>
      </c>
      <c r="V666" s="183">
        <v>0</v>
      </c>
      <c r="W666" s="182">
        <v>0</v>
      </c>
      <c r="X666" s="208">
        <v>0</v>
      </c>
      <c r="Y666" s="183">
        <v>0</v>
      </c>
      <c r="Z666" s="182">
        <v>0</v>
      </c>
      <c r="AA666" s="208">
        <v>0</v>
      </c>
      <c r="AB666" s="183">
        <v>1</v>
      </c>
      <c r="AC666" s="182">
        <v>1</v>
      </c>
      <c r="AD666" s="208">
        <v>100</v>
      </c>
      <c r="AE666" s="183">
        <v>1</v>
      </c>
      <c r="AF666" s="182">
        <v>1</v>
      </c>
      <c r="AG666" s="208">
        <v>100</v>
      </c>
    </row>
    <row r="667" spans="1:33" s="178" customFormat="1" ht="15" customHeight="1">
      <c r="A667" s="35"/>
      <c r="B667" s="11"/>
      <c r="C667" s="181" t="s">
        <v>85</v>
      </c>
      <c r="D667" s="183">
        <v>23</v>
      </c>
      <c r="E667" s="182">
        <v>22</v>
      </c>
      <c r="F667" s="208">
        <v>95.7</v>
      </c>
      <c r="G667" s="183">
        <v>22</v>
      </c>
      <c r="H667" s="182">
        <v>22</v>
      </c>
      <c r="I667" s="208">
        <v>100</v>
      </c>
      <c r="J667" s="183">
        <v>19</v>
      </c>
      <c r="K667" s="182">
        <v>18</v>
      </c>
      <c r="L667" s="208">
        <v>94.7</v>
      </c>
      <c r="M667" s="183">
        <v>19</v>
      </c>
      <c r="N667" s="182">
        <v>18</v>
      </c>
      <c r="O667" s="208">
        <v>94.7</v>
      </c>
      <c r="P667" s="183">
        <v>8</v>
      </c>
      <c r="Q667" s="182">
        <v>8</v>
      </c>
      <c r="R667" s="208">
        <v>100</v>
      </c>
      <c r="S667" s="183">
        <v>8</v>
      </c>
      <c r="T667" s="182">
        <v>8</v>
      </c>
      <c r="U667" s="208">
        <v>100</v>
      </c>
      <c r="V667" s="183">
        <v>8</v>
      </c>
      <c r="W667" s="182">
        <v>7</v>
      </c>
      <c r="X667" s="208">
        <v>87.5</v>
      </c>
      <c r="Y667" s="183">
        <v>8</v>
      </c>
      <c r="Z667" s="182">
        <v>7</v>
      </c>
      <c r="AA667" s="208">
        <v>87.5</v>
      </c>
      <c r="AB667" s="183">
        <v>2</v>
      </c>
      <c r="AC667" s="182">
        <v>1</v>
      </c>
      <c r="AD667" s="208">
        <v>50</v>
      </c>
      <c r="AE667" s="183">
        <v>2</v>
      </c>
      <c r="AF667" s="182">
        <v>1</v>
      </c>
      <c r="AG667" s="208">
        <v>50</v>
      </c>
    </row>
    <row r="668" spans="1:33" ht="15" customHeight="1">
      <c r="A668" s="35"/>
      <c r="B668" s="11"/>
      <c r="C668" s="181" t="s">
        <v>39</v>
      </c>
      <c r="D668" s="183">
        <v>23</v>
      </c>
      <c r="E668" s="182">
        <v>22</v>
      </c>
      <c r="F668" s="208">
        <v>95.7</v>
      </c>
      <c r="G668" s="183">
        <v>22</v>
      </c>
      <c r="H668" s="182">
        <v>22</v>
      </c>
      <c r="I668" s="208">
        <v>100</v>
      </c>
      <c r="J668" s="183">
        <v>19</v>
      </c>
      <c r="K668" s="182">
        <v>18</v>
      </c>
      <c r="L668" s="208">
        <v>94.7</v>
      </c>
      <c r="M668" s="183">
        <v>19</v>
      </c>
      <c r="N668" s="182">
        <v>18</v>
      </c>
      <c r="O668" s="208">
        <v>94.7</v>
      </c>
      <c r="P668" s="183">
        <v>8</v>
      </c>
      <c r="Q668" s="182">
        <v>8</v>
      </c>
      <c r="R668" s="208">
        <v>100</v>
      </c>
      <c r="S668" s="183">
        <v>8</v>
      </c>
      <c r="T668" s="182">
        <v>8</v>
      </c>
      <c r="U668" s="208">
        <v>100</v>
      </c>
      <c r="V668" s="183">
        <v>8</v>
      </c>
      <c r="W668" s="182">
        <v>7</v>
      </c>
      <c r="X668" s="208">
        <v>87.5</v>
      </c>
      <c r="Y668" s="183">
        <v>8</v>
      </c>
      <c r="Z668" s="182">
        <v>7</v>
      </c>
      <c r="AA668" s="208">
        <v>87.5</v>
      </c>
      <c r="AB668" s="183">
        <v>3</v>
      </c>
      <c r="AC668" s="182">
        <v>2</v>
      </c>
      <c r="AD668" s="208">
        <v>66.7</v>
      </c>
      <c r="AE668" s="183">
        <v>3</v>
      </c>
      <c r="AF668" s="182">
        <v>2</v>
      </c>
      <c r="AG668" s="208">
        <v>66.7</v>
      </c>
    </row>
    <row r="669" spans="1:33" ht="15" customHeight="1">
      <c r="A669" s="35"/>
      <c r="B669" s="334" t="s">
        <v>86</v>
      </c>
      <c r="C669" s="260" t="s">
        <v>87</v>
      </c>
      <c r="D669" s="188">
        <v>469</v>
      </c>
      <c r="E669" s="189">
        <v>406</v>
      </c>
      <c r="F669" s="207">
        <v>86.6</v>
      </c>
      <c r="G669" s="188">
        <v>401</v>
      </c>
      <c r="H669" s="189">
        <v>358</v>
      </c>
      <c r="I669" s="207">
        <v>89.3</v>
      </c>
      <c r="J669" s="188">
        <v>566</v>
      </c>
      <c r="K669" s="189">
        <v>492</v>
      </c>
      <c r="L669" s="207">
        <v>86.9</v>
      </c>
      <c r="M669" s="188">
        <v>474</v>
      </c>
      <c r="N669" s="189">
        <v>423</v>
      </c>
      <c r="O669" s="207">
        <v>89.2</v>
      </c>
      <c r="P669" s="188">
        <v>598</v>
      </c>
      <c r="Q669" s="189">
        <v>540</v>
      </c>
      <c r="R669" s="207">
        <v>90.3</v>
      </c>
      <c r="S669" s="188">
        <v>487</v>
      </c>
      <c r="T669" s="189">
        <v>454</v>
      </c>
      <c r="U669" s="207">
        <v>93.2</v>
      </c>
      <c r="V669" s="188">
        <v>556</v>
      </c>
      <c r="W669" s="189">
        <v>482</v>
      </c>
      <c r="X669" s="207">
        <v>86.7</v>
      </c>
      <c r="Y669" s="188">
        <v>481</v>
      </c>
      <c r="Z669" s="189">
        <v>427</v>
      </c>
      <c r="AA669" s="207">
        <v>88.8</v>
      </c>
      <c r="AB669" s="188">
        <v>600</v>
      </c>
      <c r="AC669" s="189">
        <v>514</v>
      </c>
      <c r="AD669" s="207">
        <v>85.7</v>
      </c>
      <c r="AE669" s="188">
        <v>483</v>
      </c>
      <c r="AF669" s="189">
        <v>426</v>
      </c>
      <c r="AG669" s="207">
        <v>88.2</v>
      </c>
    </row>
    <row r="670" spans="1:33" s="178" customFormat="1" ht="15" customHeight="1">
      <c r="A670" s="35"/>
      <c r="B670" s="11"/>
      <c r="C670" s="181" t="s">
        <v>88</v>
      </c>
      <c r="D670" s="183">
        <v>10</v>
      </c>
      <c r="E670" s="182">
        <v>9</v>
      </c>
      <c r="F670" s="208">
        <v>90</v>
      </c>
      <c r="G670" s="183">
        <v>10</v>
      </c>
      <c r="H670" s="182">
        <v>9</v>
      </c>
      <c r="I670" s="208">
        <v>90</v>
      </c>
      <c r="J670" s="183">
        <v>7</v>
      </c>
      <c r="K670" s="182">
        <v>7</v>
      </c>
      <c r="L670" s="208">
        <v>100</v>
      </c>
      <c r="M670" s="183">
        <v>7</v>
      </c>
      <c r="N670" s="182">
        <v>7</v>
      </c>
      <c r="O670" s="208">
        <v>100</v>
      </c>
      <c r="P670" s="183">
        <v>3</v>
      </c>
      <c r="Q670" s="182">
        <v>3</v>
      </c>
      <c r="R670" s="208">
        <v>100</v>
      </c>
      <c r="S670" s="183">
        <v>3</v>
      </c>
      <c r="T670" s="182">
        <v>3</v>
      </c>
      <c r="U670" s="208">
        <v>100</v>
      </c>
      <c r="V670" s="183">
        <v>1</v>
      </c>
      <c r="W670" s="182">
        <v>1</v>
      </c>
      <c r="X670" s="208">
        <v>100</v>
      </c>
      <c r="Y670" s="183">
        <v>1</v>
      </c>
      <c r="Z670" s="182">
        <v>1</v>
      </c>
      <c r="AA670" s="208">
        <v>100</v>
      </c>
      <c r="AB670" s="183">
        <v>1</v>
      </c>
      <c r="AC670" s="182">
        <v>1</v>
      </c>
      <c r="AD670" s="208">
        <v>100</v>
      </c>
      <c r="AE670" s="183">
        <v>1</v>
      </c>
      <c r="AF670" s="182">
        <v>1</v>
      </c>
      <c r="AG670" s="208">
        <v>100</v>
      </c>
    </row>
    <row r="671" spans="1:33" ht="15" customHeight="1">
      <c r="A671" s="35"/>
      <c r="B671" s="304"/>
      <c r="C671" s="34" t="s">
        <v>39</v>
      </c>
      <c r="D671" s="184">
        <v>479</v>
      </c>
      <c r="E671" s="185">
        <v>415</v>
      </c>
      <c r="F671" s="209">
        <v>86.6</v>
      </c>
      <c r="G671" s="184">
        <v>404</v>
      </c>
      <c r="H671" s="185">
        <v>360</v>
      </c>
      <c r="I671" s="209">
        <v>89.1</v>
      </c>
      <c r="J671" s="184">
        <v>573</v>
      </c>
      <c r="K671" s="185">
        <v>499</v>
      </c>
      <c r="L671" s="209">
        <v>87.1</v>
      </c>
      <c r="M671" s="184">
        <v>478</v>
      </c>
      <c r="N671" s="185">
        <v>427</v>
      </c>
      <c r="O671" s="209">
        <v>89.3</v>
      </c>
      <c r="P671" s="184">
        <v>601</v>
      </c>
      <c r="Q671" s="185">
        <v>543</v>
      </c>
      <c r="R671" s="209">
        <v>90.3</v>
      </c>
      <c r="S671" s="184">
        <v>488</v>
      </c>
      <c r="T671" s="185">
        <v>455</v>
      </c>
      <c r="U671" s="209">
        <v>93.2</v>
      </c>
      <c r="V671" s="184">
        <v>557</v>
      </c>
      <c r="W671" s="185">
        <v>483</v>
      </c>
      <c r="X671" s="209">
        <v>86.7</v>
      </c>
      <c r="Y671" s="184">
        <v>482</v>
      </c>
      <c r="Z671" s="185">
        <v>428</v>
      </c>
      <c r="AA671" s="209">
        <v>88.8</v>
      </c>
      <c r="AB671" s="184">
        <v>601</v>
      </c>
      <c r="AC671" s="185">
        <v>515</v>
      </c>
      <c r="AD671" s="209">
        <v>85.7</v>
      </c>
      <c r="AE671" s="184">
        <v>484</v>
      </c>
      <c r="AF671" s="185">
        <v>427</v>
      </c>
      <c r="AG671" s="209">
        <v>88.2</v>
      </c>
    </row>
    <row r="672" spans="1:33" ht="15" customHeight="1">
      <c r="A672" s="35"/>
      <c r="B672" s="11" t="s">
        <v>89</v>
      </c>
      <c r="C672" s="181" t="s">
        <v>313</v>
      </c>
      <c r="D672" s="183">
        <v>12</v>
      </c>
      <c r="E672" s="182">
        <v>10</v>
      </c>
      <c r="F672" s="208">
        <v>83.3</v>
      </c>
      <c r="G672" s="183">
        <v>12</v>
      </c>
      <c r="H672" s="182">
        <v>10</v>
      </c>
      <c r="I672" s="208">
        <v>83.3</v>
      </c>
      <c r="J672" s="183">
        <v>24</v>
      </c>
      <c r="K672" s="182">
        <v>19</v>
      </c>
      <c r="L672" s="208">
        <v>79.2</v>
      </c>
      <c r="M672" s="183">
        <v>23</v>
      </c>
      <c r="N672" s="182">
        <v>19</v>
      </c>
      <c r="O672" s="208">
        <v>82.6</v>
      </c>
      <c r="P672" s="183">
        <v>16</v>
      </c>
      <c r="Q672" s="182">
        <v>15</v>
      </c>
      <c r="R672" s="208">
        <v>93.8</v>
      </c>
      <c r="S672" s="183">
        <v>16</v>
      </c>
      <c r="T672" s="182">
        <v>15</v>
      </c>
      <c r="U672" s="208">
        <v>93.8</v>
      </c>
      <c r="V672" s="183">
        <v>9</v>
      </c>
      <c r="W672" s="182">
        <v>8</v>
      </c>
      <c r="X672" s="208">
        <v>88.9</v>
      </c>
      <c r="Y672" s="183">
        <v>9</v>
      </c>
      <c r="Z672" s="182">
        <v>8</v>
      </c>
      <c r="AA672" s="208">
        <v>88.9</v>
      </c>
      <c r="AB672" s="183">
        <v>17</v>
      </c>
      <c r="AC672" s="182">
        <v>16</v>
      </c>
      <c r="AD672" s="208">
        <v>94.1</v>
      </c>
      <c r="AE672" s="183">
        <v>17</v>
      </c>
      <c r="AF672" s="182">
        <v>16</v>
      </c>
      <c r="AG672" s="208">
        <v>94.1</v>
      </c>
    </row>
    <row r="673" spans="1:33" ht="15" customHeight="1">
      <c r="A673" s="36"/>
      <c r="B673" s="197" t="s">
        <v>39</v>
      </c>
      <c r="C673" s="39"/>
      <c r="D673" s="195">
        <v>618</v>
      </c>
      <c r="E673" s="194">
        <v>510</v>
      </c>
      <c r="F673" s="210">
        <v>82.5</v>
      </c>
      <c r="G673" s="195">
        <v>441</v>
      </c>
      <c r="H673" s="194">
        <v>412</v>
      </c>
      <c r="I673" s="210">
        <v>93.4</v>
      </c>
      <c r="J673" s="195">
        <v>743</v>
      </c>
      <c r="K673" s="194">
        <v>608</v>
      </c>
      <c r="L673" s="210">
        <v>81.8</v>
      </c>
      <c r="M673" s="195">
        <v>518</v>
      </c>
      <c r="N673" s="194">
        <v>486</v>
      </c>
      <c r="O673" s="210">
        <v>93.8</v>
      </c>
      <c r="P673" s="195">
        <v>730</v>
      </c>
      <c r="Q673" s="194">
        <v>631</v>
      </c>
      <c r="R673" s="210">
        <v>86.4</v>
      </c>
      <c r="S673" s="195">
        <v>520</v>
      </c>
      <c r="T673" s="194">
        <v>496</v>
      </c>
      <c r="U673" s="210">
        <v>95.4</v>
      </c>
      <c r="V673" s="195">
        <v>708</v>
      </c>
      <c r="W673" s="194">
        <v>579</v>
      </c>
      <c r="X673" s="210">
        <v>81.8</v>
      </c>
      <c r="Y673" s="195">
        <v>522</v>
      </c>
      <c r="Z673" s="194">
        <v>483</v>
      </c>
      <c r="AA673" s="210">
        <v>92.5</v>
      </c>
      <c r="AB673" s="195">
        <v>847</v>
      </c>
      <c r="AC673" s="194">
        <v>613</v>
      </c>
      <c r="AD673" s="210">
        <v>72.400000000000006</v>
      </c>
      <c r="AE673" s="195">
        <v>521</v>
      </c>
      <c r="AF673" s="194">
        <v>472</v>
      </c>
      <c r="AG673" s="210">
        <v>90.6</v>
      </c>
    </row>
    <row r="674" spans="1:33" ht="15" customHeight="1">
      <c r="A674" s="35" t="s">
        <v>19</v>
      </c>
      <c r="B674" s="11" t="s">
        <v>190</v>
      </c>
      <c r="C674" s="181" t="s">
        <v>90</v>
      </c>
      <c r="D674" s="183">
        <v>29</v>
      </c>
      <c r="E674" s="182">
        <v>24</v>
      </c>
      <c r="F674" s="208">
        <v>82.8</v>
      </c>
      <c r="G674" s="183">
        <v>26</v>
      </c>
      <c r="H674" s="182">
        <v>21</v>
      </c>
      <c r="I674" s="208">
        <v>80.8</v>
      </c>
      <c r="J674" s="183">
        <v>61</v>
      </c>
      <c r="K674" s="182">
        <v>50</v>
      </c>
      <c r="L674" s="208">
        <v>82</v>
      </c>
      <c r="M674" s="183">
        <v>53</v>
      </c>
      <c r="N674" s="182">
        <v>47</v>
      </c>
      <c r="O674" s="208">
        <v>88.7</v>
      </c>
      <c r="P674" s="183">
        <v>29</v>
      </c>
      <c r="Q674" s="182">
        <v>23</v>
      </c>
      <c r="R674" s="208">
        <v>79.3</v>
      </c>
      <c r="S674" s="183">
        <v>26</v>
      </c>
      <c r="T674" s="182">
        <v>21</v>
      </c>
      <c r="U674" s="208">
        <v>80.8</v>
      </c>
      <c r="V674" s="183">
        <v>50</v>
      </c>
      <c r="W674" s="182">
        <v>38</v>
      </c>
      <c r="X674" s="208">
        <v>76</v>
      </c>
      <c r="Y674" s="183">
        <v>42</v>
      </c>
      <c r="Z674" s="182">
        <v>35</v>
      </c>
      <c r="AA674" s="208">
        <v>83.3</v>
      </c>
      <c r="AB674" s="183">
        <v>59</v>
      </c>
      <c r="AC674" s="182">
        <v>44</v>
      </c>
      <c r="AD674" s="208">
        <v>74.599999999999994</v>
      </c>
      <c r="AE674" s="183">
        <v>52</v>
      </c>
      <c r="AF674" s="182">
        <v>42</v>
      </c>
      <c r="AG674" s="208">
        <v>80.8</v>
      </c>
    </row>
    <row r="675" spans="1:33" ht="15" customHeight="1">
      <c r="A675" s="35"/>
      <c r="B675" s="11"/>
      <c r="C675" s="181" t="s">
        <v>314</v>
      </c>
      <c r="D675" s="183">
        <v>2</v>
      </c>
      <c r="E675" s="182">
        <v>2</v>
      </c>
      <c r="F675" s="208">
        <v>100</v>
      </c>
      <c r="G675" s="183">
        <v>2</v>
      </c>
      <c r="H675" s="182">
        <v>2</v>
      </c>
      <c r="I675" s="208">
        <v>100</v>
      </c>
      <c r="J675" s="183">
        <v>5</v>
      </c>
      <c r="K675" s="182">
        <v>5</v>
      </c>
      <c r="L675" s="208">
        <v>100</v>
      </c>
      <c r="M675" s="183">
        <v>5</v>
      </c>
      <c r="N675" s="182">
        <v>5</v>
      </c>
      <c r="O675" s="208">
        <v>100</v>
      </c>
      <c r="P675" s="183">
        <v>3</v>
      </c>
      <c r="Q675" s="182">
        <v>3</v>
      </c>
      <c r="R675" s="208">
        <v>100</v>
      </c>
      <c r="S675" s="183">
        <v>3</v>
      </c>
      <c r="T675" s="182">
        <v>3</v>
      </c>
      <c r="U675" s="208">
        <v>100</v>
      </c>
      <c r="V675" s="183">
        <v>1</v>
      </c>
      <c r="W675" s="182">
        <v>1</v>
      </c>
      <c r="X675" s="208">
        <v>100</v>
      </c>
      <c r="Y675" s="183">
        <v>1</v>
      </c>
      <c r="Z675" s="182">
        <v>1</v>
      </c>
      <c r="AA675" s="208">
        <v>100</v>
      </c>
      <c r="AB675" s="183">
        <v>0</v>
      </c>
      <c r="AC675" s="182">
        <v>0</v>
      </c>
      <c r="AD675" s="208">
        <v>0</v>
      </c>
      <c r="AE675" s="183">
        <v>0</v>
      </c>
      <c r="AF675" s="182">
        <v>0</v>
      </c>
      <c r="AG675" s="208">
        <v>0</v>
      </c>
    </row>
    <row r="676" spans="1:33" ht="15" customHeight="1">
      <c r="A676" s="35"/>
      <c r="B676" s="11"/>
      <c r="C676" s="181" t="s">
        <v>39</v>
      </c>
      <c r="D676" s="183">
        <v>31</v>
      </c>
      <c r="E676" s="182">
        <v>26</v>
      </c>
      <c r="F676" s="208">
        <v>83.9</v>
      </c>
      <c r="G676" s="183">
        <v>26</v>
      </c>
      <c r="H676" s="182">
        <v>21</v>
      </c>
      <c r="I676" s="208">
        <v>80.8</v>
      </c>
      <c r="J676" s="183">
        <v>66</v>
      </c>
      <c r="K676" s="182">
        <v>55</v>
      </c>
      <c r="L676" s="208">
        <v>83.3</v>
      </c>
      <c r="M676" s="183">
        <v>53</v>
      </c>
      <c r="N676" s="182">
        <v>48</v>
      </c>
      <c r="O676" s="208">
        <v>90.6</v>
      </c>
      <c r="P676" s="183">
        <v>32</v>
      </c>
      <c r="Q676" s="182">
        <v>26</v>
      </c>
      <c r="R676" s="208">
        <v>81.3</v>
      </c>
      <c r="S676" s="183">
        <v>27</v>
      </c>
      <c r="T676" s="182">
        <v>22</v>
      </c>
      <c r="U676" s="208">
        <v>81.5</v>
      </c>
      <c r="V676" s="183">
        <v>51</v>
      </c>
      <c r="W676" s="182">
        <v>39</v>
      </c>
      <c r="X676" s="208">
        <v>76.5</v>
      </c>
      <c r="Y676" s="183">
        <v>42</v>
      </c>
      <c r="Z676" s="182">
        <v>35</v>
      </c>
      <c r="AA676" s="208">
        <v>83.3</v>
      </c>
      <c r="AB676" s="183">
        <v>59</v>
      </c>
      <c r="AC676" s="182">
        <v>44</v>
      </c>
      <c r="AD676" s="208">
        <v>74.599999999999994</v>
      </c>
      <c r="AE676" s="183">
        <v>52</v>
      </c>
      <c r="AF676" s="182">
        <v>42</v>
      </c>
      <c r="AG676" s="208">
        <v>80.8</v>
      </c>
    </row>
    <row r="677" spans="1:33" ht="15" customHeight="1">
      <c r="A677" s="35"/>
      <c r="B677" s="334" t="s">
        <v>191</v>
      </c>
      <c r="C677" s="260" t="s">
        <v>195</v>
      </c>
      <c r="D677" s="188">
        <v>252</v>
      </c>
      <c r="E677" s="189">
        <v>203</v>
      </c>
      <c r="F677" s="207">
        <v>80.599999999999994</v>
      </c>
      <c r="G677" s="188">
        <v>219</v>
      </c>
      <c r="H677" s="189">
        <v>182</v>
      </c>
      <c r="I677" s="207">
        <v>83.1</v>
      </c>
      <c r="J677" s="188">
        <v>264</v>
      </c>
      <c r="K677" s="189">
        <v>206</v>
      </c>
      <c r="L677" s="207">
        <v>78</v>
      </c>
      <c r="M677" s="188">
        <v>233</v>
      </c>
      <c r="N677" s="189">
        <v>189</v>
      </c>
      <c r="O677" s="207">
        <v>81.099999999999994</v>
      </c>
      <c r="P677" s="188">
        <v>260</v>
      </c>
      <c r="Q677" s="189">
        <v>214</v>
      </c>
      <c r="R677" s="207">
        <v>82.3</v>
      </c>
      <c r="S677" s="188">
        <v>217</v>
      </c>
      <c r="T677" s="189">
        <v>181</v>
      </c>
      <c r="U677" s="207">
        <v>83.4</v>
      </c>
      <c r="V677" s="188">
        <v>261</v>
      </c>
      <c r="W677" s="189">
        <v>205</v>
      </c>
      <c r="X677" s="207">
        <v>78.5</v>
      </c>
      <c r="Y677" s="188">
        <v>224</v>
      </c>
      <c r="Z677" s="189">
        <v>185</v>
      </c>
      <c r="AA677" s="207">
        <v>82.6</v>
      </c>
      <c r="AB677" s="188">
        <v>305</v>
      </c>
      <c r="AC677" s="189">
        <v>241</v>
      </c>
      <c r="AD677" s="207">
        <v>79</v>
      </c>
      <c r="AE677" s="188">
        <v>271</v>
      </c>
      <c r="AF677" s="189">
        <v>217</v>
      </c>
      <c r="AG677" s="207">
        <v>80.099999999999994</v>
      </c>
    </row>
    <row r="678" spans="1:33" ht="15" customHeight="1">
      <c r="A678" s="35"/>
      <c r="B678" s="11"/>
      <c r="C678" s="181" t="s">
        <v>91</v>
      </c>
      <c r="D678" s="183">
        <v>30</v>
      </c>
      <c r="E678" s="182">
        <v>25</v>
      </c>
      <c r="F678" s="208">
        <v>83.3</v>
      </c>
      <c r="G678" s="183">
        <v>28</v>
      </c>
      <c r="H678" s="182">
        <v>23</v>
      </c>
      <c r="I678" s="208">
        <v>82.1</v>
      </c>
      <c r="J678" s="183">
        <v>35</v>
      </c>
      <c r="K678" s="182">
        <v>28</v>
      </c>
      <c r="L678" s="208">
        <v>80</v>
      </c>
      <c r="M678" s="183">
        <v>29</v>
      </c>
      <c r="N678" s="182">
        <v>24</v>
      </c>
      <c r="O678" s="208">
        <v>82.8</v>
      </c>
      <c r="P678" s="183">
        <v>29</v>
      </c>
      <c r="Q678" s="182">
        <v>23</v>
      </c>
      <c r="R678" s="208">
        <v>79.3</v>
      </c>
      <c r="S678" s="183">
        <v>22</v>
      </c>
      <c r="T678" s="182">
        <v>17</v>
      </c>
      <c r="U678" s="208">
        <v>77.3</v>
      </c>
      <c r="V678" s="183">
        <v>25</v>
      </c>
      <c r="W678" s="182">
        <v>17</v>
      </c>
      <c r="X678" s="208">
        <v>68</v>
      </c>
      <c r="Y678" s="183">
        <v>23</v>
      </c>
      <c r="Z678" s="182">
        <v>17</v>
      </c>
      <c r="AA678" s="208">
        <v>73.900000000000006</v>
      </c>
      <c r="AB678" s="183">
        <v>25</v>
      </c>
      <c r="AC678" s="182">
        <v>23</v>
      </c>
      <c r="AD678" s="208">
        <v>92</v>
      </c>
      <c r="AE678" s="183">
        <v>21</v>
      </c>
      <c r="AF678" s="182">
        <v>20</v>
      </c>
      <c r="AG678" s="208">
        <v>95.2</v>
      </c>
    </row>
    <row r="679" spans="1:33" ht="15" customHeight="1">
      <c r="A679" s="35"/>
      <c r="B679" s="11"/>
      <c r="C679" s="181" t="s">
        <v>92</v>
      </c>
      <c r="D679" s="183">
        <v>0</v>
      </c>
      <c r="E679" s="182">
        <v>0</v>
      </c>
      <c r="F679" s="208">
        <v>0</v>
      </c>
      <c r="G679" s="183">
        <v>0</v>
      </c>
      <c r="H679" s="182">
        <v>0</v>
      </c>
      <c r="I679" s="208">
        <v>0</v>
      </c>
      <c r="J679" s="183">
        <v>0</v>
      </c>
      <c r="K679" s="182">
        <v>0</v>
      </c>
      <c r="L679" s="208">
        <v>0</v>
      </c>
      <c r="M679" s="183">
        <v>0</v>
      </c>
      <c r="N679" s="182">
        <v>0</v>
      </c>
      <c r="O679" s="208">
        <v>0</v>
      </c>
      <c r="P679" s="183">
        <v>0</v>
      </c>
      <c r="Q679" s="182">
        <v>0</v>
      </c>
      <c r="R679" s="208">
        <v>0</v>
      </c>
      <c r="S679" s="183">
        <v>0</v>
      </c>
      <c r="T679" s="182">
        <v>0</v>
      </c>
      <c r="U679" s="208">
        <v>0</v>
      </c>
      <c r="V679" s="183">
        <v>1</v>
      </c>
      <c r="W679" s="182">
        <v>1</v>
      </c>
      <c r="X679" s="208">
        <v>100</v>
      </c>
      <c r="Y679" s="183">
        <v>1</v>
      </c>
      <c r="Z679" s="182">
        <v>1</v>
      </c>
      <c r="AA679" s="208">
        <v>100</v>
      </c>
      <c r="AB679" s="183">
        <v>0</v>
      </c>
      <c r="AC679" s="182">
        <v>0</v>
      </c>
      <c r="AD679" s="208">
        <v>0</v>
      </c>
      <c r="AE679" s="183">
        <v>0</v>
      </c>
      <c r="AF679" s="182">
        <v>0</v>
      </c>
      <c r="AG679" s="208">
        <v>0</v>
      </c>
    </row>
    <row r="680" spans="1:33" ht="15" customHeight="1">
      <c r="A680" s="35"/>
      <c r="B680" s="304"/>
      <c r="C680" s="34" t="s">
        <v>39</v>
      </c>
      <c r="D680" s="184">
        <v>282</v>
      </c>
      <c r="E680" s="185">
        <v>228</v>
      </c>
      <c r="F680" s="209">
        <v>80.900000000000006</v>
      </c>
      <c r="G680" s="184">
        <v>238</v>
      </c>
      <c r="H680" s="185">
        <v>200</v>
      </c>
      <c r="I680" s="209">
        <v>84</v>
      </c>
      <c r="J680" s="184">
        <v>299</v>
      </c>
      <c r="K680" s="185">
        <v>234</v>
      </c>
      <c r="L680" s="209">
        <v>78.3</v>
      </c>
      <c r="M680" s="184">
        <v>249</v>
      </c>
      <c r="N680" s="185">
        <v>205</v>
      </c>
      <c r="O680" s="209">
        <v>82.3</v>
      </c>
      <c r="P680" s="184">
        <v>289</v>
      </c>
      <c r="Q680" s="185">
        <v>237</v>
      </c>
      <c r="R680" s="209">
        <v>82</v>
      </c>
      <c r="S680" s="184">
        <v>228</v>
      </c>
      <c r="T680" s="185">
        <v>191</v>
      </c>
      <c r="U680" s="209">
        <v>83.8</v>
      </c>
      <c r="V680" s="184">
        <v>287</v>
      </c>
      <c r="W680" s="185">
        <v>223</v>
      </c>
      <c r="X680" s="209">
        <v>77.7</v>
      </c>
      <c r="Y680" s="184">
        <v>239</v>
      </c>
      <c r="Z680" s="185">
        <v>198</v>
      </c>
      <c r="AA680" s="209">
        <v>82.8</v>
      </c>
      <c r="AB680" s="184">
        <v>330</v>
      </c>
      <c r="AC680" s="185">
        <v>264</v>
      </c>
      <c r="AD680" s="209">
        <v>80</v>
      </c>
      <c r="AE680" s="184">
        <v>287</v>
      </c>
      <c r="AF680" s="185">
        <v>233</v>
      </c>
      <c r="AG680" s="209">
        <v>81.2</v>
      </c>
    </row>
    <row r="681" spans="1:33" ht="15" customHeight="1">
      <c r="A681" s="36"/>
      <c r="B681" s="304" t="s">
        <v>39</v>
      </c>
      <c r="C681" s="34"/>
      <c r="D681" s="184">
        <v>313</v>
      </c>
      <c r="E681" s="185">
        <v>254</v>
      </c>
      <c r="F681" s="209">
        <v>81.2</v>
      </c>
      <c r="G681" s="184">
        <v>253</v>
      </c>
      <c r="H681" s="185">
        <v>215</v>
      </c>
      <c r="I681" s="209">
        <v>85</v>
      </c>
      <c r="J681" s="184">
        <v>365</v>
      </c>
      <c r="K681" s="185">
        <v>289</v>
      </c>
      <c r="L681" s="209">
        <v>79.2</v>
      </c>
      <c r="M681" s="184">
        <v>279</v>
      </c>
      <c r="N681" s="185">
        <v>233</v>
      </c>
      <c r="O681" s="209">
        <v>83.5</v>
      </c>
      <c r="P681" s="184">
        <v>321</v>
      </c>
      <c r="Q681" s="185">
        <v>263</v>
      </c>
      <c r="R681" s="209">
        <v>81.900000000000006</v>
      </c>
      <c r="S681" s="184">
        <v>252</v>
      </c>
      <c r="T681" s="185">
        <v>210</v>
      </c>
      <c r="U681" s="209">
        <v>83.3</v>
      </c>
      <c r="V681" s="184">
        <v>338</v>
      </c>
      <c r="W681" s="185">
        <v>262</v>
      </c>
      <c r="X681" s="209">
        <v>77.5</v>
      </c>
      <c r="Y681" s="184">
        <v>274</v>
      </c>
      <c r="Z681" s="185">
        <v>228</v>
      </c>
      <c r="AA681" s="209">
        <v>83.2</v>
      </c>
      <c r="AB681" s="184">
        <v>389</v>
      </c>
      <c r="AC681" s="185">
        <v>308</v>
      </c>
      <c r="AD681" s="209">
        <v>79.2</v>
      </c>
      <c r="AE681" s="184">
        <v>325</v>
      </c>
      <c r="AF681" s="185">
        <v>268</v>
      </c>
      <c r="AG681" s="209">
        <v>82.5</v>
      </c>
    </row>
    <row r="682" spans="1:33" ht="15" customHeight="1">
      <c r="A682" s="35" t="s">
        <v>20</v>
      </c>
      <c r="B682" s="11" t="s">
        <v>93</v>
      </c>
      <c r="C682" s="181" t="s">
        <v>94</v>
      </c>
      <c r="D682" s="183">
        <v>46</v>
      </c>
      <c r="E682" s="182">
        <v>24</v>
      </c>
      <c r="F682" s="208">
        <v>52.2</v>
      </c>
      <c r="G682" s="183">
        <v>40</v>
      </c>
      <c r="H682" s="182">
        <v>22</v>
      </c>
      <c r="I682" s="208">
        <v>55</v>
      </c>
      <c r="J682" s="183">
        <v>43</v>
      </c>
      <c r="K682" s="182">
        <v>33</v>
      </c>
      <c r="L682" s="208">
        <v>76.7</v>
      </c>
      <c r="M682" s="183">
        <v>42</v>
      </c>
      <c r="N682" s="182">
        <v>33</v>
      </c>
      <c r="O682" s="208">
        <v>78.599999999999994</v>
      </c>
      <c r="P682" s="183">
        <v>47</v>
      </c>
      <c r="Q682" s="182">
        <v>34</v>
      </c>
      <c r="R682" s="208">
        <v>72.3</v>
      </c>
      <c r="S682" s="183">
        <v>39</v>
      </c>
      <c r="T682" s="182">
        <v>28</v>
      </c>
      <c r="U682" s="208">
        <v>71.8</v>
      </c>
      <c r="V682" s="183">
        <v>60</v>
      </c>
      <c r="W682" s="182">
        <v>37</v>
      </c>
      <c r="X682" s="208">
        <v>61.7</v>
      </c>
      <c r="Y682" s="183">
        <v>45</v>
      </c>
      <c r="Z682" s="182">
        <v>28</v>
      </c>
      <c r="AA682" s="208">
        <v>62.2</v>
      </c>
      <c r="AB682" s="183">
        <v>68</v>
      </c>
      <c r="AC682" s="182">
        <v>34</v>
      </c>
      <c r="AD682" s="208">
        <v>50</v>
      </c>
      <c r="AE682" s="183">
        <v>57</v>
      </c>
      <c r="AF682" s="182">
        <v>30</v>
      </c>
      <c r="AG682" s="208">
        <v>52.6</v>
      </c>
    </row>
    <row r="683" spans="1:33" ht="15" customHeight="1">
      <c r="A683" s="35"/>
      <c r="B683" s="11"/>
      <c r="C683" s="181" t="s">
        <v>95</v>
      </c>
      <c r="D683" s="183">
        <v>861</v>
      </c>
      <c r="E683" s="182">
        <v>747</v>
      </c>
      <c r="F683" s="208">
        <v>86.8</v>
      </c>
      <c r="G683" s="183">
        <v>461</v>
      </c>
      <c r="H683" s="182">
        <v>420</v>
      </c>
      <c r="I683" s="208">
        <v>91.1</v>
      </c>
      <c r="J683" s="183">
        <v>810</v>
      </c>
      <c r="K683" s="182">
        <v>734</v>
      </c>
      <c r="L683" s="208">
        <v>90.6</v>
      </c>
      <c r="M683" s="183">
        <v>421</v>
      </c>
      <c r="N683" s="182">
        <v>383</v>
      </c>
      <c r="O683" s="208">
        <v>91</v>
      </c>
      <c r="P683" s="183">
        <v>497</v>
      </c>
      <c r="Q683" s="182">
        <v>458</v>
      </c>
      <c r="R683" s="208">
        <v>92.2</v>
      </c>
      <c r="S683" s="183">
        <v>280</v>
      </c>
      <c r="T683" s="182">
        <v>260</v>
      </c>
      <c r="U683" s="208">
        <v>92.9</v>
      </c>
      <c r="V683" s="183">
        <v>509</v>
      </c>
      <c r="W683" s="182">
        <v>445</v>
      </c>
      <c r="X683" s="208">
        <v>87.4</v>
      </c>
      <c r="Y683" s="183">
        <v>270</v>
      </c>
      <c r="Z683" s="182">
        <v>231</v>
      </c>
      <c r="AA683" s="208">
        <v>85.6</v>
      </c>
      <c r="AB683" s="183">
        <v>389</v>
      </c>
      <c r="AC683" s="182">
        <v>356</v>
      </c>
      <c r="AD683" s="208">
        <v>91.5</v>
      </c>
      <c r="AE683" s="183">
        <v>254</v>
      </c>
      <c r="AF683" s="182">
        <v>231</v>
      </c>
      <c r="AG683" s="208">
        <v>90.9</v>
      </c>
    </row>
    <row r="684" spans="1:33" ht="15" customHeight="1">
      <c r="A684" s="35"/>
      <c r="B684" s="11"/>
      <c r="C684" s="181" t="s">
        <v>316</v>
      </c>
      <c r="D684" s="183">
        <v>2004</v>
      </c>
      <c r="E684" s="182">
        <v>1600</v>
      </c>
      <c r="F684" s="208">
        <v>79.8</v>
      </c>
      <c r="G684" s="183">
        <v>1378</v>
      </c>
      <c r="H684" s="182">
        <v>1135</v>
      </c>
      <c r="I684" s="208">
        <v>82.4</v>
      </c>
      <c r="J684" s="183">
        <v>1734</v>
      </c>
      <c r="K684" s="182">
        <v>1410</v>
      </c>
      <c r="L684" s="208">
        <v>81.3</v>
      </c>
      <c r="M684" s="183">
        <v>1212</v>
      </c>
      <c r="N684" s="182">
        <v>999</v>
      </c>
      <c r="O684" s="208">
        <v>82.4</v>
      </c>
      <c r="P684" s="183">
        <v>1854</v>
      </c>
      <c r="Q684" s="182">
        <v>1376</v>
      </c>
      <c r="R684" s="208">
        <v>74.2</v>
      </c>
      <c r="S684" s="183">
        <v>1278</v>
      </c>
      <c r="T684" s="182">
        <v>1014</v>
      </c>
      <c r="U684" s="208">
        <v>79.3</v>
      </c>
      <c r="V684" s="183">
        <v>1775</v>
      </c>
      <c r="W684" s="182">
        <v>1325</v>
      </c>
      <c r="X684" s="208">
        <v>74.599999999999994</v>
      </c>
      <c r="Y684" s="183">
        <v>1255</v>
      </c>
      <c r="Z684" s="182">
        <v>971</v>
      </c>
      <c r="AA684" s="208">
        <v>77.400000000000006</v>
      </c>
      <c r="AB684" s="183">
        <v>1621</v>
      </c>
      <c r="AC684" s="182">
        <v>1219</v>
      </c>
      <c r="AD684" s="208">
        <v>75.2</v>
      </c>
      <c r="AE684" s="183">
        <v>1157</v>
      </c>
      <c r="AF684" s="182">
        <v>905</v>
      </c>
      <c r="AG684" s="208">
        <v>78.2</v>
      </c>
    </row>
    <row r="685" spans="1:33" ht="15" customHeight="1">
      <c r="A685" s="35"/>
      <c r="B685" s="11"/>
      <c r="C685" s="181" t="s">
        <v>39</v>
      </c>
      <c r="D685" s="183">
        <v>2911</v>
      </c>
      <c r="E685" s="182">
        <v>2371</v>
      </c>
      <c r="F685" s="208">
        <v>81.400000000000006</v>
      </c>
      <c r="G685" s="183">
        <v>1799</v>
      </c>
      <c r="H685" s="182">
        <v>1515</v>
      </c>
      <c r="I685" s="208">
        <v>84.2</v>
      </c>
      <c r="J685" s="183">
        <v>2587</v>
      </c>
      <c r="K685" s="182">
        <v>2177</v>
      </c>
      <c r="L685" s="208">
        <v>84.2</v>
      </c>
      <c r="M685" s="183">
        <v>1605</v>
      </c>
      <c r="N685" s="182">
        <v>1363</v>
      </c>
      <c r="O685" s="208">
        <v>84.9</v>
      </c>
      <c r="P685" s="183">
        <v>2398</v>
      </c>
      <c r="Q685" s="182">
        <v>1868</v>
      </c>
      <c r="R685" s="208">
        <v>77.900000000000006</v>
      </c>
      <c r="S685" s="183">
        <v>1552</v>
      </c>
      <c r="T685" s="182">
        <v>1269</v>
      </c>
      <c r="U685" s="208">
        <v>81.8</v>
      </c>
      <c r="V685" s="183">
        <v>2344</v>
      </c>
      <c r="W685" s="182">
        <v>1807</v>
      </c>
      <c r="X685" s="208">
        <v>77.099999999999994</v>
      </c>
      <c r="Y685" s="183">
        <v>1513</v>
      </c>
      <c r="Z685" s="182">
        <v>1186</v>
      </c>
      <c r="AA685" s="208">
        <v>78.400000000000006</v>
      </c>
      <c r="AB685" s="183">
        <v>2078</v>
      </c>
      <c r="AC685" s="182">
        <v>1609</v>
      </c>
      <c r="AD685" s="208">
        <v>77.400000000000006</v>
      </c>
      <c r="AE685" s="183">
        <v>1418</v>
      </c>
      <c r="AF685" s="182">
        <v>1131</v>
      </c>
      <c r="AG685" s="208">
        <v>79.8</v>
      </c>
    </row>
    <row r="686" spans="1:33" ht="15" customHeight="1">
      <c r="A686" s="35"/>
      <c r="B686" s="334" t="s">
        <v>96</v>
      </c>
      <c r="C686" s="260" t="s">
        <v>98</v>
      </c>
      <c r="D686" s="188">
        <v>0</v>
      </c>
      <c r="E686" s="189">
        <v>0</v>
      </c>
      <c r="F686" s="207">
        <v>0</v>
      </c>
      <c r="G686" s="188">
        <v>0</v>
      </c>
      <c r="H686" s="189">
        <v>0</v>
      </c>
      <c r="I686" s="207">
        <v>0</v>
      </c>
      <c r="J686" s="188">
        <v>0</v>
      </c>
      <c r="K686" s="189">
        <v>0</v>
      </c>
      <c r="L686" s="207">
        <v>0</v>
      </c>
      <c r="M686" s="188">
        <v>0</v>
      </c>
      <c r="N686" s="189">
        <v>0</v>
      </c>
      <c r="O686" s="207">
        <v>0</v>
      </c>
      <c r="P686" s="188">
        <v>0</v>
      </c>
      <c r="Q686" s="189">
        <v>0</v>
      </c>
      <c r="R686" s="207">
        <v>0</v>
      </c>
      <c r="S686" s="188">
        <v>0</v>
      </c>
      <c r="T686" s="189">
        <v>0</v>
      </c>
      <c r="U686" s="207">
        <v>0</v>
      </c>
      <c r="V686" s="188">
        <v>5</v>
      </c>
      <c r="W686" s="189">
        <v>0</v>
      </c>
      <c r="X686" s="207">
        <v>0</v>
      </c>
      <c r="Y686" s="188">
        <v>5</v>
      </c>
      <c r="Z686" s="189">
        <v>0</v>
      </c>
      <c r="AA686" s="207">
        <v>0</v>
      </c>
      <c r="AB686" s="188">
        <v>0</v>
      </c>
      <c r="AC686" s="189">
        <v>0</v>
      </c>
      <c r="AD686" s="207">
        <v>0</v>
      </c>
      <c r="AE686" s="188">
        <v>0</v>
      </c>
      <c r="AF686" s="189">
        <v>0</v>
      </c>
      <c r="AG686" s="207">
        <v>0</v>
      </c>
    </row>
    <row r="687" spans="1:33" ht="15" customHeight="1">
      <c r="A687" s="35"/>
      <c r="B687" s="11"/>
      <c r="C687" s="181" t="s">
        <v>99</v>
      </c>
      <c r="D687" s="183">
        <v>1</v>
      </c>
      <c r="E687" s="182">
        <v>0</v>
      </c>
      <c r="F687" s="208">
        <v>0</v>
      </c>
      <c r="G687" s="183">
        <v>1</v>
      </c>
      <c r="H687" s="182">
        <v>0</v>
      </c>
      <c r="I687" s="208">
        <v>0</v>
      </c>
      <c r="J687" s="183">
        <v>2</v>
      </c>
      <c r="K687" s="182">
        <v>2</v>
      </c>
      <c r="L687" s="208">
        <v>100</v>
      </c>
      <c r="M687" s="183">
        <v>1</v>
      </c>
      <c r="N687" s="182">
        <v>1</v>
      </c>
      <c r="O687" s="208">
        <v>100</v>
      </c>
      <c r="P687" s="183">
        <v>0</v>
      </c>
      <c r="Q687" s="182">
        <v>0</v>
      </c>
      <c r="R687" s="208">
        <v>0</v>
      </c>
      <c r="S687" s="183">
        <v>0</v>
      </c>
      <c r="T687" s="182">
        <v>0</v>
      </c>
      <c r="U687" s="208">
        <v>0</v>
      </c>
      <c r="V687" s="183">
        <v>1</v>
      </c>
      <c r="W687" s="182">
        <v>1</v>
      </c>
      <c r="X687" s="208">
        <v>100</v>
      </c>
      <c r="Y687" s="183">
        <v>1</v>
      </c>
      <c r="Z687" s="182">
        <v>1</v>
      </c>
      <c r="AA687" s="208">
        <v>100</v>
      </c>
      <c r="AB687" s="183">
        <v>0</v>
      </c>
      <c r="AC687" s="182">
        <v>0</v>
      </c>
      <c r="AD687" s="208">
        <v>0</v>
      </c>
      <c r="AE687" s="183">
        <v>0</v>
      </c>
      <c r="AF687" s="182">
        <v>0</v>
      </c>
      <c r="AG687" s="208">
        <v>0</v>
      </c>
    </row>
    <row r="688" spans="1:33" ht="15" customHeight="1">
      <c r="A688" s="35"/>
      <c r="B688" s="11"/>
      <c r="C688" s="181" t="s">
        <v>317</v>
      </c>
      <c r="D688" s="183">
        <v>3</v>
      </c>
      <c r="E688" s="182">
        <v>3</v>
      </c>
      <c r="F688" s="208">
        <v>100</v>
      </c>
      <c r="G688" s="183">
        <v>3</v>
      </c>
      <c r="H688" s="182">
        <v>3</v>
      </c>
      <c r="I688" s="208">
        <v>100</v>
      </c>
      <c r="J688" s="183">
        <v>1</v>
      </c>
      <c r="K688" s="182">
        <v>0</v>
      </c>
      <c r="L688" s="208">
        <v>0</v>
      </c>
      <c r="M688" s="183">
        <v>1</v>
      </c>
      <c r="N688" s="182">
        <v>0</v>
      </c>
      <c r="O688" s="208">
        <v>0</v>
      </c>
      <c r="P688" s="183">
        <v>1</v>
      </c>
      <c r="Q688" s="182">
        <v>1</v>
      </c>
      <c r="R688" s="208">
        <v>100</v>
      </c>
      <c r="S688" s="183">
        <v>1</v>
      </c>
      <c r="T688" s="182">
        <v>1</v>
      </c>
      <c r="U688" s="208">
        <v>100</v>
      </c>
      <c r="V688" s="183">
        <v>3</v>
      </c>
      <c r="W688" s="182">
        <v>3</v>
      </c>
      <c r="X688" s="208">
        <v>100</v>
      </c>
      <c r="Y688" s="183">
        <v>3</v>
      </c>
      <c r="Z688" s="182">
        <v>3</v>
      </c>
      <c r="AA688" s="208">
        <v>100</v>
      </c>
      <c r="AB688" s="183">
        <v>1</v>
      </c>
      <c r="AC688" s="182">
        <v>1</v>
      </c>
      <c r="AD688" s="208">
        <v>100</v>
      </c>
      <c r="AE688" s="183">
        <v>1</v>
      </c>
      <c r="AF688" s="182">
        <v>1</v>
      </c>
      <c r="AG688" s="208">
        <v>100</v>
      </c>
    </row>
    <row r="689" spans="1:33" ht="15" customHeight="1">
      <c r="A689" s="35"/>
      <c r="B689" s="304"/>
      <c r="C689" s="34" t="s">
        <v>39</v>
      </c>
      <c r="D689" s="184">
        <v>4</v>
      </c>
      <c r="E689" s="185">
        <v>3</v>
      </c>
      <c r="F689" s="209">
        <v>75</v>
      </c>
      <c r="G689" s="184">
        <v>4</v>
      </c>
      <c r="H689" s="185">
        <v>3</v>
      </c>
      <c r="I689" s="209">
        <v>75</v>
      </c>
      <c r="J689" s="184">
        <v>3</v>
      </c>
      <c r="K689" s="185">
        <v>2</v>
      </c>
      <c r="L689" s="209">
        <v>66.7</v>
      </c>
      <c r="M689" s="184">
        <v>2</v>
      </c>
      <c r="N689" s="185">
        <v>1</v>
      </c>
      <c r="O689" s="209">
        <v>50</v>
      </c>
      <c r="P689" s="184">
        <v>1</v>
      </c>
      <c r="Q689" s="185">
        <v>1</v>
      </c>
      <c r="R689" s="209">
        <v>100</v>
      </c>
      <c r="S689" s="184">
        <v>1</v>
      </c>
      <c r="T689" s="185">
        <v>1</v>
      </c>
      <c r="U689" s="209">
        <v>100</v>
      </c>
      <c r="V689" s="184">
        <v>9</v>
      </c>
      <c r="W689" s="185">
        <v>4</v>
      </c>
      <c r="X689" s="209">
        <v>44.4</v>
      </c>
      <c r="Y689" s="184">
        <v>9</v>
      </c>
      <c r="Z689" s="185">
        <v>4</v>
      </c>
      <c r="AA689" s="209">
        <v>44.4</v>
      </c>
      <c r="AB689" s="184">
        <v>1</v>
      </c>
      <c r="AC689" s="185">
        <v>1</v>
      </c>
      <c r="AD689" s="209">
        <v>100</v>
      </c>
      <c r="AE689" s="184">
        <v>1</v>
      </c>
      <c r="AF689" s="185">
        <v>1</v>
      </c>
      <c r="AG689" s="209">
        <v>100</v>
      </c>
    </row>
    <row r="690" spans="1:33" ht="15" customHeight="1">
      <c r="A690" s="36"/>
      <c r="B690" s="304" t="s">
        <v>39</v>
      </c>
      <c r="C690" s="34"/>
      <c r="D690" s="184">
        <v>2915</v>
      </c>
      <c r="E690" s="185">
        <v>2374</v>
      </c>
      <c r="F690" s="209">
        <v>81.400000000000006</v>
      </c>
      <c r="G690" s="184">
        <v>1802</v>
      </c>
      <c r="H690" s="185">
        <v>1517</v>
      </c>
      <c r="I690" s="209">
        <v>84.2</v>
      </c>
      <c r="J690" s="184">
        <v>2590</v>
      </c>
      <c r="K690" s="185">
        <v>2179</v>
      </c>
      <c r="L690" s="209">
        <v>84.1</v>
      </c>
      <c r="M690" s="184">
        <v>1607</v>
      </c>
      <c r="N690" s="185">
        <v>1364</v>
      </c>
      <c r="O690" s="209">
        <v>84.9</v>
      </c>
      <c r="P690" s="184">
        <v>2399</v>
      </c>
      <c r="Q690" s="185">
        <v>1869</v>
      </c>
      <c r="R690" s="209">
        <v>77.900000000000006</v>
      </c>
      <c r="S690" s="184">
        <v>1553</v>
      </c>
      <c r="T690" s="185">
        <v>1270</v>
      </c>
      <c r="U690" s="209">
        <v>81.8</v>
      </c>
      <c r="V690" s="184">
        <v>2353</v>
      </c>
      <c r="W690" s="185">
        <v>1811</v>
      </c>
      <c r="X690" s="209">
        <v>77</v>
      </c>
      <c r="Y690" s="184">
        <v>1516</v>
      </c>
      <c r="Z690" s="185">
        <v>1189</v>
      </c>
      <c r="AA690" s="209">
        <v>78.400000000000006</v>
      </c>
      <c r="AB690" s="184">
        <v>2079</v>
      </c>
      <c r="AC690" s="185">
        <v>1610</v>
      </c>
      <c r="AD690" s="209">
        <v>77.400000000000006</v>
      </c>
      <c r="AE690" s="184">
        <v>1418</v>
      </c>
      <c r="AF690" s="185">
        <v>1131</v>
      </c>
      <c r="AG690" s="209">
        <v>79.8</v>
      </c>
    </row>
    <row r="691" spans="1:33" ht="15" customHeight="1">
      <c r="A691" s="35" t="s">
        <v>21</v>
      </c>
      <c r="B691" s="11" t="s">
        <v>101</v>
      </c>
      <c r="C691" s="181" t="s">
        <v>102</v>
      </c>
      <c r="D691" s="183">
        <v>783</v>
      </c>
      <c r="E691" s="182">
        <v>638</v>
      </c>
      <c r="F691" s="208">
        <v>81.5</v>
      </c>
      <c r="G691" s="183">
        <v>596</v>
      </c>
      <c r="H691" s="182">
        <v>494</v>
      </c>
      <c r="I691" s="208">
        <v>82.9</v>
      </c>
      <c r="J691" s="183">
        <v>851</v>
      </c>
      <c r="K691" s="182">
        <v>715</v>
      </c>
      <c r="L691" s="208">
        <v>84</v>
      </c>
      <c r="M691" s="183">
        <v>572</v>
      </c>
      <c r="N691" s="182">
        <v>491</v>
      </c>
      <c r="O691" s="208">
        <v>85.8</v>
      </c>
      <c r="P691" s="183">
        <v>857</v>
      </c>
      <c r="Q691" s="182">
        <v>701</v>
      </c>
      <c r="R691" s="208">
        <v>81.8</v>
      </c>
      <c r="S691" s="183">
        <v>591</v>
      </c>
      <c r="T691" s="182">
        <v>492</v>
      </c>
      <c r="U691" s="208">
        <v>83.2</v>
      </c>
      <c r="V691" s="183">
        <v>977</v>
      </c>
      <c r="W691" s="182">
        <v>793</v>
      </c>
      <c r="X691" s="208">
        <v>81.2</v>
      </c>
      <c r="Y691" s="183">
        <v>628</v>
      </c>
      <c r="Z691" s="182">
        <v>518</v>
      </c>
      <c r="AA691" s="208">
        <v>82.5</v>
      </c>
      <c r="AB691" s="183">
        <v>910</v>
      </c>
      <c r="AC691" s="182">
        <v>744</v>
      </c>
      <c r="AD691" s="208">
        <v>81.8</v>
      </c>
      <c r="AE691" s="183">
        <v>599</v>
      </c>
      <c r="AF691" s="182">
        <v>497</v>
      </c>
      <c r="AG691" s="208">
        <v>83</v>
      </c>
    </row>
    <row r="692" spans="1:33" ht="15" customHeight="1">
      <c r="A692" s="35"/>
      <c r="B692" s="11"/>
      <c r="C692" s="181" t="s">
        <v>103</v>
      </c>
      <c r="D692" s="183">
        <v>245</v>
      </c>
      <c r="E692" s="182">
        <v>140</v>
      </c>
      <c r="F692" s="208">
        <v>57.1</v>
      </c>
      <c r="G692" s="183">
        <v>219</v>
      </c>
      <c r="H692" s="182">
        <v>132</v>
      </c>
      <c r="I692" s="208">
        <v>60.3</v>
      </c>
      <c r="J692" s="183">
        <v>269</v>
      </c>
      <c r="K692" s="182">
        <v>154</v>
      </c>
      <c r="L692" s="208">
        <v>57.2</v>
      </c>
      <c r="M692" s="183">
        <v>229</v>
      </c>
      <c r="N692" s="182">
        <v>136</v>
      </c>
      <c r="O692" s="208">
        <v>59.4</v>
      </c>
      <c r="P692" s="183">
        <v>269</v>
      </c>
      <c r="Q692" s="182">
        <v>160</v>
      </c>
      <c r="R692" s="208">
        <v>59.5</v>
      </c>
      <c r="S692" s="183">
        <v>243</v>
      </c>
      <c r="T692" s="182">
        <v>149</v>
      </c>
      <c r="U692" s="208">
        <v>61.3</v>
      </c>
      <c r="V692" s="183">
        <v>275</v>
      </c>
      <c r="W692" s="182">
        <v>150</v>
      </c>
      <c r="X692" s="208">
        <v>54.5</v>
      </c>
      <c r="Y692" s="183">
        <v>243</v>
      </c>
      <c r="Z692" s="182">
        <v>138</v>
      </c>
      <c r="AA692" s="208">
        <v>56.8</v>
      </c>
      <c r="AB692" s="183">
        <v>350</v>
      </c>
      <c r="AC692" s="182">
        <v>164</v>
      </c>
      <c r="AD692" s="208">
        <v>46.9</v>
      </c>
      <c r="AE692" s="183">
        <v>305</v>
      </c>
      <c r="AF692" s="182">
        <v>149</v>
      </c>
      <c r="AG692" s="208">
        <v>48.9</v>
      </c>
    </row>
    <row r="693" spans="1:33" ht="15" customHeight="1">
      <c r="A693" s="35"/>
      <c r="B693" s="11"/>
      <c r="C693" s="181" t="s">
        <v>104</v>
      </c>
      <c r="D693" s="183">
        <v>390</v>
      </c>
      <c r="E693" s="182">
        <v>265</v>
      </c>
      <c r="F693" s="208">
        <v>67.900000000000006</v>
      </c>
      <c r="G693" s="183">
        <v>354</v>
      </c>
      <c r="H693" s="182">
        <v>245</v>
      </c>
      <c r="I693" s="208">
        <v>69.2</v>
      </c>
      <c r="J693" s="183">
        <v>459</v>
      </c>
      <c r="K693" s="182">
        <v>299</v>
      </c>
      <c r="L693" s="208">
        <v>65.099999999999994</v>
      </c>
      <c r="M693" s="183">
        <v>421</v>
      </c>
      <c r="N693" s="182">
        <v>289</v>
      </c>
      <c r="O693" s="208">
        <v>68.599999999999994</v>
      </c>
      <c r="P693" s="183">
        <v>397</v>
      </c>
      <c r="Q693" s="182">
        <v>285</v>
      </c>
      <c r="R693" s="208">
        <v>71.8</v>
      </c>
      <c r="S693" s="183">
        <v>366</v>
      </c>
      <c r="T693" s="182">
        <v>273</v>
      </c>
      <c r="U693" s="208">
        <v>74.599999999999994</v>
      </c>
      <c r="V693" s="183">
        <v>503</v>
      </c>
      <c r="W693" s="182">
        <v>310</v>
      </c>
      <c r="X693" s="208">
        <v>61.6</v>
      </c>
      <c r="Y693" s="183">
        <v>438</v>
      </c>
      <c r="Z693" s="182">
        <v>290</v>
      </c>
      <c r="AA693" s="208">
        <v>66.2</v>
      </c>
      <c r="AB693" s="183">
        <v>437</v>
      </c>
      <c r="AC693" s="182">
        <v>281</v>
      </c>
      <c r="AD693" s="208">
        <v>64.3</v>
      </c>
      <c r="AE693" s="183">
        <v>389</v>
      </c>
      <c r="AF693" s="182">
        <v>261</v>
      </c>
      <c r="AG693" s="208">
        <v>67.099999999999994</v>
      </c>
    </row>
    <row r="694" spans="1:33" ht="15" customHeight="1">
      <c r="A694" s="35"/>
      <c r="B694" s="11"/>
      <c r="C694" s="181" t="s">
        <v>318</v>
      </c>
      <c r="D694" s="183">
        <v>2</v>
      </c>
      <c r="E694" s="182">
        <v>1</v>
      </c>
      <c r="F694" s="208">
        <v>50</v>
      </c>
      <c r="G694" s="183">
        <v>2</v>
      </c>
      <c r="H694" s="182">
        <v>1</v>
      </c>
      <c r="I694" s="208">
        <v>50</v>
      </c>
      <c r="J694" s="183">
        <v>0</v>
      </c>
      <c r="K694" s="182">
        <v>0</v>
      </c>
      <c r="L694" s="208">
        <v>0</v>
      </c>
      <c r="M694" s="183">
        <v>0</v>
      </c>
      <c r="N694" s="182">
        <v>0</v>
      </c>
      <c r="O694" s="208">
        <v>0</v>
      </c>
      <c r="P694" s="183">
        <v>0</v>
      </c>
      <c r="Q694" s="182">
        <v>0</v>
      </c>
      <c r="R694" s="208">
        <v>0</v>
      </c>
      <c r="S694" s="183">
        <v>0</v>
      </c>
      <c r="T694" s="182">
        <v>0</v>
      </c>
      <c r="U694" s="208">
        <v>0</v>
      </c>
      <c r="V694" s="183">
        <v>1</v>
      </c>
      <c r="W694" s="182">
        <v>1</v>
      </c>
      <c r="X694" s="208">
        <v>100</v>
      </c>
      <c r="Y694" s="183">
        <v>1</v>
      </c>
      <c r="Z694" s="182">
        <v>1</v>
      </c>
      <c r="AA694" s="208">
        <v>100</v>
      </c>
      <c r="AB694" s="183">
        <v>0</v>
      </c>
      <c r="AC694" s="182">
        <v>0</v>
      </c>
      <c r="AD694" s="208">
        <v>0</v>
      </c>
      <c r="AE694" s="183">
        <v>0</v>
      </c>
      <c r="AF694" s="182">
        <v>0</v>
      </c>
      <c r="AG694" s="208">
        <v>0</v>
      </c>
    </row>
    <row r="695" spans="1:33" ht="15" customHeight="1">
      <c r="A695" s="35"/>
      <c r="B695" s="11"/>
      <c r="C695" s="181" t="s">
        <v>39</v>
      </c>
      <c r="D695" s="183">
        <v>1420</v>
      </c>
      <c r="E695" s="182">
        <v>1044</v>
      </c>
      <c r="F695" s="208">
        <v>73.5</v>
      </c>
      <c r="G695" s="183">
        <v>1079</v>
      </c>
      <c r="H695" s="182">
        <v>819</v>
      </c>
      <c r="I695" s="208">
        <v>75.900000000000006</v>
      </c>
      <c r="J695" s="183">
        <v>1579</v>
      </c>
      <c r="K695" s="182">
        <v>1168</v>
      </c>
      <c r="L695" s="208">
        <v>74</v>
      </c>
      <c r="M695" s="183">
        <v>1137</v>
      </c>
      <c r="N695" s="182">
        <v>870</v>
      </c>
      <c r="O695" s="208">
        <v>76.5</v>
      </c>
      <c r="P695" s="183">
        <v>1523</v>
      </c>
      <c r="Q695" s="182">
        <v>1146</v>
      </c>
      <c r="R695" s="208">
        <v>75.2</v>
      </c>
      <c r="S695" s="183">
        <v>1084</v>
      </c>
      <c r="T695" s="182">
        <v>847</v>
      </c>
      <c r="U695" s="208">
        <v>78.099999999999994</v>
      </c>
      <c r="V695" s="183">
        <v>1756</v>
      </c>
      <c r="W695" s="182">
        <v>1254</v>
      </c>
      <c r="X695" s="208">
        <v>71.400000000000006</v>
      </c>
      <c r="Y695" s="183">
        <v>1207</v>
      </c>
      <c r="Z695" s="182">
        <v>888</v>
      </c>
      <c r="AA695" s="208">
        <v>73.599999999999994</v>
      </c>
      <c r="AB695" s="183">
        <v>1697</v>
      </c>
      <c r="AC695" s="182">
        <v>1189</v>
      </c>
      <c r="AD695" s="208">
        <v>70.099999999999994</v>
      </c>
      <c r="AE695" s="183">
        <v>1175</v>
      </c>
      <c r="AF695" s="182">
        <v>841</v>
      </c>
      <c r="AG695" s="208">
        <v>71.599999999999994</v>
      </c>
    </row>
    <row r="696" spans="1:33" ht="15" customHeight="1">
      <c r="A696" s="35"/>
      <c r="B696" s="334" t="s">
        <v>105</v>
      </c>
      <c r="C696" s="260" t="s">
        <v>106</v>
      </c>
      <c r="D696" s="188">
        <v>3</v>
      </c>
      <c r="E696" s="189">
        <v>3</v>
      </c>
      <c r="F696" s="207">
        <v>100</v>
      </c>
      <c r="G696" s="188">
        <v>3</v>
      </c>
      <c r="H696" s="189">
        <v>3</v>
      </c>
      <c r="I696" s="207">
        <v>100</v>
      </c>
      <c r="J696" s="188">
        <v>0</v>
      </c>
      <c r="K696" s="189">
        <v>0</v>
      </c>
      <c r="L696" s="207">
        <v>0</v>
      </c>
      <c r="M696" s="188">
        <v>0</v>
      </c>
      <c r="N696" s="189">
        <v>0</v>
      </c>
      <c r="O696" s="207">
        <v>0</v>
      </c>
      <c r="P696" s="188">
        <v>0</v>
      </c>
      <c r="Q696" s="189">
        <v>0</v>
      </c>
      <c r="R696" s="207">
        <v>0</v>
      </c>
      <c r="S696" s="188">
        <v>0</v>
      </c>
      <c r="T696" s="189">
        <v>0</v>
      </c>
      <c r="U696" s="207">
        <v>0</v>
      </c>
      <c r="V696" s="188">
        <v>1</v>
      </c>
      <c r="W696" s="189">
        <v>1</v>
      </c>
      <c r="X696" s="207">
        <v>100</v>
      </c>
      <c r="Y696" s="188">
        <v>1</v>
      </c>
      <c r="Z696" s="189">
        <v>1</v>
      </c>
      <c r="AA696" s="207">
        <v>100</v>
      </c>
      <c r="AB696" s="188">
        <v>5</v>
      </c>
      <c r="AC696" s="189">
        <v>5</v>
      </c>
      <c r="AD696" s="207">
        <v>100</v>
      </c>
      <c r="AE696" s="188">
        <v>3</v>
      </c>
      <c r="AF696" s="189">
        <v>3</v>
      </c>
      <c r="AG696" s="207">
        <v>100</v>
      </c>
    </row>
    <row r="697" spans="1:33" ht="15" customHeight="1">
      <c r="A697" s="35"/>
      <c r="B697" s="11"/>
      <c r="C697" s="181" t="s">
        <v>107</v>
      </c>
      <c r="D697" s="183">
        <v>17</v>
      </c>
      <c r="E697" s="182">
        <v>15</v>
      </c>
      <c r="F697" s="208">
        <v>88.2</v>
      </c>
      <c r="G697" s="183">
        <v>13</v>
      </c>
      <c r="H697" s="182">
        <v>11</v>
      </c>
      <c r="I697" s="208">
        <v>84.6</v>
      </c>
      <c r="J697" s="183">
        <v>23</v>
      </c>
      <c r="K697" s="182">
        <v>20</v>
      </c>
      <c r="L697" s="208">
        <v>87</v>
      </c>
      <c r="M697" s="183">
        <v>15</v>
      </c>
      <c r="N697" s="182">
        <v>13</v>
      </c>
      <c r="O697" s="208">
        <v>86.7</v>
      </c>
      <c r="P697" s="183">
        <v>13</v>
      </c>
      <c r="Q697" s="182">
        <v>10</v>
      </c>
      <c r="R697" s="208">
        <v>76.900000000000006</v>
      </c>
      <c r="S697" s="183">
        <v>10</v>
      </c>
      <c r="T697" s="182">
        <v>8</v>
      </c>
      <c r="U697" s="208">
        <v>80</v>
      </c>
      <c r="V697" s="183">
        <v>17</v>
      </c>
      <c r="W697" s="182">
        <v>16</v>
      </c>
      <c r="X697" s="208">
        <v>94.1</v>
      </c>
      <c r="Y697" s="183">
        <v>14</v>
      </c>
      <c r="Z697" s="182">
        <v>13</v>
      </c>
      <c r="AA697" s="208">
        <v>92.9</v>
      </c>
      <c r="AB697" s="183">
        <v>13</v>
      </c>
      <c r="AC697" s="182">
        <v>10</v>
      </c>
      <c r="AD697" s="208">
        <v>76.900000000000006</v>
      </c>
      <c r="AE697" s="183">
        <v>12</v>
      </c>
      <c r="AF697" s="182">
        <v>9</v>
      </c>
      <c r="AG697" s="208">
        <v>75</v>
      </c>
    </row>
    <row r="698" spans="1:33" ht="15" customHeight="1">
      <c r="A698" s="35"/>
      <c r="B698" s="11"/>
      <c r="C698" s="181" t="s">
        <v>108</v>
      </c>
      <c r="D698" s="183">
        <v>0</v>
      </c>
      <c r="E698" s="182">
        <v>0</v>
      </c>
      <c r="F698" s="208">
        <v>0</v>
      </c>
      <c r="G698" s="183">
        <v>0</v>
      </c>
      <c r="H698" s="182">
        <v>0</v>
      </c>
      <c r="I698" s="208">
        <v>0</v>
      </c>
      <c r="J698" s="183">
        <v>1</v>
      </c>
      <c r="K698" s="182">
        <v>1</v>
      </c>
      <c r="L698" s="208">
        <v>100</v>
      </c>
      <c r="M698" s="183">
        <v>1</v>
      </c>
      <c r="N698" s="182">
        <v>1</v>
      </c>
      <c r="O698" s="208">
        <v>100</v>
      </c>
      <c r="P698" s="183">
        <v>0</v>
      </c>
      <c r="Q698" s="182">
        <v>0</v>
      </c>
      <c r="R698" s="208">
        <v>0</v>
      </c>
      <c r="S698" s="183">
        <v>0</v>
      </c>
      <c r="T698" s="182">
        <v>0</v>
      </c>
      <c r="U698" s="208">
        <v>0</v>
      </c>
      <c r="V698" s="183">
        <v>0</v>
      </c>
      <c r="W698" s="182">
        <v>0</v>
      </c>
      <c r="X698" s="208">
        <v>0</v>
      </c>
      <c r="Y698" s="183">
        <v>0</v>
      </c>
      <c r="Z698" s="182">
        <v>0</v>
      </c>
      <c r="AA698" s="208">
        <v>0</v>
      </c>
      <c r="AB698" s="183">
        <v>0</v>
      </c>
      <c r="AC698" s="182">
        <v>0</v>
      </c>
      <c r="AD698" s="208">
        <v>0</v>
      </c>
      <c r="AE698" s="183">
        <v>0</v>
      </c>
      <c r="AF698" s="182">
        <v>0</v>
      </c>
      <c r="AG698" s="208">
        <v>0</v>
      </c>
    </row>
    <row r="699" spans="1:33" ht="15" customHeight="1">
      <c r="A699" s="35"/>
      <c r="B699" s="11"/>
      <c r="C699" s="181" t="s">
        <v>110</v>
      </c>
      <c r="D699" s="183">
        <v>15</v>
      </c>
      <c r="E699" s="182">
        <v>12</v>
      </c>
      <c r="F699" s="208">
        <v>80</v>
      </c>
      <c r="G699" s="183">
        <v>12</v>
      </c>
      <c r="H699" s="182">
        <v>9</v>
      </c>
      <c r="I699" s="208">
        <v>75</v>
      </c>
      <c r="J699" s="183">
        <v>11</v>
      </c>
      <c r="K699" s="182">
        <v>6</v>
      </c>
      <c r="L699" s="208">
        <v>54.5</v>
      </c>
      <c r="M699" s="183">
        <v>11</v>
      </c>
      <c r="N699" s="182">
        <v>6</v>
      </c>
      <c r="O699" s="208">
        <v>54.5</v>
      </c>
      <c r="P699" s="183">
        <v>3</v>
      </c>
      <c r="Q699" s="182">
        <v>2</v>
      </c>
      <c r="R699" s="208">
        <v>66.7</v>
      </c>
      <c r="S699" s="183">
        <v>3</v>
      </c>
      <c r="T699" s="182">
        <v>2</v>
      </c>
      <c r="U699" s="208">
        <v>66.7</v>
      </c>
      <c r="V699" s="183">
        <v>7</v>
      </c>
      <c r="W699" s="182">
        <v>3</v>
      </c>
      <c r="X699" s="208">
        <v>42.9</v>
      </c>
      <c r="Y699" s="183">
        <v>7</v>
      </c>
      <c r="Z699" s="182">
        <v>3</v>
      </c>
      <c r="AA699" s="208">
        <v>42.9</v>
      </c>
      <c r="AB699" s="183">
        <v>5</v>
      </c>
      <c r="AC699" s="182">
        <v>1</v>
      </c>
      <c r="AD699" s="208">
        <v>20</v>
      </c>
      <c r="AE699" s="183">
        <v>5</v>
      </c>
      <c r="AF699" s="182">
        <v>1</v>
      </c>
      <c r="AG699" s="208">
        <v>20</v>
      </c>
    </row>
    <row r="700" spans="1:33" ht="15" customHeight="1">
      <c r="A700" s="35"/>
      <c r="B700" s="11"/>
      <c r="C700" s="181" t="s">
        <v>111</v>
      </c>
      <c r="D700" s="183">
        <v>3</v>
      </c>
      <c r="E700" s="182">
        <v>3</v>
      </c>
      <c r="F700" s="208">
        <v>100</v>
      </c>
      <c r="G700" s="183">
        <v>3</v>
      </c>
      <c r="H700" s="182">
        <v>3</v>
      </c>
      <c r="I700" s="208">
        <v>100</v>
      </c>
      <c r="J700" s="183">
        <v>0</v>
      </c>
      <c r="K700" s="182">
        <v>0</v>
      </c>
      <c r="L700" s="208">
        <v>0</v>
      </c>
      <c r="M700" s="183">
        <v>0</v>
      </c>
      <c r="N700" s="182">
        <v>0</v>
      </c>
      <c r="O700" s="208">
        <v>0</v>
      </c>
      <c r="P700" s="183">
        <v>2</v>
      </c>
      <c r="Q700" s="182">
        <v>2</v>
      </c>
      <c r="R700" s="208">
        <v>100</v>
      </c>
      <c r="S700" s="183">
        <v>2</v>
      </c>
      <c r="T700" s="182">
        <v>2</v>
      </c>
      <c r="U700" s="208">
        <v>100</v>
      </c>
      <c r="V700" s="183">
        <v>0</v>
      </c>
      <c r="W700" s="182">
        <v>0</v>
      </c>
      <c r="X700" s="208">
        <v>0</v>
      </c>
      <c r="Y700" s="183">
        <v>0</v>
      </c>
      <c r="Z700" s="182">
        <v>0</v>
      </c>
      <c r="AA700" s="208">
        <v>0</v>
      </c>
      <c r="AB700" s="183">
        <v>1</v>
      </c>
      <c r="AC700" s="182">
        <v>1</v>
      </c>
      <c r="AD700" s="208">
        <v>100</v>
      </c>
      <c r="AE700" s="183">
        <v>1</v>
      </c>
      <c r="AF700" s="182">
        <v>1</v>
      </c>
      <c r="AG700" s="208">
        <v>100</v>
      </c>
    </row>
    <row r="701" spans="1:33" ht="15" customHeight="1">
      <c r="A701" s="35"/>
      <c r="B701" s="11"/>
      <c r="C701" s="181" t="s">
        <v>319</v>
      </c>
      <c r="D701" s="183">
        <v>0</v>
      </c>
      <c r="E701" s="182">
        <v>0</v>
      </c>
      <c r="F701" s="208">
        <v>0</v>
      </c>
      <c r="G701" s="183">
        <v>0</v>
      </c>
      <c r="H701" s="182">
        <v>0</v>
      </c>
      <c r="I701" s="208">
        <v>0</v>
      </c>
      <c r="J701" s="183">
        <v>0</v>
      </c>
      <c r="K701" s="182">
        <v>0</v>
      </c>
      <c r="L701" s="208">
        <v>0</v>
      </c>
      <c r="M701" s="183">
        <v>0</v>
      </c>
      <c r="N701" s="182">
        <v>0</v>
      </c>
      <c r="O701" s="208">
        <v>0</v>
      </c>
      <c r="P701" s="183">
        <v>1</v>
      </c>
      <c r="Q701" s="182">
        <v>1</v>
      </c>
      <c r="R701" s="208">
        <v>100</v>
      </c>
      <c r="S701" s="183">
        <v>1</v>
      </c>
      <c r="T701" s="182">
        <v>1</v>
      </c>
      <c r="U701" s="208">
        <v>100</v>
      </c>
      <c r="V701" s="183">
        <v>1</v>
      </c>
      <c r="W701" s="182">
        <v>1</v>
      </c>
      <c r="X701" s="208">
        <v>100</v>
      </c>
      <c r="Y701" s="183">
        <v>1</v>
      </c>
      <c r="Z701" s="182">
        <v>1</v>
      </c>
      <c r="AA701" s="208">
        <v>100</v>
      </c>
      <c r="AB701" s="183">
        <v>0</v>
      </c>
      <c r="AC701" s="182">
        <v>0</v>
      </c>
      <c r="AD701" s="208">
        <v>0</v>
      </c>
      <c r="AE701" s="183">
        <v>0</v>
      </c>
      <c r="AF701" s="182">
        <v>0</v>
      </c>
      <c r="AG701" s="208">
        <v>0</v>
      </c>
    </row>
    <row r="702" spans="1:33" ht="15" customHeight="1">
      <c r="A702" s="35"/>
      <c r="B702" s="304"/>
      <c r="C702" s="34" t="s">
        <v>39</v>
      </c>
      <c r="D702" s="184">
        <v>38</v>
      </c>
      <c r="E702" s="185">
        <v>33</v>
      </c>
      <c r="F702" s="209">
        <v>86.8</v>
      </c>
      <c r="G702" s="184">
        <v>29</v>
      </c>
      <c r="H702" s="185">
        <v>24</v>
      </c>
      <c r="I702" s="209">
        <v>82.8</v>
      </c>
      <c r="J702" s="184">
        <v>35</v>
      </c>
      <c r="K702" s="185">
        <v>27</v>
      </c>
      <c r="L702" s="209">
        <v>77.099999999999994</v>
      </c>
      <c r="M702" s="184">
        <v>27</v>
      </c>
      <c r="N702" s="185">
        <v>20</v>
      </c>
      <c r="O702" s="209">
        <v>74.099999999999994</v>
      </c>
      <c r="P702" s="184">
        <v>19</v>
      </c>
      <c r="Q702" s="185">
        <v>15</v>
      </c>
      <c r="R702" s="209">
        <v>78.900000000000006</v>
      </c>
      <c r="S702" s="184">
        <v>16</v>
      </c>
      <c r="T702" s="185">
        <v>13</v>
      </c>
      <c r="U702" s="209">
        <v>81.3</v>
      </c>
      <c r="V702" s="184">
        <v>26</v>
      </c>
      <c r="W702" s="185">
        <v>21</v>
      </c>
      <c r="X702" s="209">
        <v>80.8</v>
      </c>
      <c r="Y702" s="184">
        <v>22</v>
      </c>
      <c r="Z702" s="185">
        <v>17</v>
      </c>
      <c r="AA702" s="209">
        <v>77.3</v>
      </c>
      <c r="AB702" s="184">
        <v>24</v>
      </c>
      <c r="AC702" s="185">
        <v>17</v>
      </c>
      <c r="AD702" s="209">
        <v>70.8</v>
      </c>
      <c r="AE702" s="184">
        <v>19</v>
      </c>
      <c r="AF702" s="185">
        <v>12</v>
      </c>
      <c r="AG702" s="209">
        <v>63.2</v>
      </c>
    </row>
    <row r="703" spans="1:33" ht="15" customHeight="1">
      <c r="A703" s="35"/>
      <c r="B703" s="11" t="s">
        <v>112</v>
      </c>
      <c r="C703" s="181" t="s">
        <v>113</v>
      </c>
      <c r="D703" s="183">
        <v>175</v>
      </c>
      <c r="E703" s="182">
        <v>152</v>
      </c>
      <c r="F703" s="208">
        <v>86.9</v>
      </c>
      <c r="G703" s="183">
        <v>164</v>
      </c>
      <c r="H703" s="182">
        <v>143</v>
      </c>
      <c r="I703" s="208">
        <v>87.2</v>
      </c>
      <c r="J703" s="183">
        <v>188</v>
      </c>
      <c r="K703" s="182">
        <v>166</v>
      </c>
      <c r="L703" s="208">
        <v>88.3</v>
      </c>
      <c r="M703" s="183">
        <v>178</v>
      </c>
      <c r="N703" s="182">
        <v>157</v>
      </c>
      <c r="O703" s="208">
        <v>88.2</v>
      </c>
      <c r="P703" s="183">
        <v>140</v>
      </c>
      <c r="Q703" s="182">
        <v>115</v>
      </c>
      <c r="R703" s="208">
        <v>82.1</v>
      </c>
      <c r="S703" s="183">
        <v>134</v>
      </c>
      <c r="T703" s="182">
        <v>109</v>
      </c>
      <c r="U703" s="208">
        <v>81.3</v>
      </c>
      <c r="V703" s="183">
        <v>140</v>
      </c>
      <c r="W703" s="182">
        <v>119</v>
      </c>
      <c r="X703" s="208">
        <v>85</v>
      </c>
      <c r="Y703" s="183">
        <v>136</v>
      </c>
      <c r="Z703" s="182">
        <v>115</v>
      </c>
      <c r="AA703" s="208">
        <v>84.6</v>
      </c>
      <c r="AB703" s="183">
        <v>116</v>
      </c>
      <c r="AC703" s="182">
        <v>100</v>
      </c>
      <c r="AD703" s="208">
        <v>86.2</v>
      </c>
      <c r="AE703" s="183">
        <v>114</v>
      </c>
      <c r="AF703" s="182">
        <v>98</v>
      </c>
      <c r="AG703" s="208">
        <v>86</v>
      </c>
    </row>
    <row r="704" spans="1:33" ht="15" customHeight="1">
      <c r="A704" s="35"/>
      <c r="B704" s="11"/>
      <c r="C704" s="181" t="s">
        <v>114</v>
      </c>
      <c r="D704" s="183">
        <v>192</v>
      </c>
      <c r="E704" s="182">
        <v>147</v>
      </c>
      <c r="F704" s="208">
        <v>76.599999999999994</v>
      </c>
      <c r="G704" s="183">
        <v>182</v>
      </c>
      <c r="H704" s="182">
        <v>143</v>
      </c>
      <c r="I704" s="208">
        <v>78.599999999999994</v>
      </c>
      <c r="J704" s="183">
        <v>184</v>
      </c>
      <c r="K704" s="182">
        <v>122</v>
      </c>
      <c r="L704" s="208">
        <v>66.3</v>
      </c>
      <c r="M704" s="183">
        <v>174</v>
      </c>
      <c r="N704" s="182">
        <v>116</v>
      </c>
      <c r="O704" s="208">
        <v>66.7</v>
      </c>
      <c r="P704" s="183">
        <v>152</v>
      </c>
      <c r="Q704" s="182">
        <v>117</v>
      </c>
      <c r="R704" s="208">
        <v>77</v>
      </c>
      <c r="S704" s="183">
        <v>143</v>
      </c>
      <c r="T704" s="182">
        <v>110</v>
      </c>
      <c r="U704" s="208">
        <v>76.900000000000006</v>
      </c>
      <c r="V704" s="183">
        <v>151</v>
      </c>
      <c r="W704" s="182">
        <v>102</v>
      </c>
      <c r="X704" s="208">
        <v>67.5</v>
      </c>
      <c r="Y704" s="183">
        <v>139</v>
      </c>
      <c r="Z704" s="182">
        <v>95</v>
      </c>
      <c r="AA704" s="208">
        <v>68.3</v>
      </c>
      <c r="AB704" s="183">
        <v>128</v>
      </c>
      <c r="AC704" s="182">
        <v>91</v>
      </c>
      <c r="AD704" s="208">
        <v>71.099999999999994</v>
      </c>
      <c r="AE704" s="183">
        <v>126</v>
      </c>
      <c r="AF704" s="182">
        <v>90</v>
      </c>
      <c r="AG704" s="208">
        <v>71.400000000000006</v>
      </c>
    </row>
    <row r="705" spans="1:33" ht="15" customHeight="1">
      <c r="A705" s="35"/>
      <c r="B705" s="11"/>
      <c r="C705" s="181" t="s">
        <v>196</v>
      </c>
      <c r="D705" s="183">
        <v>1</v>
      </c>
      <c r="E705" s="182">
        <v>0</v>
      </c>
      <c r="F705" s="208">
        <v>0</v>
      </c>
      <c r="G705" s="183">
        <v>1</v>
      </c>
      <c r="H705" s="182">
        <v>0</v>
      </c>
      <c r="I705" s="208">
        <v>0</v>
      </c>
      <c r="J705" s="183">
        <v>0</v>
      </c>
      <c r="K705" s="182">
        <v>0</v>
      </c>
      <c r="L705" s="208">
        <v>0</v>
      </c>
      <c r="M705" s="183">
        <v>0</v>
      </c>
      <c r="N705" s="182">
        <v>0</v>
      </c>
      <c r="O705" s="208">
        <v>0</v>
      </c>
      <c r="P705" s="183">
        <v>0</v>
      </c>
      <c r="Q705" s="182">
        <v>0</v>
      </c>
      <c r="R705" s="208">
        <v>0</v>
      </c>
      <c r="S705" s="183">
        <v>0</v>
      </c>
      <c r="T705" s="182">
        <v>0</v>
      </c>
      <c r="U705" s="208">
        <v>0</v>
      </c>
      <c r="V705" s="183">
        <v>0</v>
      </c>
      <c r="W705" s="182">
        <v>0</v>
      </c>
      <c r="X705" s="208">
        <v>0</v>
      </c>
      <c r="Y705" s="183">
        <v>0</v>
      </c>
      <c r="Z705" s="182">
        <v>0</v>
      </c>
      <c r="AA705" s="208">
        <v>0</v>
      </c>
      <c r="AB705" s="183">
        <v>0</v>
      </c>
      <c r="AC705" s="182">
        <v>0</v>
      </c>
      <c r="AD705" s="208">
        <v>0</v>
      </c>
      <c r="AE705" s="183">
        <v>0</v>
      </c>
      <c r="AF705" s="182">
        <v>0</v>
      </c>
      <c r="AG705" s="208">
        <v>0</v>
      </c>
    </row>
    <row r="706" spans="1:33" ht="15" customHeight="1">
      <c r="A706" s="35"/>
      <c r="B706" s="11"/>
      <c r="C706" s="181" t="s">
        <v>115</v>
      </c>
      <c r="D706" s="183">
        <v>13</v>
      </c>
      <c r="E706" s="182">
        <v>6</v>
      </c>
      <c r="F706" s="208">
        <v>46.2</v>
      </c>
      <c r="G706" s="183">
        <v>13</v>
      </c>
      <c r="H706" s="182">
        <v>6</v>
      </c>
      <c r="I706" s="208">
        <v>46.2</v>
      </c>
      <c r="J706" s="183">
        <v>11</v>
      </c>
      <c r="K706" s="182">
        <v>9</v>
      </c>
      <c r="L706" s="208">
        <v>81.8</v>
      </c>
      <c r="M706" s="183">
        <v>8</v>
      </c>
      <c r="N706" s="182">
        <v>6</v>
      </c>
      <c r="O706" s="208">
        <v>75</v>
      </c>
      <c r="P706" s="183">
        <v>16</v>
      </c>
      <c r="Q706" s="182">
        <v>11</v>
      </c>
      <c r="R706" s="208">
        <v>68.8</v>
      </c>
      <c r="S706" s="183">
        <v>12</v>
      </c>
      <c r="T706" s="182">
        <v>9</v>
      </c>
      <c r="U706" s="208">
        <v>75</v>
      </c>
      <c r="V706" s="183">
        <v>11</v>
      </c>
      <c r="W706" s="182">
        <v>0</v>
      </c>
      <c r="X706" s="208">
        <v>0</v>
      </c>
      <c r="Y706" s="183">
        <v>7</v>
      </c>
      <c r="Z706" s="182">
        <v>0</v>
      </c>
      <c r="AA706" s="208">
        <v>0</v>
      </c>
      <c r="AB706" s="183">
        <v>28</v>
      </c>
      <c r="AC706" s="182">
        <v>20</v>
      </c>
      <c r="AD706" s="208">
        <v>71.400000000000006</v>
      </c>
      <c r="AE706" s="183">
        <v>15</v>
      </c>
      <c r="AF706" s="182">
        <v>11</v>
      </c>
      <c r="AG706" s="208">
        <v>73.3</v>
      </c>
    </row>
    <row r="707" spans="1:33" ht="15" customHeight="1">
      <c r="A707" s="35"/>
      <c r="B707" s="11"/>
      <c r="C707" s="181" t="s">
        <v>39</v>
      </c>
      <c r="D707" s="183">
        <v>381</v>
      </c>
      <c r="E707" s="182">
        <v>305</v>
      </c>
      <c r="F707" s="208">
        <v>80.099999999999994</v>
      </c>
      <c r="G707" s="183">
        <v>335</v>
      </c>
      <c r="H707" s="182">
        <v>273</v>
      </c>
      <c r="I707" s="208">
        <v>81.5</v>
      </c>
      <c r="J707" s="183">
        <v>383</v>
      </c>
      <c r="K707" s="182">
        <v>297</v>
      </c>
      <c r="L707" s="208">
        <v>77.5</v>
      </c>
      <c r="M707" s="183">
        <v>328</v>
      </c>
      <c r="N707" s="182">
        <v>257</v>
      </c>
      <c r="O707" s="208">
        <v>78.400000000000006</v>
      </c>
      <c r="P707" s="183">
        <v>308</v>
      </c>
      <c r="Q707" s="182">
        <v>243</v>
      </c>
      <c r="R707" s="208">
        <v>78.900000000000006</v>
      </c>
      <c r="S707" s="183">
        <v>269</v>
      </c>
      <c r="T707" s="182">
        <v>216</v>
      </c>
      <c r="U707" s="208">
        <v>80.3</v>
      </c>
      <c r="V707" s="183">
        <v>302</v>
      </c>
      <c r="W707" s="182">
        <v>221</v>
      </c>
      <c r="X707" s="208">
        <v>73.2</v>
      </c>
      <c r="Y707" s="183">
        <v>257</v>
      </c>
      <c r="Z707" s="182">
        <v>197</v>
      </c>
      <c r="AA707" s="208">
        <v>76.7</v>
      </c>
      <c r="AB707" s="183">
        <v>272</v>
      </c>
      <c r="AC707" s="182">
        <v>211</v>
      </c>
      <c r="AD707" s="208">
        <v>77.599999999999994</v>
      </c>
      <c r="AE707" s="183">
        <v>233</v>
      </c>
      <c r="AF707" s="182">
        <v>183</v>
      </c>
      <c r="AG707" s="208">
        <v>78.5</v>
      </c>
    </row>
    <row r="708" spans="1:33" ht="15" customHeight="1">
      <c r="A708" s="36"/>
      <c r="B708" s="197" t="s">
        <v>39</v>
      </c>
      <c r="C708" s="39"/>
      <c r="D708" s="195">
        <v>1839</v>
      </c>
      <c r="E708" s="194">
        <v>1382</v>
      </c>
      <c r="F708" s="210">
        <v>75.099999999999994</v>
      </c>
      <c r="G708" s="195">
        <v>1345</v>
      </c>
      <c r="H708" s="194">
        <v>1061</v>
      </c>
      <c r="I708" s="210">
        <v>78.900000000000006</v>
      </c>
      <c r="J708" s="195">
        <v>1997</v>
      </c>
      <c r="K708" s="194">
        <v>1492</v>
      </c>
      <c r="L708" s="210">
        <v>74.7</v>
      </c>
      <c r="M708" s="195">
        <v>1381</v>
      </c>
      <c r="N708" s="194">
        <v>1084</v>
      </c>
      <c r="O708" s="210">
        <v>78.5</v>
      </c>
      <c r="P708" s="195">
        <v>1850</v>
      </c>
      <c r="Q708" s="194">
        <v>1404</v>
      </c>
      <c r="R708" s="210">
        <v>75.900000000000006</v>
      </c>
      <c r="S708" s="195">
        <v>1277</v>
      </c>
      <c r="T708" s="194">
        <v>1022</v>
      </c>
      <c r="U708" s="210">
        <v>80</v>
      </c>
      <c r="V708" s="195">
        <v>2084</v>
      </c>
      <c r="W708" s="194">
        <v>1496</v>
      </c>
      <c r="X708" s="210">
        <v>71.8</v>
      </c>
      <c r="Y708" s="195">
        <v>1392</v>
      </c>
      <c r="Z708" s="194">
        <v>1047</v>
      </c>
      <c r="AA708" s="210">
        <v>75.2</v>
      </c>
      <c r="AB708" s="195">
        <v>1993</v>
      </c>
      <c r="AC708" s="194">
        <v>1417</v>
      </c>
      <c r="AD708" s="210">
        <v>71.099999999999994</v>
      </c>
      <c r="AE708" s="195">
        <v>1342</v>
      </c>
      <c r="AF708" s="194">
        <v>987</v>
      </c>
      <c r="AG708" s="210">
        <v>73.5</v>
      </c>
    </row>
    <row r="709" spans="1:33" ht="15" customHeight="1">
      <c r="A709" s="35" t="s">
        <v>22</v>
      </c>
      <c r="B709" s="11" t="s">
        <v>116</v>
      </c>
      <c r="C709" s="181" t="s">
        <v>117</v>
      </c>
      <c r="D709" s="183">
        <v>55</v>
      </c>
      <c r="E709" s="182">
        <v>47</v>
      </c>
      <c r="F709" s="208">
        <v>85.5</v>
      </c>
      <c r="G709" s="183">
        <v>43</v>
      </c>
      <c r="H709" s="182">
        <v>37</v>
      </c>
      <c r="I709" s="208">
        <v>86</v>
      </c>
      <c r="J709" s="183">
        <v>63</v>
      </c>
      <c r="K709" s="182">
        <v>58</v>
      </c>
      <c r="L709" s="208">
        <v>92.1</v>
      </c>
      <c r="M709" s="183">
        <v>45</v>
      </c>
      <c r="N709" s="182">
        <v>43</v>
      </c>
      <c r="O709" s="208">
        <v>95.6</v>
      </c>
      <c r="P709" s="183">
        <v>39</v>
      </c>
      <c r="Q709" s="182">
        <v>34</v>
      </c>
      <c r="R709" s="208">
        <v>87.2</v>
      </c>
      <c r="S709" s="183">
        <v>31</v>
      </c>
      <c r="T709" s="182">
        <v>26</v>
      </c>
      <c r="U709" s="208">
        <v>83.9</v>
      </c>
      <c r="V709" s="183">
        <v>58</v>
      </c>
      <c r="W709" s="182">
        <v>54</v>
      </c>
      <c r="X709" s="208">
        <v>93.1</v>
      </c>
      <c r="Y709" s="183">
        <v>42</v>
      </c>
      <c r="Z709" s="182">
        <v>39</v>
      </c>
      <c r="AA709" s="208">
        <v>92.9</v>
      </c>
      <c r="AB709" s="183">
        <v>29</v>
      </c>
      <c r="AC709" s="182">
        <v>24</v>
      </c>
      <c r="AD709" s="208">
        <v>82.8</v>
      </c>
      <c r="AE709" s="183">
        <v>21</v>
      </c>
      <c r="AF709" s="182">
        <v>18</v>
      </c>
      <c r="AG709" s="208">
        <v>85.7</v>
      </c>
    </row>
    <row r="710" spans="1:33" ht="15" customHeight="1">
      <c r="A710" s="35"/>
      <c r="B710" s="11"/>
      <c r="C710" s="181" t="s">
        <v>118</v>
      </c>
      <c r="D710" s="183">
        <v>363</v>
      </c>
      <c r="E710" s="182">
        <v>324</v>
      </c>
      <c r="F710" s="208">
        <v>89.3</v>
      </c>
      <c r="G710" s="183">
        <v>308</v>
      </c>
      <c r="H710" s="182">
        <v>276</v>
      </c>
      <c r="I710" s="208">
        <v>89.6</v>
      </c>
      <c r="J710" s="183">
        <v>323</v>
      </c>
      <c r="K710" s="182">
        <v>296</v>
      </c>
      <c r="L710" s="208">
        <v>91.6</v>
      </c>
      <c r="M710" s="183">
        <v>271</v>
      </c>
      <c r="N710" s="182">
        <v>253</v>
      </c>
      <c r="O710" s="208">
        <v>93.4</v>
      </c>
      <c r="P710" s="183">
        <v>358</v>
      </c>
      <c r="Q710" s="182">
        <v>326</v>
      </c>
      <c r="R710" s="208">
        <v>91.1</v>
      </c>
      <c r="S710" s="183">
        <v>288</v>
      </c>
      <c r="T710" s="182">
        <v>268</v>
      </c>
      <c r="U710" s="208">
        <v>93.1</v>
      </c>
      <c r="V710" s="183">
        <v>349</v>
      </c>
      <c r="W710" s="182">
        <v>305</v>
      </c>
      <c r="X710" s="208">
        <v>87.4</v>
      </c>
      <c r="Y710" s="183">
        <v>285</v>
      </c>
      <c r="Z710" s="182">
        <v>258</v>
      </c>
      <c r="AA710" s="208">
        <v>90.5</v>
      </c>
      <c r="AB710" s="183">
        <v>373</v>
      </c>
      <c r="AC710" s="182">
        <v>344</v>
      </c>
      <c r="AD710" s="208">
        <v>92.2</v>
      </c>
      <c r="AE710" s="183">
        <v>283</v>
      </c>
      <c r="AF710" s="182">
        <v>266</v>
      </c>
      <c r="AG710" s="208">
        <v>94</v>
      </c>
    </row>
    <row r="711" spans="1:33" ht="15" customHeight="1">
      <c r="A711" s="35"/>
      <c r="B711" s="11"/>
      <c r="C711" s="181" t="s">
        <v>320</v>
      </c>
      <c r="D711" s="183">
        <v>1</v>
      </c>
      <c r="E711" s="182">
        <v>1</v>
      </c>
      <c r="F711" s="208">
        <v>100</v>
      </c>
      <c r="G711" s="183">
        <v>1</v>
      </c>
      <c r="H711" s="182">
        <v>1</v>
      </c>
      <c r="I711" s="208">
        <v>100</v>
      </c>
      <c r="J711" s="183">
        <v>4</v>
      </c>
      <c r="K711" s="182">
        <v>4</v>
      </c>
      <c r="L711" s="208">
        <v>100</v>
      </c>
      <c r="M711" s="183">
        <v>3</v>
      </c>
      <c r="N711" s="182">
        <v>3</v>
      </c>
      <c r="O711" s="208">
        <v>100</v>
      </c>
      <c r="P711" s="183">
        <v>1</v>
      </c>
      <c r="Q711" s="182">
        <v>1</v>
      </c>
      <c r="R711" s="208">
        <v>100</v>
      </c>
      <c r="S711" s="183">
        <v>1</v>
      </c>
      <c r="T711" s="182">
        <v>1</v>
      </c>
      <c r="U711" s="208">
        <v>100</v>
      </c>
      <c r="V711" s="183">
        <v>1</v>
      </c>
      <c r="W711" s="182">
        <v>0</v>
      </c>
      <c r="X711" s="208">
        <v>0</v>
      </c>
      <c r="Y711" s="183">
        <v>1</v>
      </c>
      <c r="Z711" s="182">
        <v>0</v>
      </c>
      <c r="AA711" s="208">
        <v>0</v>
      </c>
      <c r="AB711" s="183">
        <v>1</v>
      </c>
      <c r="AC711" s="182">
        <v>1</v>
      </c>
      <c r="AD711" s="208">
        <v>100</v>
      </c>
      <c r="AE711" s="183">
        <v>1</v>
      </c>
      <c r="AF711" s="182">
        <v>1</v>
      </c>
      <c r="AG711" s="208">
        <v>100</v>
      </c>
    </row>
    <row r="712" spans="1:33" ht="15" customHeight="1">
      <c r="A712" s="35"/>
      <c r="B712" s="11"/>
      <c r="C712" s="181" t="s">
        <v>39</v>
      </c>
      <c r="D712" s="183">
        <v>419</v>
      </c>
      <c r="E712" s="182">
        <v>372</v>
      </c>
      <c r="F712" s="208">
        <v>88.8</v>
      </c>
      <c r="G712" s="183">
        <v>347</v>
      </c>
      <c r="H712" s="182">
        <v>313</v>
      </c>
      <c r="I712" s="208">
        <v>90.2</v>
      </c>
      <c r="J712" s="183">
        <v>390</v>
      </c>
      <c r="K712" s="182">
        <v>358</v>
      </c>
      <c r="L712" s="208">
        <v>91.8</v>
      </c>
      <c r="M712" s="183">
        <v>312</v>
      </c>
      <c r="N712" s="182">
        <v>295</v>
      </c>
      <c r="O712" s="208">
        <v>94.6</v>
      </c>
      <c r="P712" s="183">
        <v>398</v>
      </c>
      <c r="Q712" s="182">
        <v>361</v>
      </c>
      <c r="R712" s="208">
        <v>90.7</v>
      </c>
      <c r="S712" s="183">
        <v>318</v>
      </c>
      <c r="T712" s="182">
        <v>295</v>
      </c>
      <c r="U712" s="208">
        <v>92.8</v>
      </c>
      <c r="V712" s="183">
        <v>408</v>
      </c>
      <c r="W712" s="182">
        <v>359</v>
      </c>
      <c r="X712" s="208">
        <v>88</v>
      </c>
      <c r="Y712" s="183">
        <v>324</v>
      </c>
      <c r="Z712" s="182">
        <v>296</v>
      </c>
      <c r="AA712" s="208">
        <v>91.4</v>
      </c>
      <c r="AB712" s="183">
        <v>403</v>
      </c>
      <c r="AC712" s="182">
        <v>369</v>
      </c>
      <c r="AD712" s="208">
        <v>91.6</v>
      </c>
      <c r="AE712" s="183">
        <v>300</v>
      </c>
      <c r="AF712" s="182">
        <v>283</v>
      </c>
      <c r="AG712" s="208">
        <v>94.3</v>
      </c>
    </row>
    <row r="713" spans="1:33" ht="15" customHeight="1">
      <c r="A713" s="35"/>
      <c r="B713" s="197" t="s">
        <v>192</v>
      </c>
      <c r="C713" s="39" t="s">
        <v>119</v>
      </c>
      <c r="D713" s="195">
        <v>152</v>
      </c>
      <c r="E713" s="194">
        <v>134</v>
      </c>
      <c r="F713" s="210">
        <v>88.2</v>
      </c>
      <c r="G713" s="195">
        <v>118</v>
      </c>
      <c r="H713" s="194">
        <v>105</v>
      </c>
      <c r="I713" s="210">
        <v>89</v>
      </c>
      <c r="J713" s="195">
        <v>122</v>
      </c>
      <c r="K713" s="194">
        <v>111</v>
      </c>
      <c r="L713" s="210">
        <v>91</v>
      </c>
      <c r="M713" s="195">
        <v>95</v>
      </c>
      <c r="N713" s="194">
        <v>86</v>
      </c>
      <c r="O713" s="210">
        <v>90.5</v>
      </c>
      <c r="P713" s="195">
        <v>141</v>
      </c>
      <c r="Q713" s="194">
        <v>134</v>
      </c>
      <c r="R713" s="210">
        <v>95</v>
      </c>
      <c r="S713" s="195">
        <v>110</v>
      </c>
      <c r="T713" s="194">
        <v>108</v>
      </c>
      <c r="U713" s="210">
        <v>98.2</v>
      </c>
      <c r="V713" s="195">
        <v>129</v>
      </c>
      <c r="W713" s="194">
        <v>123</v>
      </c>
      <c r="X713" s="210">
        <v>95.3</v>
      </c>
      <c r="Y713" s="195">
        <v>100</v>
      </c>
      <c r="Z713" s="194">
        <v>98</v>
      </c>
      <c r="AA713" s="210">
        <v>98</v>
      </c>
      <c r="AB713" s="195">
        <v>83</v>
      </c>
      <c r="AC713" s="194">
        <v>75</v>
      </c>
      <c r="AD713" s="210">
        <v>90.4</v>
      </c>
      <c r="AE713" s="195">
        <v>64</v>
      </c>
      <c r="AF713" s="194">
        <v>58</v>
      </c>
      <c r="AG713" s="210">
        <v>90.6</v>
      </c>
    </row>
    <row r="714" spans="1:33" ht="15" customHeight="1">
      <c r="A714" s="35"/>
      <c r="B714" s="11" t="s">
        <v>121</v>
      </c>
      <c r="C714" s="181" t="s">
        <v>302</v>
      </c>
      <c r="D714" s="183">
        <v>46</v>
      </c>
      <c r="E714" s="182">
        <v>44</v>
      </c>
      <c r="F714" s="208">
        <v>95.7</v>
      </c>
      <c r="G714" s="183">
        <v>45</v>
      </c>
      <c r="H714" s="182">
        <v>43</v>
      </c>
      <c r="I714" s="208">
        <v>95.6</v>
      </c>
      <c r="J714" s="183">
        <v>36</v>
      </c>
      <c r="K714" s="182">
        <v>32</v>
      </c>
      <c r="L714" s="208">
        <v>88.9</v>
      </c>
      <c r="M714" s="183">
        <v>36</v>
      </c>
      <c r="N714" s="182">
        <v>32</v>
      </c>
      <c r="O714" s="208">
        <v>88.9</v>
      </c>
      <c r="P714" s="183">
        <v>29</v>
      </c>
      <c r="Q714" s="182">
        <v>24</v>
      </c>
      <c r="R714" s="208">
        <v>82.8</v>
      </c>
      <c r="S714" s="183">
        <v>28</v>
      </c>
      <c r="T714" s="182">
        <v>24</v>
      </c>
      <c r="U714" s="208">
        <v>85.7</v>
      </c>
      <c r="V714" s="183">
        <v>19</v>
      </c>
      <c r="W714" s="182">
        <v>17</v>
      </c>
      <c r="X714" s="208">
        <v>89.5</v>
      </c>
      <c r="Y714" s="183">
        <v>19</v>
      </c>
      <c r="Z714" s="182">
        <v>17</v>
      </c>
      <c r="AA714" s="208">
        <v>89.5</v>
      </c>
      <c r="AB714" s="183">
        <v>27</v>
      </c>
      <c r="AC714" s="182">
        <v>26</v>
      </c>
      <c r="AD714" s="208">
        <v>96.3</v>
      </c>
      <c r="AE714" s="183">
        <v>27</v>
      </c>
      <c r="AF714" s="182">
        <v>26</v>
      </c>
      <c r="AG714" s="208">
        <v>96.3</v>
      </c>
    </row>
    <row r="715" spans="1:33" ht="15" customHeight="1">
      <c r="A715" s="35"/>
      <c r="B715" s="11"/>
      <c r="C715" s="181" t="s">
        <v>329</v>
      </c>
      <c r="D715" s="183">
        <v>2</v>
      </c>
      <c r="E715" s="182">
        <v>2</v>
      </c>
      <c r="F715" s="208">
        <v>100</v>
      </c>
      <c r="G715" s="183">
        <v>2</v>
      </c>
      <c r="H715" s="182">
        <v>2</v>
      </c>
      <c r="I715" s="208">
        <v>100</v>
      </c>
      <c r="J715" s="183">
        <v>16</v>
      </c>
      <c r="K715" s="182">
        <v>16</v>
      </c>
      <c r="L715" s="208">
        <v>100</v>
      </c>
      <c r="M715" s="183">
        <v>16</v>
      </c>
      <c r="N715" s="182">
        <v>16</v>
      </c>
      <c r="O715" s="208">
        <v>100</v>
      </c>
      <c r="P715" s="183">
        <v>17</v>
      </c>
      <c r="Q715" s="182">
        <v>17</v>
      </c>
      <c r="R715" s="208">
        <v>100</v>
      </c>
      <c r="S715" s="183">
        <v>17</v>
      </c>
      <c r="T715" s="182">
        <v>17</v>
      </c>
      <c r="U715" s="208">
        <v>100</v>
      </c>
      <c r="V715" s="183">
        <v>21</v>
      </c>
      <c r="W715" s="182">
        <v>20</v>
      </c>
      <c r="X715" s="208">
        <v>95.2</v>
      </c>
      <c r="Y715" s="183">
        <v>21</v>
      </c>
      <c r="Z715" s="182">
        <v>20</v>
      </c>
      <c r="AA715" s="208">
        <v>95.2</v>
      </c>
      <c r="AB715" s="183">
        <v>17</v>
      </c>
      <c r="AC715" s="182">
        <v>14</v>
      </c>
      <c r="AD715" s="208">
        <v>82.4</v>
      </c>
      <c r="AE715" s="183">
        <v>15</v>
      </c>
      <c r="AF715" s="182">
        <v>13</v>
      </c>
      <c r="AG715" s="208">
        <v>86.7</v>
      </c>
    </row>
    <row r="716" spans="1:33" ht="15" customHeight="1">
      <c r="A716" s="35"/>
      <c r="B716" s="11"/>
      <c r="C716" s="181" t="s">
        <v>321</v>
      </c>
      <c r="D716" s="183">
        <v>109</v>
      </c>
      <c r="E716" s="182">
        <v>99</v>
      </c>
      <c r="F716" s="208">
        <v>90.8</v>
      </c>
      <c r="G716" s="183">
        <v>89</v>
      </c>
      <c r="H716" s="182">
        <v>80</v>
      </c>
      <c r="I716" s="208">
        <v>89.9</v>
      </c>
      <c r="J716" s="183">
        <v>90</v>
      </c>
      <c r="K716" s="182">
        <v>82</v>
      </c>
      <c r="L716" s="208">
        <v>91.1</v>
      </c>
      <c r="M716" s="183">
        <v>80</v>
      </c>
      <c r="N716" s="182">
        <v>72</v>
      </c>
      <c r="O716" s="208">
        <v>90</v>
      </c>
      <c r="P716" s="183">
        <v>101</v>
      </c>
      <c r="Q716" s="182">
        <v>92</v>
      </c>
      <c r="R716" s="208">
        <v>91.1</v>
      </c>
      <c r="S716" s="183">
        <v>87</v>
      </c>
      <c r="T716" s="182">
        <v>81</v>
      </c>
      <c r="U716" s="208">
        <v>93.1</v>
      </c>
      <c r="V716" s="183">
        <v>79</v>
      </c>
      <c r="W716" s="182">
        <v>75</v>
      </c>
      <c r="X716" s="208">
        <v>94.9</v>
      </c>
      <c r="Y716" s="183">
        <v>71</v>
      </c>
      <c r="Z716" s="182">
        <v>68</v>
      </c>
      <c r="AA716" s="208">
        <v>95.8</v>
      </c>
      <c r="AB716" s="183">
        <v>72</v>
      </c>
      <c r="AC716" s="182">
        <v>68</v>
      </c>
      <c r="AD716" s="208">
        <v>94.4</v>
      </c>
      <c r="AE716" s="183">
        <v>60</v>
      </c>
      <c r="AF716" s="182">
        <v>56</v>
      </c>
      <c r="AG716" s="208">
        <v>93.3</v>
      </c>
    </row>
    <row r="717" spans="1:33" ht="15" customHeight="1">
      <c r="A717" s="35"/>
      <c r="B717" s="11"/>
      <c r="C717" s="181" t="s">
        <v>39</v>
      </c>
      <c r="D717" s="183">
        <v>157</v>
      </c>
      <c r="E717" s="182">
        <v>145</v>
      </c>
      <c r="F717" s="208">
        <v>92.4</v>
      </c>
      <c r="G717" s="183">
        <v>130</v>
      </c>
      <c r="H717" s="182">
        <v>119</v>
      </c>
      <c r="I717" s="208">
        <v>91.5</v>
      </c>
      <c r="J717" s="183">
        <v>142</v>
      </c>
      <c r="K717" s="182">
        <v>130</v>
      </c>
      <c r="L717" s="208">
        <v>91.5</v>
      </c>
      <c r="M717" s="183">
        <v>131</v>
      </c>
      <c r="N717" s="182">
        <v>119</v>
      </c>
      <c r="O717" s="208">
        <v>90.8</v>
      </c>
      <c r="P717" s="183">
        <v>147</v>
      </c>
      <c r="Q717" s="182">
        <v>133</v>
      </c>
      <c r="R717" s="208">
        <v>90.5</v>
      </c>
      <c r="S717" s="183">
        <v>129</v>
      </c>
      <c r="T717" s="182">
        <v>119</v>
      </c>
      <c r="U717" s="208">
        <v>92.2</v>
      </c>
      <c r="V717" s="183">
        <v>119</v>
      </c>
      <c r="W717" s="182">
        <v>112</v>
      </c>
      <c r="X717" s="208">
        <v>94.1</v>
      </c>
      <c r="Y717" s="183">
        <v>110</v>
      </c>
      <c r="Z717" s="182">
        <v>104</v>
      </c>
      <c r="AA717" s="208">
        <v>94.5</v>
      </c>
      <c r="AB717" s="183">
        <v>116</v>
      </c>
      <c r="AC717" s="182">
        <v>108</v>
      </c>
      <c r="AD717" s="208">
        <v>93.1</v>
      </c>
      <c r="AE717" s="183">
        <v>100</v>
      </c>
      <c r="AF717" s="182">
        <v>93</v>
      </c>
      <c r="AG717" s="208">
        <v>93</v>
      </c>
    </row>
    <row r="718" spans="1:33" ht="15" customHeight="1">
      <c r="A718" s="36"/>
      <c r="B718" s="197" t="s">
        <v>39</v>
      </c>
      <c r="C718" s="39"/>
      <c r="D718" s="195">
        <v>728</v>
      </c>
      <c r="E718" s="194">
        <v>651</v>
      </c>
      <c r="F718" s="210">
        <v>89.4</v>
      </c>
      <c r="G718" s="195">
        <v>378</v>
      </c>
      <c r="H718" s="194">
        <v>340</v>
      </c>
      <c r="I718" s="210">
        <v>89.9</v>
      </c>
      <c r="J718" s="195">
        <v>654</v>
      </c>
      <c r="K718" s="194">
        <v>599</v>
      </c>
      <c r="L718" s="210">
        <v>91.6</v>
      </c>
      <c r="M718" s="195">
        <v>352</v>
      </c>
      <c r="N718" s="194">
        <v>328</v>
      </c>
      <c r="O718" s="210">
        <v>93.2</v>
      </c>
      <c r="P718" s="195">
        <v>686</v>
      </c>
      <c r="Q718" s="194">
        <v>628</v>
      </c>
      <c r="R718" s="210">
        <v>91.5</v>
      </c>
      <c r="S718" s="195">
        <v>369</v>
      </c>
      <c r="T718" s="194">
        <v>340</v>
      </c>
      <c r="U718" s="210">
        <v>92.1</v>
      </c>
      <c r="V718" s="195">
        <v>656</v>
      </c>
      <c r="W718" s="194">
        <v>594</v>
      </c>
      <c r="X718" s="210">
        <v>90.5</v>
      </c>
      <c r="Y718" s="195">
        <v>365</v>
      </c>
      <c r="Z718" s="194">
        <v>337</v>
      </c>
      <c r="AA718" s="210">
        <v>92.3</v>
      </c>
      <c r="AB718" s="195">
        <v>602</v>
      </c>
      <c r="AC718" s="194">
        <v>552</v>
      </c>
      <c r="AD718" s="210">
        <v>91.7</v>
      </c>
      <c r="AE718" s="195">
        <v>337</v>
      </c>
      <c r="AF718" s="194">
        <v>315</v>
      </c>
      <c r="AG718" s="210">
        <v>93.5</v>
      </c>
    </row>
    <row r="719" spans="1:33" ht="15" customHeight="1">
      <c r="A719" s="35" t="s">
        <v>23</v>
      </c>
      <c r="B719" s="11" t="s">
        <v>122</v>
      </c>
      <c r="C719" s="181" t="s">
        <v>123</v>
      </c>
      <c r="D719" s="183">
        <v>31</v>
      </c>
      <c r="E719" s="182">
        <v>25</v>
      </c>
      <c r="F719" s="208">
        <v>80.599999999999994</v>
      </c>
      <c r="G719" s="183">
        <v>31</v>
      </c>
      <c r="H719" s="182">
        <v>25</v>
      </c>
      <c r="I719" s="208">
        <v>80.599999999999994</v>
      </c>
      <c r="J719" s="183">
        <v>33</v>
      </c>
      <c r="K719" s="182">
        <v>26</v>
      </c>
      <c r="L719" s="208">
        <v>78.8</v>
      </c>
      <c r="M719" s="183">
        <v>32</v>
      </c>
      <c r="N719" s="182">
        <v>25</v>
      </c>
      <c r="O719" s="208">
        <v>78.099999999999994</v>
      </c>
      <c r="P719" s="183">
        <v>29</v>
      </c>
      <c r="Q719" s="182">
        <v>27</v>
      </c>
      <c r="R719" s="208">
        <v>93.1</v>
      </c>
      <c r="S719" s="183">
        <v>27</v>
      </c>
      <c r="T719" s="182">
        <v>25</v>
      </c>
      <c r="U719" s="208">
        <v>92.6</v>
      </c>
      <c r="V719" s="183">
        <v>37</v>
      </c>
      <c r="W719" s="182">
        <v>26</v>
      </c>
      <c r="X719" s="208">
        <v>70.3</v>
      </c>
      <c r="Y719" s="183">
        <v>35</v>
      </c>
      <c r="Z719" s="182">
        <v>25</v>
      </c>
      <c r="AA719" s="208">
        <v>71.400000000000006</v>
      </c>
      <c r="AB719" s="183">
        <v>35</v>
      </c>
      <c r="AC719" s="182">
        <v>28</v>
      </c>
      <c r="AD719" s="208">
        <v>80</v>
      </c>
      <c r="AE719" s="183">
        <v>32</v>
      </c>
      <c r="AF719" s="182">
        <v>27</v>
      </c>
      <c r="AG719" s="208">
        <v>84.4</v>
      </c>
    </row>
    <row r="720" spans="1:33" ht="15" customHeight="1">
      <c r="A720" s="35"/>
      <c r="B720" s="11"/>
      <c r="C720" s="181" t="s">
        <v>124</v>
      </c>
      <c r="D720" s="183">
        <v>362</v>
      </c>
      <c r="E720" s="182">
        <v>362</v>
      </c>
      <c r="F720" s="208">
        <v>100</v>
      </c>
      <c r="G720" s="183">
        <v>109</v>
      </c>
      <c r="H720" s="182">
        <v>109</v>
      </c>
      <c r="I720" s="208">
        <v>100</v>
      </c>
      <c r="J720" s="183">
        <v>235</v>
      </c>
      <c r="K720" s="182">
        <v>235</v>
      </c>
      <c r="L720" s="208">
        <v>100</v>
      </c>
      <c r="M720" s="183">
        <v>98</v>
      </c>
      <c r="N720" s="182">
        <v>98</v>
      </c>
      <c r="O720" s="208">
        <v>100</v>
      </c>
      <c r="P720" s="183">
        <v>394</v>
      </c>
      <c r="Q720" s="182">
        <v>394</v>
      </c>
      <c r="R720" s="208">
        <v>100</v>
      </c>
      <c r="S720" s="183">
        <v>126</v>
      </c>
      <c r="T720" s="182">
        <v>126</v>
      </c>
      <c r="U720" s="208">
        <v>100</v>
      </c>
      <c r="V720" s="183">
        <v>330</v>
      </c>
      <c r="W720" s="182">
        <v>330</v>
      </c>
      <c r="X720" s="208">
        <v>100</v>
      </c>
      <c r="Y720" s="183">
        <v>108</v>
      </c>
      <c r="Z720" s="182">
        <v>108</v>
      </c>
      <c r="AA720" s="208">
        <v>100</v>
      </c>
      <c r="AB720" s="183">
        <v>260</v>
      </c>
      <c r="AC720" s="182">
        <v>260</v>
      </c>
      <c r="AD720" s="208">
        <v>100</v>
      </c>
      <c r="AE720" s="183">
        <v>97</v>
      </c>
      <c r="AF720" s="182">
        <v>97</v>
      </c>
      <c r="AG720" s="208">
        <v>100</v>
      </c>
    </row>
    <row r="721" spans="1:33" ht="15" customHeight="1">
      <c r="A721" s="35"/>
      <c r="B721" s="11"/>
      <c r="C721" s="181" t="s">
        <v>39</v>
      </c>
      <c r="D721" s="183">
        <v>393</v>
      </c>
      <c r="E721" s="182">
        <v>387</v>
      </c>
      <c r="F721" s="208">
        <v>98.5</v>
      </c>
      <c r="G721" s="183">
        <v>140</v>
      </c>
      <c r="H721" s="182">
        <v>134</v>
      </c>
      <c r="I721" s="208">
        <v>95.7</v>
      </c>
      <c r="J721" s="183">
        <v>268</v>
      </c>
      <c r="K721" s="182">
        <v>261</v>
      </c>
      <c r="L721" s="208">
        <v>97.4</v>
      </c>
      <c r="M721" s="183">
        <v>130</v>
      </c>
      <c r="N721" s="182">
        <v>123</v>
      </c>
      <c r="O721" s="208">
        <v>94.6</v>
      </c>
      <c r="P721" s="183">
        <v>423</v>
      </c>
      <c r="Q721" s="182">
        <v>421</v>
      </c>
      <c r="R721" s="208">
        <v>99.5</v>
      </c>
      <c r="S721" s="183">
        <v>152</v>
      </c>
      <c r="T721" s="182">
        <v>150</v>
      </c>
      <c r="U721" s="208">
        <v>98.7</v>
      </c>
      <c r="V721" s="183">
        <v>367</v>
      </c>
      <c r="W721" s="182">
        <v>356</v>
      </c>
      <c r="X721" s="208">
        <v>97</v>
      </c>
      <c r="Y721" s="183">
        <v>142</v>
      </c>
      <c r="Z721" s="182">
        <v>132</v>
      </c>
      <c r="AA721" s="208">
        <v>93</v>
      </c>
      <c r="AB721" s="183">
        <v>295</v>
      </c>
      <c r="AC721" s="182">
        <v>288</v>
      </c>
      <c r="AD721" s="208">
        <v>97.6</v>
      </c>
      <c r="AE721" s="183">
        <v>129</v>
      </c>
      <c r="AF721" s="182">
        <v>124</v>
      </c>
      <c r="AG721" s="208">
        <v>96.1</v>
      </c>
    </row>
    <row r="722" spans="1:33" ht="15" customHeight="1">
      <c r="A722" s="35"/>
      <c r="B722" s="334" t="s">
        <v>125</v>
      </c>
      <c r="C722" s="260" t="s">
        <v>446</v>
      </c>
      <c r="D722" s="188">
        <v>1</v>
      </c>
      <c r="E722" s="189">
        <v>0</v>
      </c>
      <c r="F722" s="207">
        <v>0</v>
      </c>
      <c r="G722" s="188">
        <v>1</v>
      </c>
      <c r="H722" s="189">
        <v>0</v>
      </c>
      <c r="I722" s="207">
        <v>0</v>
      </c>
      <c r="J722" s="188">
        <v>0</v>
      </c>
      <c r="K722" s="189">
        <v>0</v>
      </c>
      <c r="L722" s="207">
        <v>0</v>
      </c>
      <c r="M722" s="188">
        <v>0</v>
      </c>
      <c r="N722" s="189">
        <v>0</v>
      </c>
      <c r="O722" s="207">
        <v>0</v>
      </c>
      <c r="P722" s="188">
        <v>0</v>
      </c>
      <c r="Q722" s="189">
        <v>0</v>
      </c>
      <c r="R722" s="207">
        <v>0</v>
      </c>
      <c r="S722" s="188">
        <v>0</v>
      </c>
      <c r="T722" s="189">
        <v>0</v>
      </c>
      <c r="U722" s="207">
        <v>0</v>
      </c>
      <c r="V722" s="188">
        <v>0</v>
      </c>
      <c r="W722" s="189">
        <v>0</v>
      </c>
      <c r="X722" s="207">
        <v>0</v>
      </c>
      <c r="Y722" s="188">
        <v>0</v>
      </c>
      <c r="Z722" s="189">
        <v>0</v>
      </c>
      <c r="AA722" s="207">
        <v>0</v>
      </c>
      <c r="AB722" s="188">
        <v>0</v>
      </c>
      <c r="AC722" s="189">
        <v>0</v>
      </c>
      <c r="AD722" s="207">
        <v>0</v>
      </c>
      <c r="AE722" s="188">
        <v>0</v>
      </c>
      <c r="AF722" s="189">
        <v>0</v>
      </c>
      <c r="AG722" s="207">
        <v>0</v>
      </c>
    </row>
    <row r="723" spans="1:33" ht="15" customHeight="1">
      <c r="A723" s="35"/>
      <c r="B723" s="11"/>
      <c r="C723" s="181" t="s">
        <v>126</v>
      </c>
      <c r="D723" s="183">
        <v>183</v>
      </c>
      <c r="E723" s="182">
        <v>183</v>
      </c>
      <c r="F723" s="208">
        <v>100</v>
      </c>
      <c r="G723" s="183">
        <v>103</v>
      </c>
      <c r="H723" s="182">
        <v>103</v>
      </c>
      <c r="I723" s="208">
        <v>100</v>
      </c>
      <c r="J723" s="183">
        <v>196</v>
      </c>
      <c r="K723" s="182">
        <v>196</v>
      </c>
      <c r="L723" s="208">
        <v>100</v>
      </c>
      <c r="M723" s="183">
        <v>88</v>
      </c>
      <c r="N723" s="182">
        <v>88</v>
      </c>
      <c r="O723" s="208">
        <v>100</v>
      </c>
      <c r="P723" s="183">
        <v>164</v>
      </c>
      <c r="Q723" s="182">
        <v>164</v>
      </c>
      <c r="R723" s="208">
        <v>100</v>
      </c>
      <c r="S723" s="183">
        <v>79</v>
      </c>
      <c r="T723" s="182">
        <v>79</v>
      </c>
      <c r="U723" s="208">
        <v>100</v>
      </c>
      <c r="V723" s="183">
        <v>127</v>
      </c>
      <c r="W723" s="182">
        <v>127</v>
      </c>
      <c r="X723" s="208">
        <v>100</v>
      </c>
      <c r="Y723" s="183">
        <v>56</v>
      </c>
      <c r="Z723" s="182">
        <v>56</v>
      </c>
      <c r="AA723" s="208">
        <v>100</v>
      </c>
      <c r="AB723" s="183">
        <v>103</v>
      </c>
      <c r="AC723" s="182">
        <v>103</v>
      </c>
      <c r="AD723" s="208">
        <v>100</v>
      </c>
      <c r="AE723" s="183">
        <v>54</v>
      </c>
      <c r="AF723" s="182">
        <v>54</v>
      </c>
      <c r="AG723" s="208">
        <v>100</v>
      </c>
    </row>
    <row r="724" spans="1:33" ht="15" customHeight="1">
      <c r="A724" s="35"/>
      <c r="B724" s="11"/>
      <c r="C724" s="181" t="s">
        <v>127</v>
      </c>
      <c r="D724" s="183">
        <v>4268</v>
      </c>
      <c r="E724" s="182">
        <v>4268</v>
      </c>
      <c r="F724" s="208">
        <v>100</v>
      </c>
      <c r="G724" s="183">
        <v>1200</v>
      </c>
      <c r="H724" s="182">
        <v>1200</v>
      </c>
      <c r="I724" s="208">
        <v>100</v>
      </c>
      <c r="J724" s="183">
        <v>4172</v>
      </c>
      <c r="K724" s="182">
        <v>4172</v>
      </c>
      <c r="L724" s="208">
        <v>100</v>
      </c>
      <c r="M724" s="183">
        <v>1185</v>
      </c>
      <c r="N724" s="182">
        <v>1185</v>
      </c>
      <c r="O724" s="208">
        <v>100</v>
      </c>
      <c r="P724" s="183">
        <v>3988</v>
      </c>
      <c r="Q724" s="182">
        <v>3988</v>
      </c>
      <c r="R724" s="208">
        <v>100</v>
      </c>
      <c r="S724" s="183">
        <v>1119</v>
      </c>
      <c r="T724" s="182">
        <v>1119</v>
      </c>
      <c r="U724" s="208">
        <v>100</v>
      </c>
      <c r="V724" s="183">
        <v>3845</v>
      </c>
      <c r="W724" s="182">
        <v>3841</v>
      </c>
      <c r="X724" s="208">
        <v>99.9</v>
      </c>
      <c r="Y724" s="183">
        <v>1040</v>
      </c>
      <c r="Z724" s="182">
        <v>1038</v>
      </c>
      <c r="AA724" s="208">
        <v>99.8</v>
      </c>
      <c r="AB724" s="183">
        <v>3822</v>
      </c>
      <c r="AC724" s="182">
        <v>3822</v>
      </c>
      <c r="AD724" s="208">
        <v>100</v>
      </c>
      <c r="AE724" s="183">
        <v>1026</v>
      </c>
      <c r="AF724" s="182">
        <v>1026</v>
      </c>
      <c r="AG724" s="208">
        <v>100</v>
      </c>
    </row>
    <row r="725" spans="1:33" ht="15" customHeight="1">
      <c r="A725" s="35"/>
      <c r="B725" s="11"/>
      <c r="C725" s="181" t="s">
        <v>128</v>
      </c>
      <c r="D725" s="183">
        <v>874</v>
      </c>
      <c r="E725" s="182">
        <v>874</v>
      </c>
      <c r="F725" s="208">
        <v>100</v>
      </c>
      <c r="G725" s="183">
        <v>401</v>
      </c>
      <c r="H725" s="182">
        <v>401</v>
      </c>
      <c r="I725" s="208">
        <v>100</v>
      </c>
      <c r="J725" s="183">
        <v>1132</v>
      </c>
      <c r="K725" s="182">
        <v>1132</v>
      </c>
      <c r="L725" s="208">
        <v>100</v>
      </c>
      <c r="M725" s="183">
        <v>472</v>
      </c>
      <c r="N725" s="182">
        <v>472</v>
      </c>
      <c r="O725" s="208">
        <v>100</v>
      </c>
      <c r="P725" s="183">
        <v>1141</v>
      </c>
      <c r="Q725" s="182">
        <v>1141</v>
      </c>
      <c r="R725" s="208">
        <v>100</v>
      </c>
      <c r="S725" s="183">
        <v>442</v>
      </c>
      <c r="T725" s="182">
        <v>442</v>
      </c>
      <c r="U725" s="208">
        <v>100</v>
      </c>
      <c r="V725" s="183">
        <v>1076</v>
      </c>
      <c r="W725" s="182">
        <v>1076</v>
      </c>
      <c r="X725" s="208">
        <v>100</v>
      </c>
      <c r="Y725" s="183">
        <v>411</v>
      </c>
      <c r="Z725" s="182">
        <v>411</v>
      </c>
      <c r="AA725" s="208">
        <v>100</v>
      </c>
      <c r="AB725" s="183">
        <v>1186</v>
      </c>
      <c r="AC725" s="182">
        <v>1186</v>
      </c>
      <c r="AD725" s="208">
        <v>100</v>
      </c>
      <c r="AE725" s="183">
        <v>451</v>
      </c>
      <c r="AF725" s="182">
        <v>451</v>
      </c>
      <c r="AG725" s="208">
        <v>100</v>
      </c>
    </row>
    <row r="726" spans="1:33" ht="15" customHeight="1">
      <c r="A726" s="35"/>
      <c r="B726" s="11"/>
      <c r="C726" s="181" t="s">
        <v>322</v>
      </c>
      <c r="D726" s="183">
        <v>11</v>
      </c>
      <c r="E726" s="182">
        <v>11</v>
      </c>
      <c r="F726" s="208">
        <v>100</v>
      </c>
      <c r="G726" s="183">
        <v>6</v>
      </c>
      <c r="H726" s="182">
        <v>6</v>
      </c>
      <c r="I726" s="208">
        <v>100</v>
      </c>
      <c r="J726" s="183">
        <v>3</v>
      </c>
      <c r="K726" s="182">
        <v>3</v>
      </c>
      <c r="L726" s="208">
        <v>100</v>
      </c>
      <c r="M726" s="183">
        <v>2</v>
      </c>
      <c r="N726" s="182">
        <v>2</v>
      </c>
      <c r="O726" s="208">
        <v>100</v>
      </c>
      <c r="P726" s="183">
        <v>8</v>
      </c>
      <c r="Q726" s="182">
        <v>7</v>
      </c>
      <c r="R726" s="208">
        <v>87.5</v>
      </c>
      <c r="S726" s="183">
        <v>6</v>
      </c>
      <c r="T726" s="182">
        <v>6</v>
      </c>
      <c r="U726" s="208">
        <v>100</v>
      </c>
      <c r="V726" s="183">
        <v>15</v>
      </c>
      <c r="W726" s="182">
        <v>12</v>
      </c>
      <c r="X726" s="208">
        <v>80</v>
      </c>
      <c r="Y726" s="183">
        <v>10</v>
      </c>
      <c r="Z726" s="182">
        <v>8</v>
      </c>
      <c r="AA726" s="208">
        <v>80</v>
      </c>
      <c r="AB726" s="183">
        <v>15</v>
      </c>
      <c r="AC726" s="182">
        <v>14</v>
      </c>
      <c r="AD726" s="208">
        <v>93.3</v>
      </c>
      <c r="AE726" s="183">
        <v>6</v>
      </c>
      <c r="AF726" s="182">
        <v>5</v>
      </c>
      <c r="AG726" s="208">
        <v>83.3</v>
      </c>
    </row>
    <row r="727" spans="1:33" ht="15" customHeight="1">
      <c r="A727" s="35"/>
      <c r="B727" s="304"/>
      <c r="C727" s="34" t="s">
        <v>39</v>
      </c>
      <c r="D727" s="184">
        <v>5337</v>
      </c>
      <c r="E727" s="185">
        <v>5336</v>
      </c>
      <c r="F727" s="209">
        <v>100</v>
      </c>
      <c r="G727" s="184">
        <v>1528</v>
      </c>
      <c r="H727" s="185">
        <v>1527</v>
      </c>
      <c r="I727" s="209">
        <v>99.9</v>
      </c>
      <c r="J727" s="184">
        <v>5503</v>
      </c>
      <c r="K727" s="185">
        <v>5503</v>
      </c>
      <c r="L727" s="209">
        <v>100</v>
      </c>
      <c r="M727" s="184">
        <v>1495</v>
      </c>
      <c r="N727" s="185">
        <v>1495</v>
      </c>
      <c r="O727" s="209">
        <v>100</v>
      </c>
      <c r="P727" s="184">
        <v>5301</v>
      </c>
      <c r="Q727" s="185">
        <v>5300</v>
      </c>
      <c r="R727" s="209">
        <v>100</v>
      </c>
      <c r="S727" s="184">
        <v>1429</v>
      </c>
      <c r="T727" s="185">
        <v>1429</v>
      </c>
      <c r="U727" s="209">
        <v>100</v>
      </c>
      <c r="V727" s="184">
        <v>5063</v>
      </c>
      <c r="W727" s="185">
        <v>5056</v>
      </c>
      <c r="X727" s="209">
        <v>99.9</v>
      </c>
      <c r="Y727" s="184">
        <v>1325</v>
      </c>
      <c r="Z727" s="185">
        <v>1321</v>
      </c>
      <c r="AA727" s="209">
        <v>99.7</v>
      </c>
      <c r="AB727" s="184">
        <v>5126</v>
      </c>
      <c r="AC727" s="185">
        <v>5125</v>
      </c>
      <c r="AD727" s="209">
        <v>100</v>
      </c>
      <c r="AE727" s="184">
        <v>1330</v>
      </c>
      <c r="AF727" s="185">
        <v>1329</v>
      </c>
      <c r="AG727" s="209">
        <v>99.9</v>
      </c>
    </row>
    <row r="728" spans="1:33" ht="15" customHeight="1">
      <c r="A728" s="35"/>
      <c r="B728" s="11" t="s">
        <v>193</v>
      </c>
      <c r="C728" s="181" t="s">
        <v>129</v>
      </c>
      <c r="D728" s="183">
        <v>688</v>
      </c>
      <c r="E728" s="182">
        <v>550</v>
      </c>
      <c r="F728" s="208">
        <v>79.900000000000006</v>
      </c>
      <c r="G728" s="183">
        <v>537</v>
      </c>
      <c r="H728" s="182">
        <v>430</v>
      </c>
      <c r="I728" s="208">
        <v>80.099999999999994</v>
      </c>
      <c r="J728" s="183">
        <v>726</v>
      </c>
      <c r="K728" s="182">
        <v>554</v>
      </c>
      <c r="L728" s="208">
        <v>76.3</v>
      </c>
      <c r="M728" s="183">
        <v>538</v>
      </c>
      <c r="N728" s="182">
        <v>419</v>
      </c>
      <c r="O728" s="208">
        <v>77.900000000000006</v>
      </c>
      <c r="P728" s="183">
        <v>757</v>
      </c>
      <c r="Q728" s="182">
        <v>545</v>
      </c>
      <c r="R728" s="208">
        <v>72</v>
      </c>
      <c r="S728" s="183">
        <v>566</v>
      </c>
      <c r="T728" s="182">
        <v>426</v>
      </c>
      <c r="U728" s="208">
        <v>75.3</v>
      </c>
      <c r="V728" s="183">
        <v>765</v>
      </c>
      <c r="W728" s="182">
        <v>576</v>
      </c>
      <c r="X728" s="208">
        <v>75.3</v>
      </c>
      <c r="Y728" s="183">
        <v>541</v>
      </c>
      <c r="Z728" s="182">
        <v>420</v>
      </c>
      <c r="AA728" s="208">
        <v>77.599999999999994</v>
      </c>
      <c r="AB728" s="183">
        <v>778</v>
      </c>
      <c r="AC728" s="182">
        <v>578</v>
      </c>
      <c r="AD728" s="208">
        <v>74.3</v>
      </c>
      <c r="AE728" s="183">
        <v>560</v>
      </c>
      <c r="AF728" s="182">
        <v>423</v>
      </c>
      <c r="AG728" s="208">
        <v>75.5</v>
      </c>
    </row>
    <row r="729" spans="1:33" ht="15" customHeight="1">
      <c r="A729" s="35"/>
      <c r="B729" s="334" t="s">
        <v>194</v>
      </c>
      <c r="C729" s="260" t="s">
        <v>197</v>
      </c>
      <c r="D729" s="188">
        <v>13</v>
      </c>
      <c r="E729" s="189">
        <v>7</v>
      </c>
      <c r="F729" s="207">
        <v>53.8</v>
      </c>
      <c r="G729" s="188">
        <v>13</v>
      </c>
      <c r="H729" s="189">
        <v>7</v>
      </c>
      <c r="I729" s="207">
        <v>53.8</v>
      </c>
      <c r="J729" s="188">
        <v>14</v>
      </c>
      <c r="K729" s="189">
        <v>13</v>
      </c>
      <c r="L729" s="207">
        <v>92.9</v>
      </c>
      <c r="M729" s="188">
        <v>14</v>
      </c>
      <c r="N729" s="189">
        <v>13</v>
      </c>
      <c r="O729" s="207">
        <v>92.9</v>
      </c>
      <c r="P729" s="188">
        <v>5</v>
      </c>
      <c r="Q729" s="189">
        <v>3</v>
      </c>
      <c r="R729" s="207">
        <v>60</v>
      </c>
      <c r="S729" s="188">
        <v>5</v>
      </c>
      <c r="T729" s="189">
        <v>3</v>
      </c>
      <c r="U729" s="207">
        <v>60</v>
      </c>
      <c r="V729" s="188">
        <v>13</v>
      </c>
      <c r="W729" s="189">
        <v>8</v>
      </c>
      <c r="X729" s="207">
        <v>61.5</v>
      </c>
      <c r="Y729" s="188">
        <v>12</v>
      </c>
      <c r="Z729" s="189">
        <v>8</v>
      </c>
      <c r="AA729" s="207">
        <v>66.7</v>
      </c>
      <c r="AB729" s="188">
        <v>5</v>
      </c>
      <c r="AC729" s="189">
        <v>4</v>
      </c>
      <c r="AD729" s="207">
        <v>80</v>
      </c>
      <c r="AE729" s="188">
        <v>5</v>
      </c>
      <c r="AF729" s="189">
        <v>4</v>
      </c>
      <c r="AG729" s="207">
        <v>80</v>
      </c>
    </row>
    <row r="730" spans="1:33" ht="15" customHeight="1">
      <c r="A730" s="35"/>
      <c r="B730" s="11"/>
      <c r="C730" s="181" t="s">
        <v>130</v>
      </c>
      <c r="D730" s="183">
        <v>1</v>
      </c>
      <c r="E730" s="182">
        <v>1</v>
      </c>
      <c r="F730" s="208">
        <v>100</v>
      </c>
      <c r="G730" s="183">
        <v>1</v>
      </c>
      <c r="H730" s="182">
        <v>1</v>
      </c>
      <c r="I730" s="208">
        <v>100</v>
      </c>
      <c r="J730" s="183">
        <v>0</v>
      </c>
      <c r="K730" s="182">
        <v>0</v>
      </c>
      <c r="L730" s="208">
        <v>0</v>
      </c>
      <c r="M730" s="183">
        <v>0</v>
      </c>
      <c r="N730" s="182">
        <v>0</v>
      </c>
      <c r="O730" s="208">
        <v>0</v>
      </c>
      <c r="P730" s="183">
        <v>0</v>
      </c>
      <c r="Q730" s="182">
        <v>0</v>
      </c>
      <c r="R730" s="208">
        <v>0</v>
      </c>
      <c r="S730" s="183">
        <v>0</v>
      </c>
      <c r="T730" s="182">
        <v>0</v>
      </c>
      <c r="U730" s="208">
        <v>0</v>
      </c>
      <c r="V730" s="183">
        <v>0</v>
      </c>
      <c r="W730" s="182">
        <v>0</v>
      </c>
      <c r="X730" s="208">
        <v>0</v>
      </c>
      <c r="Y730" s="183">
        <v>0</v>
      </c>
      <c r="Z730" s="182">
        <v>0</v>
      </c>
      <c r="AA730" s="208">
        <v>0</v>
      </c>
      <c r="AB730" s="183">
        <v>0</v>
      </c>
      <c r="AC730" s="182">
        <v>0</v>
      </c>
      <c r="AD730" s="208">
        <v>0</v>
      </c>
      <c r="AE730" s="183">
        <v>0</v>
      </c>
      <c r="AF730" s="182">
        <v>0</v>
      </c>
      <c r="AG730" s="208">
        <v>0</v>
      </c>
    </row>
    <row r="731" spans="1:33" ht="15" customHeight="1">
      <c r="A731" s="35"/>
      <c r="B731" s="11"/>
      <c r="C731" s="181" t="s">
        <v>323</v>
      </c>
      <c r="D731" s="183">
        <v>2</v>
      </c>
      <c r="E731" s="182">
        <v>1</v>
      </c>
      <c r="F731" s="208">
        <v>50</v>
      </c>
      <c r="G731" s="183">
        <v>2</v>
      </c>
      <c r="H731" s="182">
        <v>1</v>
      </c>
      <c r="I731" s="208">
        <v>50</v>
      </c>
      <c r="J731" s="183">
        <v>2</v>
      </c>
      <c r="K731" s="182">
        <v>1</v>
      </c>
      <c r="L731" s="208">
        <v>50</v>
      </c>
      <c r="M731" s="183">
        <v>2</v>
      </c>
      <c r="N731" s="182">
        <v>1</v>
      </c>
      <c r="O731" s="208">
        <v>50</v>
      </c>
      <c r="P731" s="183">
        <v>0</v>
      </c>
      <c r="Q731" s="182">
        <v>0</v>
      </c>
      <c r="R731" s="208">
        <v>0</v>
      </c>
      <c r="S731" s="183">
        <v>0</v>
      </c>
      <c r="T731" s="182">
        <v>0</v>
      </c>
      <c r="U731" s="208">
        <v>0</v>
      </c>
      <c r="V731" s="183">
        <v>6</v>
      </c>
      <c r="W731" s="182">
        <v>6</v>
      </c>
      <c r="X731" s="208">
        <v>100</v>
      </c>
      <c r="Y731" s="183">
        <v>6</v>
      </c>
      <c r="Z731" s="182">
        <v>6</v>
      </c>
      <c r="AA731" s="208">
        <v>100</v>
      </c>
      <c r="AB731" s="183">
        <v>3</v>
      </c>
      <c r="AC731" s="182">
        <v>1</v>
      </c>
      <c r="AD731" s="208">
        <v>33.299999999999997</v>
      </c>
      <c r="AE731" s="183">
        <v>3</v>
      </c>
      <c r="AF731" s="182">
        <v>1</v>
      </c>
      <c r="AG731" s="208">
        <v>33.299999999999997</v>
      </c>
    </row>
    <row r="732" spans="1:33" ht="15" customHeight="1">
      <c r="A732" s="35"/>
      <c r="B732" s="304"/>
      <c r="C732" s="34" t="s">
        <v>39</v>
      </c>
      <c r="D732" s="184">
        <v>16</v>
      </c>
      <c r="E732" s="185">
        <v>9</v>
      </c>
      <c r="F732" s="209">
        <v>56.3</v>
      </c>
      <c r="G732" s="184">
        <v>16</v>
      </c>
      <c r="H732" s="185">
        <v>9</v>
      </c>
      <c r="I732" s="209">
        <v>56.3</v>
      </c>
      <c r="J732" s="184">
        <v>16</v>
      </c>
      <c r="K732" s="185">
        <v>14</v>
      </c>
      <c r="L732" s="209">
        <v>87.5</v>
      </c>
      <c r="M732" s="184">
        <v>16</v>
      </c>
      <c r="N732" s="185">
        <v>14</v>
      </c>
      <c r="O732" s="209">
        <v>87.5</v>
      </c>
      <c r="P732" s="184">
        <v>5</v>
      </c>
      <c r="Q732" s="185">
        <v>3</v>
      </c>
      <c r="R732" s="209">
        <v>60</v>
      </c>
      <c r="S732" s="184">
        <v>5</v>
      </c>
      <c r="T732" s="185">
        <v>3</v>
      </c>
      <c r="U732" s="209">
        <v>60</v>
      </c>
      <c r="V732" s="184">
        <v>19</v>
      </c>
      <c r="W732" s="185">
        <v>14</v>
      </c>
      <c r="X732" s="209">
        <v>73.7</v>
      </c>
      <c r="Y732" s="184">
        <v>18</v>
      </c>
      <c r="Z732" s="185">
        <v>14</v>
      </c>
      <c r="AA732" s="209">
        <v>77.8</v>
      </c>
      <c r="AB732" s="184">
        <v>8</v>
      </c>
      <c r="AC732" s="185">
        <v>5</v>
      </c>
      <c r="AD732" s="209">
        <v>62.5</v>
      </c>
      <c r="AE732" s="184">
        <v>8</v>
      </c>
      <c r="AF732" s="185">
        <v>5</v>
      </c>
      <c r="AG732" s="209">
        <v>62.5</v>
      </c>
    </row>
    <row r="733" spans="1:33" ht="15" customHeight="1">
      <c r="A733" s="35"/>
      <c r="B733" s="11" t="s">
        <v>182</v>
      </c>
      <c r="C733" s="181" t="s">
        <v>198</v>
      </c>
      <c r="D733" s="183">
        <v>0</v>
      </c>
      <c r="E733" s="182">
        <v>0</v>
      </c>
      <c r="F733" s="208">
        <v>0</v>
      </c>
      <c r="G733" s="183">
        <v>0</v>
      </c>
      <c r="H733" s="182">
        <v>0</v>
      </c>
      <c r="I733" s="208">
        <v>0</v>
      </c>
      <c r="J733" s="183">
        <v>0</v>
      </c>
      <c r="K733" s="182">
        <v>0</v>
      </c>
      <c r="L733" s="208">
        <v>0</v>
      </c>
      <c r="M733" s="183">
        <v>0</v>
      </c>
      <c r="N733" s="182">
        <v>0</v>
      </c>
      <c r="O733" s="208">
        <v>0</v>
      </c>
      <c r="P733" s="183">
        <v>0</v>
      </c>
      <c r="Q733" s="182">
        <v>0</v>
      </c>
      <c r="R733" s="208">
        <v>0</v>
      </c>
      <c r="S733" s="183">
        <v>0</v>
      </c>
      <c r="T733" s="182">
        <v>0</v>
      </c>
      <c r="U733" s="208">
        <v>0</v>
      </c>
      <c r="V733" s="183">
        <v>1</v>
      </c>
      <c r="W733" s="182">
        <v>1</v>
      </c>
      <c r="X733" s="208">
        <v>100</v>
      </c>
      <c r="Y733" s="183">
        <v>1</v>
      </c>
      <c r="Z733" s="182">
        <v>1</v>
      </c>
      <c r="AA733" s="208">
        <v>100</v>
      </c>
      <c r="AB733" s="183">
        <v>0</v>
      </c>
      <c r="AC733" s="182">
        <v>0</v>
      </c>
      <c r="AD733" s="208">
        <v>0</v>
      </c>
      <c r="AE733" s="183">
        <v>0</v>
      </c>
      <c r="AF733" s="182">
        <v>0</v>
      </c>
      <c r="AG733" s="208">
        <v>0</v>
      </c>
    </row>
    <row r="734" spans="1:33" ht="15" customHeight="1">
      <c r="A734" s="35"/>
      <c r="B734" s="334" t="s">
        <v>181</v>
      </c>
      <c r="C734" s="260" t="s">
        <v>132</v>
      </c>
      <c r="D734" s="188">
        <v>10</v>
      </c>
      <c r="E734" s="189">
        <v>2</v>
      </c>
      <c r="F734" s="207">
        <v>20</v>
      </c>
      <c r="G734" s="188">
        <v>9</v>
      </c>
      <c r="H734" s="189">
        <v>2</v>
      </c>
      <c r="I734" s="207">
        <v>22.2</v>
      </c>
      <c r="J734" s="188">
        <v>14</v>
      </c>
      <c r="K734" s="189">
        <v>4</v>
      </c>
      <c r="L734" s="207">
        <v>28.6</v>
      </c>
      <c r="M734" s="188">
        <v>12</v>
      </c>
      <c r="N734" s="189">
        <v>4</v>
      </c>
      <c r="O734" s="207">
        <v>33.299999999999997</v>
      </c>
      <c r="P734" s="188">
        <v>10</v>
      </c>
      <c r="Q734" s="189">
        <v>6</v>
      </c>
      <c r="R734" s="207">
        <v>60</v>
      </c>
      <c r="S734" s="188">
        <v>8</v>
      </c>
      <c r="T734" s="189">
        <v>6</v>
      </c>
      <c r="U734" s="207">
        <v>75</v>
      </c>
      <c r="V734" s="188">
        <v>10</v>
      </c>
      <c r="W734" s="189">
        <v>6</v>
      </c>
      <c r="X734" s="207">
        <v>60</v>
      </c>
      <c r="Y734" s="188">
        <v>8</v>
      </c>
      <c r="Z734" s="189">
        <v>6</v>
      </c>
      <c r="AA734" s="207">
        <v>75</v>
      </c>
      <c r="AB734" s="188">
        <v>10</v>
      </c>
      <c r="AC734" s="189">
        <v>4</v>
      </c>
      <c r="AD734" s="207">
        <v>40</v>
      </c>
      <c r="AE734" s="188">
        <v>9</v>
      </c>
      <c r="AF734" s="189">
        <v>4</v>
      </c>
      <c r="AG734" s="207">
        <v>44.4</v>
      </c>
    </row>
    <row r="735" spans="1:33" ht="15" customHeight="1">
      <c r="A735" s="35"/>
      <c r="B735" s="11"/>
      <c r="C735" s="181" t="s">
        <v>133</v>
      </c>
      <c r="D735" s="183">
        <v>595</v>
      </c>
      <c r="E735" s="182">
        <v>453</v>
      </c>
      <c r="F735" s="208">
        <v>76.099999999999994</v>
      </c>
      <c r="G735" s="183">
        <v>455</v>
      </c>
      <c r="H735" s="182">
        <v>379</v>
      </c>
      <c r="I735" s="208">
        <v>83.3</v>
      </c>
      <c r="J735" s="183">
        <v>578</v>
      </c>
      <c r="K735" s="182">
        <v>436</v>
      </c>
      <c r="L735" s="208">
        <v>75.400000000000006</v>
      </c>
      <c r="M735" s="183">
        <v>473</v>
      </c>
      <c r="N735" s="182">
        <v>380</v>
      </c>
      <c r="O735" s="208">
        <v>80.3</v>
      </c>
      <c r="P735" s="183">
        <v>539</v>
      </c>
      <c r="Q735" s="182">
        <v>407</v>
      </c>
      <c r="R735" s="208">
        <v>75.5</v>
      </c>
      <c r="S735" s="183">
        <v>433</v>
      </c>
      <c r="T735" s="182">
        <v>352</v>
      </c>
      <c r="U735" s="208">
        <v>81.3</v>
      </c>
      <c r="V735" s="183">
        <v>500</v>
      </c>
      <c r="W735" s="182">
        <v>370</v>
      </c>
      <c r="X735" s="208">
        <v>74</v>
      </c>
      <c r="Y735" s="183">
        <v>403</v>
      </c>
      <c r="Z735" s="182">
        <v>313</v>
      </c>
      <c r="AA735" s="208">
        <v>77.7</v>
      </c>
      <c r="AB735" s="183">
        <v>512</v>
      </c>
      <c r="AC735" s="182">
        <v>379</v>
      </c>
      <c r="AD735" s="208">
        <v>74</v>
      </c>
      <c r="AE735" s="183">
        <v>412</v>
      </c>
      <c r="AF735" s="182">
        <v>321</v>
      </c>
      <c r="AG735" s="208">
        <v>77.900000000000006</v>
      </c>
    </row>
    <row r="736" spans="1:33" ht="15" customHeight="1">
      <c r="A736" s="35"/>
      <c r="B736" s="11"/>
      <c r="C736" s="181" t="s">
        <v>134</v>
      </c>
      <c r="D736" s="183">
        <v>3</v>
      </c>
      <c r="E736" s="182">
        <v>3</v>
      </c>
      <c r="F736" s="208">
        <v>100</v>
      </c>
      <c r="G736" s="183">
        <v>3</v>
      </c>
      <c r="H736" s="182">
        <v>3</v>
      </c>
      <c r="I736" s="208">
        <v>100</v>
      </c>
      <c r="J736" s="183">
        <v>2</v>
      </c>
      <c r="K736" s="182">
        <v>2</v>
      </c>
      <c r="L736" s="208">
        <v>100</v>
      </c>
      <c r="M736" s="183">
        <v>2</v>
      </c>
      <c r="N736" s="182">
        <v>2</v>
      </c>
      <c r="O736" s="208">
        <v>100</v>
      </c>
      <c r="P736" s="183">
        <v>3</v>
      </c>
      <c r="Q736" s="182">
        <v>1</v>
      </c>
      <c r="R736" s="208">
        <v>33.299999999999997</v>
      </c>
      <c r="S736" s="183">
        <v>3</v>
      </c>
      <c r="T736" s="182">
        <v>1</v>
      </c>
      <c r="U736" s="208">
        <v>33.299999999999997</v>
      </c>
      <c r="V736" s="183">
        <v>6</v>
      </c>
      <c r="W736" s="182">
        <v>3</v>
      </c>
      <c r="X736" s="208">
        <v>50</v>
      </c>
      <c r="Y736" s="183">
        <v>6</v>
      </c>
      <c r="Z736" s="182">
        <v>3</v>
      </c>
      <c r="AA736" s="208">
        <v>50</v>
      </c>
      <c r="AB736" s="183">
        <v>5</v>
      </c>
      <c r="AC736" s="182">
        <v>5</v>
      </c>
      <c r="AD736" s="208">
        <v>100</v>
      </c>
      <c r="AE736" s="183">
        <v>4</v>
      </c>
      <c r="AF736" s="182">
        <v>4</v>
      </c>
      <c r="AG736" s="208">
        <v>100</v>
      </c>
    </row>
    <row r="737" spans="1:33" ht="15" customHeight="1">
      <c r="A737" s="35"/>
      <c r="B737" s="11"/>
      <c r="C737" s="181" t="s">
        <v>325</v>
      </c>
      <c r="D737" s="183">
        <v>499</v>
      </c>
      <c r="E737" s="182">
        <v>418</v>
      </c>
      <c r="F737" s="208">
        <v>83.8</v>
      </c>
      <c r="G737" s="183">
        <v>358</v>
      </c>
      <c r="H737" s="182">
        <v>309</v>
      </c>
      <c r="I737" s="208">
        <v>86.3</v>
      </c>
      <c r="J737" s="183">
        <v>411</v>
      </c>
      <c r="K737" s="182">
        <v>348</v>
      </c>
      <c r="L737" s="208">
        <v>84.7</v>
      </c>
      <c r="M737" s="183">
        <v>247</v>
      </c>
      <c r="N737" s="182">
        <v>216</v>
      </c>
      <c r="O737" s="208">
        <v>87.4</v>
      </c>
      <c r="P737" s="183">
        <v>530</v>
      </c>
      <c r="Q737" s="182">
        <v>430</v>
      </c>
      <c r="R737" s="208">
        <v>81.099999999999994</v>
      </c>
      <c r="S737" s="183">
        <v>325</v>
      </c>
      <c r="T737" s="182">
        <v>271</v>
      </c>
      <c r="U737" s="208">
        <v>83.4</v>
      </c>
      <c r="V737" s="183">
        <v>513</v>
      </c>
      <c r="W737" s="182">
        <v>482</v>
      </c>
      <c r="X737" s="208">
        <v>94</v>
      </c>
      <c r="Y737" s="183">
        <v>285</v>
      </c>
      <c r="Z737" s="182">
        <v>265</v>
      </c>
      <c r="AA737" s="208">
        <v>93</v>
      </c>
      <c r="AB737" s="183">
        <v>500</v>
      </c>
      <c r="AC737" s="182">
        <v>447</v>
      </c>
      <c r="AD737" s="208">
        <v>89.4</v>
      </c>
      <c r="AE737" s="183">
        <v>274</v>
      </c>
      <c r="AF737" s="182">
        <v>245</v>
      </c>
      <c r="AG737" s="208">
        <v>89.4</v>
      </c>
    </row>
    <row r="738" spans="1:33" ht="15" customHeight="1">
      <c r="A738" s="35"/>
      <c r="B738" s="304"/>
      <c r="C738" s="34" t="s">
        <v>39</v>
      </c>
      <c r="D738" s="184">
        <v>1107</v>
      </c>
      <c r="E738" s="185">
        <v>876</v>
      </c>
      <c r="F738" s="209">
        <v>79.099999999999994</v>
      </c>
      <c r="G738" s="184">
        <v>777</v>
      </c>
      <c r="H738" s="185">
        <v>654</v>
      </c>
      <c r="I738" s="209">
        <v>84.2</v>
      </c>
      <c r="J738" s="184">
        <v>1005</v>
      </c>
      <c r="K738" s="185">
        <v>790</v>
      </c>
      <c r="L738" s="209">
        <v>78.599999999999994</v>
      </c>
      <c r="M738" s="184">
        <v>693</v>
      </c>
      <c r="N738" s="185">
        <v>569</v>
      </c>
      <c r="O738" s="209">
        <v>82.1</v>
      </c>
      <c r="P738" s="184">
        <v>1082</v>
      </c>
      <c r="Q738" s="185">
        <v>844</v>
      </c>
      <c r="R738" s="209">
        <v>78</v>
      </c>
      <c r="S738" s="184">
        <v>731</v>
      </c>
      <c r="T738" s="185">
        <v>598</v>
      </c>
      <c r="U738" s="209">
        <v>81.8</v>
      </c>
      <c r="V738" s="184">
        <v>1029</v>
      </c>
      <c r="W738" s="185">
        <v>861</v>
      </c>
      <c r="X738" s="209">
        <v>83.7</v>
      </c>
      <c r="Y738" s="184">
        <v>660</v>
      </c>
      <c r="Z738" s="185">
        <v>553</v>
      </c>
      <c r="AA738" s="209">
        <v>83.8</v>
      </c>
      <c r="AB738" s="184">
        <v>1027</v>
      </c>
      <c r="AC738" s="185">
        <v>835</v>
      </c>
      <c r="AD738" s="209">
        <v>81.3</v>
      </c>
      <c r="AE738" s="184">
        <v>658</v>
      </c>
      <c r="AF738" s="185">
        <v>539</v>
      </c>
      <c r="AG738" s="209">
        <v>81.900000000000006</v>
      </c>
    </row>
    <row r="739" spans="1:33" ht="15" customHeight="1">
      <c r="A739" s="36"/>
      <c r="B739" s="304" t="s">
        <v>39</v>
      </c>
      <c r="C739" s="34"/>
      <c r="D739" s="184">
        <v>7541</v>
      </c>
      <c r="E739" s="185">
        <v>7158</v>
      </c>
      <c r="F739" s="209">
        <v>94.9</v>
      </c>
      <c r="G739" s="184">
        <v>2569</v>
      </c>
      <c r="H739" s="185">
        <v>2368</v>
      </c>
      <c r="I739" s="209">
        <v>92.2</v>
      </c>
      <c r="J739" s="184">
        <v>7518</v>
      </c>
      <c r="K739" s="185">
        <v>7122</v>
      </c>
      <c r="L739" s="209">
        <v>94.7</v>
      </c>
      <c r="M739" s="184">
        <v>2460</v>
      </c>
      <c r="N739" s="185">
        <v>2248</v>
      </c>
      <c r="O739" s="209">
        <v>91.4</v>
      </c>
      <c r="P739" s="184">
        <v>7568</v>
      </c>
      <c r="Q739" s="185">
        <v>7113</v>
      </c>
      <c r="R739" s="209">
        <v>94</v>
      </c>
      <c r="S739" s="184">
        <v>2437</v>
      </c>
      <c r="T739" s="185">
        <v>2198</v>
      </c>
      <c r="U739" s="209">
        <v>90.2</v>
      </c>
      <c r="V739" s="184">
        <v>7244</v>
      </c>
      <c r="W739" s="185">
        <v>6864</v>
      </c>
      <c r="X739" s="209">
        <v>94.8</v>
      </c>
      <c r="Y739" s="184">
        <v>2269</v>
      </c>
      <c r="Z739" s="185">
        <v>2057</v>
      </c>
      <c r="AA739" s="209">
        <v>90.7</v>
      </c>
      <c r="AB739" s="184">
        <v>7234</v>
      </c>
      <c r="AC739" s="185">
        <v>6831</v>
      </c>
      <c r="AD739" s="209">
        <v>94.4</v>
      </c>
      <c r="AE739" s="184">
        <v>2231</v>
      </c>
      <c r="AF739" s="185">
        <v>2010</v>
      </c>
      <c r="AG739" s="209">
        <v>90.1</v>
      </c>
    </row>
    <row r="740" spans="1:33" ht="15" customHeight="1">
      <c r="A740" s="35" t="s">
        <v>24</v>
      </c>
      <c r="B740" s="11" t="s">
        <v>183</v>
      </c>
      <c r="C740" s="181" t="s">
        <v>135</v>
      </c>
      <c r="D740" s="183">
        <v>0</v>
      </c>
      <c r="E740" s="182">
        <v>0</v>
      </c>
      <c r="F740" s="208">
        <v>0</v>
      </c>
      <c r="G740" s="183">
        <v>0</v>
      </c>
      <c r="H740" s="182">
        <v>0</v>
      </c>
      <c r="I740" s="208">
        <v>0</v>
      </c>
      <c r="J740" s="183">
        <v>0</v>
      </c>
      <c r="K740" s="182">
        <v>0</v>
      </c>
      <c r="L740" s="208">
        <v>0</v>
      </c>
      <c r="M740" s="183">
        <v>0</v>
      </c>
      <c r="N740" s="182">
        <v>0</v>
      </c>
      <c r="O740" s="208">
        <v>0</v>
      </c>
      <c r="P740" s="183">
        <v>0</v>
      </c>
      <c r="Q740" s="182">
        <v>0</v>
      </c>
      <c r="R740" s="208">
        <v>0</v>
      </c>
      <c r="S740" s="183">
        <v>0</v>
      </c>
      <c r="T740" s="182">
        <v>0</v>
      </c>
      <c r="U740" s="208">
        <v>0</v>
      </c>
      <c r="V740" s="183">
        <v>1</v>
      </c>
      <c r="W740" s="182">
        <v>1</v>
      </c>
      <c r="X740" s="208">
        <v>100</v>
      </c>
      <c r="Y740" s="183">
        <v>1</v>
      </c>
      <c r="Z740" s="182">
        <v>1</v>
      </c>
      <c r="AA740" s="208">
        <v>100</v>
      </c>
      <c r="AB740" s="183">
        <v>0</v>
      </c>
      <c r="AC740" s="182">
        <v>0</v>
      </c>
      <c r="AD740" s="208">
        <v>0</v>
      </c>
      <c r="AE740" s="183">
        <v>0</v>
      </c>
      <c r="AF740" s="182">
        <v>0</v>
      </c>
      <c r="AG740" s="208">
        <v>0</v>
      </c>
    </row>
    <row r="741" spans="1:33" ht="15" customHeight="1">
      <c r="A741" s="35"/>
      <c r="B741" s="334" t="s">
        <v>136</v>
      </c>
      <c r="C741" s="260" t="s">
        <v>139</v>
      </c>
      <c r="D741" s="188">
        <v>0</v>
      </c>
      <c r="E741" s="189">
        <v>0</v>
      </c>
      <c r="F741" s="207">
        <v>0</v>
      </c>
      <c r="G741" s="188">
        <v>0</v>
      </c>
      <c r="H741" s="189">
        <v>0</v>
      </c>
      <c r="I741" s="207">
        <v>0</v>
      </c>
      <c r="J741" s="188">
        <v>0</v>
      </c>
      <c r="K741" s="189">
        <v>0</v>
      </c>
      <c r="L741" s="207">
        <v>0</v>
      </c>
      <c r="M741" s="188">
        <v>0</v>
      </c>
      <c r="N741" s="189">
        <v>0</v>
      </c>
      <c r="O741" s="207">
        <v>0</v>
      </c>
      <c r="P741" s="188">
        <v>2</v>
      </c>
      <c r="Q741" s="189">
        <v>2</v>
      </c>
      <c r="R741" s="207">
        <v>100</v>
      </c>
      <c r="S741" s="188">
        <v>2</v>
      </c>
      <c r="T741" s="189">
        <v>2</v>
      </c>
      <c r="U741" s="207">
        <v>100</v>
      </c>
      <c r="V741" s="188">
        <v>0</v>
      </c>
      <c r="W741" s="189">
        <v>0</v>
      </c>
      <c r="X741" s="207">
        <v>0</v>
      </c>
      <c r="Y741" s="188">
        <v>0</v>
      </c>
      <c r="Z741" s="189">
        <v>0</v>
      </c>
      <c r="AA741" s="207">
        <v>0</v>
      </c>
      <c r="AB741" s="188">
        <v>1</v>
      </c>
      <c r="AC741" s="189">
        <v>1</v>
      </c>
      <c r="AD741" s="207">
        <v>100</v>
      </c>
      <c r="AE741" s="188">
        <v>1</v>
      </c>
      <c r="AF741" s="189">
        <v>1</v>
      </c>
      <c r="AG741" s="207">
        <v>100</v>
      </c>
    </row>
    <row r="742" spans="1:33" ht="15" customHeight="1">
      <c r="A742" s="35"/>
      <c r="B742" s="11"/>
      <c r="C742" s="181" t="s">
        <v>141</v>
      </c>
      <c r="D742" s="183">
        <v>22</v>
      </c>
      <c r="E742" s="182">
        <v>20</v>
      </c>
      <c r="F742" s="208">
        <v>90.9</v>
      </c>
      <c r="G742" s="183">
        <v>20</v>
      </c>
      <c r="H742" s="182">
        <v>19</v>
      </c>
      <c r="I742" s="208">
        <v>95</v>
      </c>
      <c r="J742" s="183">
        <v>21</v>
      </c>
      <c r="K742" s="182">
        <v>17</v>
      </c>
      <c r="L742" s="208">
        <v>81</v>
      </c>
      <c r="M742" s="183">
        <v>19</v>
      </c>
      <c r="N742" s="182">
        <v>16</v>
      </c>
      <c r="O742" s="208">
        <v>84.2</v>
      </c>
      <c r="P742" s="183">
        <v>25</v>
      </c>
      <c r="Q742" s="182">
        <v>17</v>
      </c>
      <c r="R742" s="208">
        <v>68</v>
      </c>
      <c r="S742" s="183">
        <v>20</v>
      </c>
      <c r="T742" s="182">
        <v>15</v>
      </c>
      <c r="U742" s="208">
        <v>75</v>
      </c>
      <c r="V742" s="183">
        <v>27</v>
      </c>
      <c r="W742" s="182">
        <v>20</v>
      </c>
      <c r="X742" s="208">
        <v>74.099999999999994</v>
      </c>
      <c r="Y742" s="183">
        <v>20</v>
      </c>
      <c r="Z742" s="182">
        <v>14</v>
      </c>
      <c r="AA742" s="208">
        <v>70</v>
      </c>
      <c r="AB742" s="183">
        <v>23</v>
      </c>
      <c r="AC742" s="182">
        <v>18</v>
      </c>
      <c r="AD742" s="208">
        <v>78.3</v>
      </c>
      <c r="AE742" s="183">
        <v>21</v>
      </c>
      <c r="AF742" s="182">
        <v>16</v>
      </c>
      <c r="AG742" s="208">
        <v>76.2</v>
      </c>
    </row>
    <row r="743" spans="1:33" ht="15" customHeight="1">
      <c r="A743" s="35"/>
      <c r="B743" s="11"/>
      <c r="C743" s="181" t="s">
        <v>326</v>
      </c>
      <c r="D743" s="183">
        <v>15</v>
      </c>
      <c r="E743" s="182">
        <v>12</v>
      </c>
      <c r="F743" s="208">
        <v>80</v>
      </c>
      <c r="G743" s="183">
        <v>11</v>
      </c>
      <c r="H743" s="182">
        <v>8</v>
      </c>
      <c r="I743" s="208">
        <v>72.7</v>
      </c>
      <c r="J743" s="183">
        <v>11</v>
      </c>
      <c r="K743" s="182">
        <v>6</v>
      </c>
      <c r="L743" s="208">
        <v>54.5</v>
      </c>
      <c r="M743" s="183">
        <v>9</v>
      </c>
      <c r="N743" s="182">
        <v>6</v>
      </c>
      <c r="O743" s="208">
        <v>66.7</v>
      </c>
      <c r="P743" s="183">
        <v>11</v>
      </c>
      <c r="Q743" s="182">
        <v>7</v>
      </c>
      <c r="R743" s="208">
        <v>63.6</v>
      </c>
      <c r="S743" s="183">
        <v>6</v>
      </c>
      <c r="T743" s="182">
        <v>4</v>
      </c>
      <c r="U743" s="208">
        <v>66.7</v>
      </c>
      <c r="V743" s="183">
        <v>17</v>
      </c>
      <c r="W743" s="182">
        <v>6</v>
      </c>
      <c r="X743" s="208">
        <v>35.299999999999997</v>
      </c>
      <c r="Y743" s="183">
        <v>11</v>
      </c>
      <c r="Z743" s="182">
        <v>6</v>
      </c>
      <c r="AA743" s="208">
        <v>54.5</v>
      </c>
      <c r="AB743" s="183">
        <v>29</v>
      </c>
      <c r="AC743" s="182">
        <v>11</v>
      </c>
      <c r="AD743" s="208">
        <v>37.9</v>
      </c>
      <c r="AE743" s="183">
        <v>12</v>
      </c>
      <c r="AF743" s="182">
        <v>6</v>
      </c>
      <c r="AG743" s="208">
        <v>50</v>
      </c>
    </row>
    <row r="744" spans="1:33" ht="15" customHeight="1">
      <c r="A744" s="35"/>
      <c r="B744" s="304"/>
      <c r="C744" s="34" t="s">
        <v>39</v>
      </c>
      <c r="D744" s="184">
        <v>37</v>
      </c>
      <c r="E744" s="185">
        <v>32</v>
      </c>
      <c r="F744" s="209">
        <v>86.5</v>
      </c>
      <c r="G744" s="184">
        <v>31</v>
      </c>
      <c r="H744" s="185">
        <v>27</v>
      </c>
      <c r="I744" s="209">
        <v>87.1</v>
      </c>
      <c r="J744" s="184">
        <v>32</v>
      </c>
      <c r="K744" s="185">
        <v>23</v>
      </c>
      <c r="L744" s="209">
        <v>71.900000000000006</v>
      </c>
      <c r="M744" s="184">
        <v>28</v>
      </c>
      <c r="N744" s="185">
        <v>22</v>
      </c>
      <c r="O744" s="209">
        <v>78.599999999999994</v>
      </c>
      <c r="P744" s="184">
        <v>38</v>
      </c>
      <c r="Q744" s="185">
        <v>26</v>
      </c>
      <c r="R744" s="209">
        <v>68.400000000000006</v>
      </c>
      <c r="S744" s="184">
        <v>28</v>
      </c>
      <c r="T744" s="185">
        <v>21</v>
      </c>
      <c r="U744" s="209">
        <v>75</v>
      </c>
      <c r="V744" s="184">
        <v>44</v>
      </c>
      <c r="W744" s="185">
        <v>26</v>
      </c>
      <c r="X744" s="209">
        <v>59.1</v>
      </c>
      <c r="Y744" s="184">
        <v>31</v>
      </c>
      <c r="Z744" s="185">
        <v>20</v>
      </c>
      <c r="AA744" s="209">
        <v>64.5</v>
      </c>
      <c r="AB744" s="184">
        <v>53</v>
      </c>
      <c r="AC744" s="185">
        <v>30</v>
      </c>
      <c r="AD744" s="209">
        <v>56.6</v>
      </c>
      <c r="AE744" s="184">
        <v>34</v>
      </c>
      <c r="AF744" s="185">
        <v>23</v>
      </c>
      <c r="AG744" s="209">
        <v>67.599999999999994</v>
      </c>
    </row>
    <row r="745" spans="1:33" ht="15" customHeight="1">
      <c r="A745" s="35"/>
      <c r="B745" s="11" t="s">
        <v>142</v>
      </c>
      <c r="C745" s="181" t="s">
        <v>142</v>
      </c>
      <c r="D745" s="183">
        <v>7</v>
      </c>
      <c r="E745" s="182">
        <v>7</v>
      </c>
      <c r="F745" s="208">
        <v>100</v>
      </c>
      <c r="G745" s="183">
        <v>2</v>
      </c>
      <c r="H745" s="182">
        <v>2</v>
      </c>
      <c r="I745" s="208">
        <v>100</v>
      </c>
      <c r="J745" s="183">
        <v>2</v>
      </c>
      <c r="K745" s="182">
        <v>2</v>
      </c>
      <c r="L745" s="208">
        <v>100</v>
      </c>
      <c r="M745" s="183">
        <v>2</v>
      </c>
      <c r="N745" s="182">
        <v>2</v>
      </c>
      <c r="O745" s="208">
        <v>100</v>
      </c>
      <c r="P745" s="183">
        <v>1</v>
      </c>
      <c r="Q745" s="182">
        <v>0</v>
      </c>
      <c r="R745" s="208">
        <v>0</v>
      </c>
      <c r="S745" s="183">
        <v>1</v>
      </c>
      <c r="T745" s="182">
        <v>0</v>
      </c>
      <c r="U745" s="208">
        <v>0</v>
      </c>
      <c r="V745" s="183">
        <v>1</v>
      </c>
      <c r="W745" s="182">
        <v>0</v>
      </c>
      <c r="X745" s="208">
        <v>0</v>
      </c>
      <c r="Y745" s="183">
        <v>1</v>
      </c>
      <c r="Z745" s="182">
        <v>0</v>
      </c>
      <c r="AA745" s="208">
        <v>0</v>
      </c>
      <c r="AB745" s="183">
        <v>0</v>
      </c>
      <c r="AC745" s="182">
        <v>0</v>
      </c>
      <c r="AD745" s="208">
        <v>0</v>
      </c>
      <c r="AE745" s="183">
        <v>0</v>
      </c>
      <c r="AF745" s="182">
        <v>0</v>
      </c>
      <c r="AG745" s="208">
        <v>0</v>
      </c>
    </row>
    <row r="746" spans="1:33" ht="15" customHeight="1">
      <c r="A746" s="35"/>
      <c r="B746" s="334" t="s">
        <v>143</v>
      </c>
      <c r="C746" s="260" t="s">
        <v>144</v>
      </c>
      <c r="D746" s="188">
        <v>2</v>
      </c>
      <c r="E746" s="189">
        <v>1</v>
      </c>
      <c r="F746" s="207">
        <v>50</v>
      </c>
      <c r="G746" s="188">
        <v>2</v>
      </c>
      <c r="H746" s="189">
        <v>1</v>
      </c>
      <c r="I746" s="207">
        <v>50</v>
      </c>
      <c r="J746" s="188">
        <v>1</v>
      </c>
      <c r="K746" s="189">
        <v>1</v>
      </c>
      <c r="L746" s="207">
        <v>100</v>
      </c>
      <c r="M746" s="188">
        <v>1</v>
      </c>
      <c r="N746" s="189">
        <v>1</v>
      </c>
      <c r="O746" s="207">
        <v>100</v>
      </c>
      <c r="P746" s="188">
        <v>2</v>
      </c>
      <c r="Q746" s="189">
        <v>1</v>
      </c>
      <c r="R746" s="207">
        <v>50</v>
      </c>
      <c r="S746" s="188">
        <v>2</v>
      </c>
      <c r="T746" s="189">
        <v>1</v>
      </c>
      <c r="U746" s="207">
        <v>50</v>
      </c>
      <c r="V746" s="188">
        <v>0</v>
      </c>
      <c r="W746" s="189">
        <v>0</v>
      </c>
      <c r="X746" s="207">
        <v>0</v>
      </c>
      <c r="Y746" s="188">
        <v>0</v>
      </c>
      <c r="Z746" s="189">
        <v>0</v>
      </c>
      <c r="AA746" s="207">
        <v>0</v>
      </c>
      <c r="AB746" s="188">
        <v>1</v>
      </c>
      <c r="AC746" s="189">
        <v>0</v>
      </c>
      <c r="AD746" s="207">
        <v>0</v>
      </c>
      <c r="AE746" s="188">
        <v>1</v>
      </c>
      <c r="AF746" s="189">
        <v>0</v>
      </c>
      <c r="AG746" s="207">
        <v>0</v>
      </c>
    </row>
    <row r="747" spans="1:33" ht="15" customHeight="1">
      <c r="A747" s="35"/>
      <c r="B747" s="11"/>
      <c r="C747" s="181" t="s">
        <v>147</v>
      </c>
      <c r="D747" s="183">
        <v>1</v>
      </c>
      <c r="E747" s="182">
        <v>1</v>
      </c>
      <c r="F747" s="208">
        <v>100</v>
      </c>
      <c r="G747" s="183">
        <v>1</v>
      </c>
      <c r="H747" s="182">
        <v>1</v>
      </c>
      <c r="I747" s="208">
        <v>100</v>
      </c>
      <c r="J747" s="183">
        <v>0</v>
      </c>
      <c r="K747" s="182">
        <v>0</v>
      </c>
      <c r="L747" s="208">
        <v>0</v>
      </c>
      <c r="M747" s="183">
        <v>0</v>
      </c>
      <c r="N747" s="182">
        <v>0</v>
      </c>
      <c r="O747" s="208">
        <v>0</v>
      </c>
      <c r="P747" s="183">
        <v>0</v>
      </c>
      <c r="Q747" s="182">
        <v>0</v>
      </c>
      <c r="R747" s="208">
        <v>0</v>
      </c>
      <c r="S747" s="183">
        <v>0</v>
      </c>
      <c r="T747" s="182">
        <v>0</v>
      </c>
      <c r="U747" s="208">
        <v>0</v>
      </c>
      <c r="V747" s="183">
        <v>0</v>
      </c>
      <c r="W747" s="182">
        <v>0</v>
      </c>
      <c r="X747" s="208">
        <v>0</v>
      </c>
      <c r="Y747" s="183">
        <v>0</v>
      </c>
      <c r="Z747" s="182">
        <v>0</v>
      </c>
      <c r="AA747" s="208">
        <v>0</v>
      </c>
      <c r="AB747" s="183">
        <v>0</v>
      </c>
      <c r="AC747" s="182">
        <v>0</v>
      </c>
      <c r="AD747" s="208">
        <v>0</v>
      </c>
      <c r="AE747" s="183">
        <v>0</v>
      </c>
      <c r="AF747" s="182">
        <v>0</v>
      </c>
      <c r="AG747" s="208">
        <v>0</v>
      </c>
    </row>
    <row r="748" spans="1:33" ht="15" customHeight="1">
      <c r="A748" s="35"/>
      <c r="B748" s="11"/>
      <c r="C748" s="181" t="s">
        <v>327</v>
      </c>
      <c r="D748" s="183">
        <v>8</v>
      </c>
      <c r="E748" s="182">
        <v>6</v>
      </c>
      <c r="F748" s="208">
        <v>75</v>
      </c>
      <c r="G748" s="183">
        <v>8</v>
      </c>
      <c r="H748" s="182">
        <v>6</v>
      </c>
      <c r="I748" s="208">
        <v>75</v>
      </c>
      <c r="J748" s="183">
        <v>15</v>
      </c>
      <c r="K748" s="182">
        <v>12</v>
      </c>
      <c r="L748" s="208">
        <v>80</v>
      </c>
      <c r="M748" s="183">
        <v>10</v>
      </c>
      <c r="N748" s="182">
        <v>8</v>
      </c>
      <c r="O748" s="208">
        <v>80</v>
      </c>
      <c r="P748" s="183">
        <v>6</v>
      </c>
      <c r="Q748" s="182">
        <v>6</v>
      </c>
      <c r="R748" s="208">
        <v>100</v>
      </c>
      <c r="S748" s="183">
        <v>6</v>
      </c>
      <c r="T748" s="182">
        <v>6</v>
      </c>
      <c r="U748" s="208">
        <v>100</v>
      </c>
      <c r="V748" s="183">
        <v>9</v>
      </c>
      <c r="W748" s="182">
        <v>4</v>
      </c>
      <c r="X748" s="208">
        <v>44.4</v>
      </c>
      <c r="Y748" s="183">
        <v>7</v>
      </c>
      <c r="Z748" s="182">
        <v>3</v>
      </c>
      <c r="AA748" s="208">
        <v>42.9</v>
      </c>
      <c r="AB748" s="183">
        <v>26</v>
      </c>
      <c r="AC748" s="182">
        <v>11</v>
      </c>
      <c r="AD748" s="208">
        <v>42.3</v>
      </c>
      <c r="AE748" s="183">
        <v>16</v>
      </c>
      <c r="AF748" s="182">
        <v>9</v>
      </c>
      <c r="AG748" s="208">
        <v>56.3</v>
      </c>
    </row>
    <row r="749" spans="1:33" ht="15" customHeight="1">
      <c r="A749" s="35"/>
      <c r="B749" s="304"/>
      <c r="C749" s="34" t="s">
        <v>39</v>
      </c>
      <c r="D749" s="184">
        <v>11</v>
      </c>
      <c r="E749" s="185">
        <v>8</v>
      </c>
      <c r="F749" s="209">
        <v>72.7</v>
      </c>
      <c r="G749" s="184">
        <v>11</v>
      </c>
      <c r="H749" s="185">
        <v>8</v>
      </c>
      <c r="I749" s="209">
        <v>72.7</v>
      </c>
      <c r="J749" s="184">
        <v>16</v>
      </c>
      <c r="K749" s="185">
        <v>13</v>
      </c>
      <c r="L749" s="209">
        <v>81.3</v>
      </c>
      <c r="M749" s="184">
        <v>11</v>
      </c>
      <c r="N749" s="185">
        <v>9</v>
      </c>
      <c r="O749" s="209">
        <v>81.8</v>
      </c>
      <c r="P749" s="184">
        <v>8</v>
      </c>
      <c r="Q749" s="185">
        <v>7</v>
      </c>
      <c r="R749" s="209">
        <v>87.5</v>
      </c>
      <c r="S749" s="184">
        <v>8</v>
      </c>
      <c r="T749" s="185">
        <v>7</v>
      </c>
      <c r="U749" s="209">
        <v>87.5</v>
      </c>
      <c r="V749" s="184">
        <v>9</v>
      </c>
      <c r="W749" s="185">
        <v>4</v>
      </c>
      <c r="X749" s="209">
        <v>44.4</v>
      </c>
      <c r="Y749" s="184">
        <v>7</v>
      </c>
      <c r="Z749" s="185">
        <v>3</v>
      </c>
      <c r="AA749" s="209">
        <v>42.9</v>
      </c>
      <c r="AB749" s="184">
        <v>27</v>
      </c>
      <c r="AC749" s="185">
        <v>11</v>
      </c>
      <c r="AD749" s="209">
        <v>40.700000000000003</v>
      </c>
      <c r="AE749" s="184">
        <v>17</v>
      </c>
      <c r="AF749" s="185">
        <v>9</v>
      </c>
      <c r="AG749" s="209">
        <v>52.9</v>
      </c>
    </row>
    <row r="750" spans="1:33" s="178" customFormat="1" ht="15" customHeight="1">
      <c r="A750" s="36"/>
      <c r="B750" s="304" t="s">
        <v>39</v>
      </c>
      <c r="C750" s="34"/>
      <c r="D750" s="184">
        <v>55</v>
      </c>
      <c r="E750" s="185">
        <v>47</v>
      </c>
      <c r="F750" s="209">
        <v>85.5</v>
      </c>
      <c r="G750" s="184">
        <v>43</v>
      </c>
      <c r="H750" s="185">
        <v>36</v>
      </c>
      <c r="I750" s="209">
        <v>83.7</v>
      </c>
      <c r="J750" s="184">
        <v>50</v>
      </c>
      <c r="K750" s="185">
        <v>38</v>
      </c>
      <c r="L750" s="209">
        <v>76</v>
      </c>
      <c r="M750" s="184">
        <v>41</v>
      </c>
      <c r="N750" s="185">
        <v>33</v>
      </c>
      <c r="O750" s="209">
        <v>80.5</v>
      </c>
      <c r="P750" s="184">
        <v>47</v>
      </c>
      <c r="Q750" s="185">
        <v>33</v>
      </c>
      <c r="R750" s="209">
        <v>70.2</v>
      </c>
      <c r="S750" s="184">
        <v>37</v>
      </c>
      <c r="T750" s="185">
        <v>28</v>
      </c>
      <c r="U750" s="209">
        <v>75.7</v>
      </c>
      <c r="V750" s="184">
        <v>55</v>
      </c>
      <c r="W750" s="185">
        <v>31</v>
      </c>
      <c r="X750" s="209">
        <v>56.4</v>
      </c>
      <c r="Y750" s="184">
        <v>40</v>
      </c>
      <c r="Z750" s="185">
        <v>24</v>
      </c>
      <c r="AA750" s="209">
        <v>60</v>
      </c>
      <c r="AB750" s="184">
        <v>80</v>
      </c>
      <c r="AC750" s="185">
        <v>41</v>
      </c>
      <c r="AD750" s="209">
        <v>51.3</v>
      </c>
      <c r="AE750" s="184">
        <v>51</v>
      </c>
      <c r="AF750" s="185">
        <v>32</v>
      </c>
      <c r="AG750" s="209">
        <v>62.7</v>
      </c>
    </row>
    <row r="751" spans="1:33" s="178" customFormat="1" ht="15" customHeight="1">
      <c r="A751" s="36" t="s">
        <v>39</v>
      </c>
      <c r="B751" s="304"/>
      <c r="C751" s="34"/>
      <c r="D751" s="184">
        <v>24601</v>
      </c>
      <c r="E751" s="185">
        <v>19770</v>
      </c>
      <c r="F751" s="209">
        <v>80.400000000000006</v>
      </c>
      <c r="G751" s="184">
        <v>6687</v>
      </c>
      <c r="H751" s="185">
        <v>5901</v>
      </c>
      <c r="I751" s="209">
        <v>88.2</v>
      </c>
      <c r="J751" s="184">
        <v>24777</v>
      </c>
      <c r="K751" s="185">
        <v>20029</v>
      </c>
      <c r="L751" s="209">
        <v>80.8</v>
      </c>
      <c r="M751" s="184">
        <v>6531</v>
      </c>
      <c r="N751" s="185">
        <v>5721</v>
      </c>
      <c r="O751" s="209">
        <v>87.6</v>
      </c>
      <c r="P751" s="184">
        <v>24424</v>
      </c>
      <c r="Q751" s="185">
        <v>19320</v>
      </c>
      <c r="R751" s="209">
        <v>79.099999999999994</v>
      </c>
      <c r="S751" s="184">
        <v>6221</v>
      </c>
      <c r="T751" s="185">
        <v>5390</v>
      </c>
      <c r="U751" s="209">
        <v>86.6</v>
      </c>
      <c r="V751" s="184">
        <v>24846</v>
      </c>
      <c r="W751" s="185">
        <v>19387</v>
      </c>
      <c r="X751" s="209">
        <v>78</v>
      </c>
      <c r="Y751" s="184">
        <v>6270</v>
      </c>
      <c r="Z751" s="185">
        <v>5324</v>
      </c>
      <c r="AA751" s="209">
        <v>84.9</v>
      </c>
      <c r="AB751" s="184">
        <v>24407</v>
      </c>
      <c r="AC751" s="185">
        <v>18887</v>
      </c>
      <c r="AD751" s="209">
        <v>77.400000000000006</v>
      </c>
      <c r="AE751" s="184">
        <v>6120</v>
      </c>
      <c r="AF751" s="185">
        <v>5099</v>
      </c>
      <c r="AG751" s="209">
        <v>83.3</v>
      </c>
    </row>
    <row r="752" spans="1:33" ht="15" customHeight="1"/>
    <row r="753" spans="1:33" ht="15" customHeight="1">
      <c r="A753" s="46" t="s">
        <v>540</v>
      </c>
      <c r="B753" s="178"/>
      <c r="C753" s="178"/>
      <c r="D753" s="178"/>
      <c r="E753" s="178"/>
      <c r="F753" s="178"/>
      <c r="G753" s="178"/>
      <c r="H753" s="178"/>
      <c r="I753" s="178"/>
      <c r="J753" s="178"/>
      <c r="K753" s="178"/>
      <c r="L753" s="178"/>
      <c r="M753" s="178"/>
      <c r="N753" s="178"/>
      <c r="O753" s="178"/>
      <c r="P753" s="178"/>
      <c r="Q753" s="178"/>
      <c r="R753" s="178"/>
      <c r="S753" s="178"/>
      <c r="T753" s="178"/>
      <c r="U753" s="178"/>
      <c r="V753" s="178"/>
      <c r="W753" s="178"/>
      <c r="X753" s="178"/>
      <c r="Y753" s="178"/>
      <c r="Z753" s="178"/>
      <c r="AA753" s="178"/>
      <c r="AB753" s="178"/>
      <c r="AC753" s="178"/>
      <c r="AD753" s="178"/>
      <c r="AE753" s="178"/>
      <c r="AF753" s="178"/>
      <c r="AG753" s="178"/>
    </row>
    <row r="754" spans="1:33" ht="15" customHeight="1">
      <c r="A754" s="46" t="s">
        <v>541</v>
      </c>
      <c r="B754" s="178"/>
      <c r="C754" s="178"/>
      <c r="D754" s="178"/>
      <c r="E754" s="178"/>
      <c r="F754" s="178"/>
      <c r="G754" s="178"/>
      <c r="H754" s="178"/>
      <c r="I754" s="178"/>
      <c r="J754" s="178"/>
      <c r="K754" s="178"/>
      <c r="L754" s="178"/>
      <c r="M754" s="178"/>
      <c r="N754" s="178"/>
      <c r="O754" s="178"/>
      <c r="P754" s="178"/>
      <c r="Q754" s="178"/>
      <c r="R754" s="178"/>
      <c r="S754" s="178"/>
      <c r="T754" s="178"/>
      <c r="U754" s="178"/>
      <c r="V754" s="178"/>
      <c r="W754" s="178"/>
      <c r="X754" s="178"/>
      <c r="Y754" s="178"/>
      <c r="Z754" s="178"/>
      <c r="AA754" s="178"/>
      <c r="AB754" s="178"/>
      <c r="AC754" s="178"/>
      <c r="AD754" s="178"/>
      <c r="AE754" s="178"/>
      <c r="AF754" s="178"/>
      <c r="AG754" s="178"/>
    </row>
    <row r="755" spans="1:33" ht="15" customHeight="1">
      <c r="A755" s="181" t="s">
        <v>534</v>
      </c>
      <c r="B755" s="178"/>
      <c r="C755" s="178"/>
      <c r="D755" s="178"/>
      <c r="E755" s="178"/>
      <c r="F755" s="178"/>
      <c r="G755" s="178"/>
      <c r="H755" s="178"/>
      <c r="I755" s="178"/>
      <c r="J755" s="178"/>
      <c r="K755" s="178"/>
      <c r="L755" s="178"/>
      <c r="M755" s="178"/>
      <c r="N755" s="178"/>
      <c r="O755" s="178"/>
      <c r="P755" s="178"/>
      <c r="Q755" s="178"/>
      <c r="R755" s="178"/>
      <c r="S755" s="178"/>
      <c r="T755" s="178"/>
      <c r="U755" s="178"/>
      <c r="V755" s="178"/>
      <c r="W755" s="178"/>
      <c r="X755" s="178"/>
      <c r="Y755" s="178"/>
      <c r="Z755" s="178"/>
      <c r="AA755" s="178"/>
      <c r="AB755" s="178"/>
      <c r="AC755" s="178"/>
      <c r="AD755" s="178"/>
      <c r="AE755" s="178"/>
      <c r="AF755" s="178"/>
      <c r="AG755" s="178"/>
    </row>
    <row r="756" spans="1:33" ht="15" customHeight="1">
      <c r="A756" s="181"/>
      <c r="B756" s="178"/>
      <c r="C756" s="178"/>
      <c r="D756" s="178"/>
      <c r="E756" s="178"/>
      <c r="F756" s="178"/>
      <c r="G756" s="178"/>
      <c r="H756" s="178"/>
      <c r="I756" s="178"/>
      <c r="J756" s="178"/>
      <c r="K756" s="178"/>
      <c r="L756" s="178"/>
      <c r="M756" s="178"/>
      <c r="N756" s="178"/>
      <c r="O756" s="178"/>
      <c r="P756" s="178"/>
      <c r="Q756" s="178"/>
      <c r="R756" s="178"/>
      <c r="S756" s="178"/>
      <c r="T756" s="178"/>
      <c r="U756" s="178"/>
      <c r="V756" s="178"/>
      <c r="W756" s="178"/>
      <c r="X756" s="178"/>
      <c r="Y756" s="178"/>
      <c r="Z756" s="178"/>
      <c r="AA756" s="178"/>
      <c r="AB756" s="178"/>
      <c r="AC756" s="178"/>
      <c r="AD756" s="178"/>
      <c r="AE756" s="178"/>
      <c r="AF756" s="178"/>
      <c r="AG756" s="178"/>
    </row>
    <row r="757" spans="1:33" s="178" customFormat="1" ht="15" customHeight="1">
      <c r="A757" s="141" t="s">
        <v>389</v>
      </c>
      <c r="B757" s="3"/>
      <c r="C757" s="3"/>
      <c r="D757" s="3"/>
      <c r="E757" s="3"/>
      <c r="F757" s="3"/>
      <c r="G757" s="3"/>
      <c r="H757" s="3"/>
      <c r="I757" s="3"/>
      <c r="J757" s="3"/>
      <c r="K757" s="3"/>
      <c r="L757" s="3"/>
      <c r="M757" s="3"/>
      <c r="N757" s="3"/>
      <c r="O757" s="3"/>
      <c r="P757" s="3"/>
      <c r="Q757" s="3"/>
      <c r="R757" s="3"/>
      <c r="S757" s="3"/>
      <c r="T757" s="3"/>
      <c r="U757" s="3"/>
      <c r="V757" s="3"/>
      <c r="W757" s="3"/>
      <c r="X757" s="3"/>
      <c r="Y757" s="3"/>
      <c r="Z757" s="3"/>
      <c r="AA757" s="3"/>
      <c r="AB757" s="3"/>
      <c r="AC757" s="3"/>
      <c r="AD757" s="3"/>
      <c r="AE757" s="3"/>
      <c r="AF757" s="3"/>
      <c r="AG757" s="3"/>
    </row>
    <row r="758" spans="1:33" ht="15" customHeight="1">
      <c r="A758" s="341" t="s">
        <v>625</v>
      </c>
    </row>
    <row r="759" spans="1:33" s="178" customFormat="1" ht="15" customHeight="1">
      <c r="A759" s="204" t="s">
        <v>0</v>
      </c>
      <c r="B759" s="3"/>
      <c r="C759" s="3"/>
      <c r="D759" s="3"/>
      <c r="E759" s="3"/>
      <c r="F759" s="3"/>
      <c r="G759" s="3"/>
      <c r="H759" s="3"/>
      <c r="I759" s="3"/>
      <c r="J759" s="3"/>
      <c r="K759" s="3"/>
      <c r="L759" s="3"/>
      <c r="M759" s="3"/>
      <c r="N759" s="3"/>
      <c r="O759" s="3"/>
      <c r="P759" s="3"/>
      <c r="Q759" s="3"/>
      <c r="R759" s="3"/>
      <c r="S759" s="3"/>
      <c r="T759" s="3"/>
      <c r="U759" s="3"/>
      <c r="V759" s="3"/>
      <c r="W759" s="3"/>
      <c r="X759" s="3"/>
      <c r="Y759" s="3"/>
      <c r="Z759" s="3"/>
      <c r="AA759" s="3"/>
      <c r="AB759" s="3"/>
      <c r="AC759" s="3"/>
      <c r="AD759" s="3"/>
      <c r="AE759" s="3"/>
      <c r="AF759" s="3"/>
      <c r="AG759" s="3"/>
    </row>
    <row r="760" spans="1:33" ht="15" customHeight="1">
      <c r="A760" s="204" t="s">
        <v>414</v>
      </c>
    </row>
    <row r="761" spans="1:33" ht="15" customHeight="1">
      <c r="A761" s="204" t="s">
        <v>30</v>
      </c>
    </row>
    <row r="762" spans="1:33" ht="15" customHeight="1">
      <c r="A762" s="204" t="s">
        <v>415</v>
      </c>
    </row>
  </sheetData>
  <mergeCells count="75">
    <mergeCell ref="S606:U606"/>
    <mergeCell ref="V606:X606"/>
    <mergeCell ref="Y606:AA606"/>
    <mergeCell ref="AB606:AD606"/>
    <mergeCell ref="AE606:AG606"/>
    <mergeCell ref="D606:F606"/>
    <mergeCell ref="G606:I606"/>
    <mergeCell ref="J606:L606"/>
    <mergeCell ref="M606:O606"/>
    <mergeCell ref="P606:R606"/>
    <mergeCell ref="D605:I605"/>
    <mergeCell ref="J605:O605"/>
    <mergeCell ref="P605:U605"/>
    <mergeCell ref="V605:AA605"/>
    <mergeCell ref="AB605:AG605"/>
    <mergeCell ref="S436:U436"/>
    <mergeCell ref="V436:X436"/>
    <mergeCell ref="Y436:AA436"/>
    <mergeCell ref="AB436:AD436"/>
    <mergeCell ref="AE436:AG436"/>
    <mergeCell ref="D436:F436"/>
    <mergeCell ref="G436:I436"/>
    <mergeCell ref="J436:L436"/>
    <mergeCell ref="M436:O436"/>
    <mergeCell ref="P436:R436"/>
    <mergeCell ref="D435:I435"/>
    <mergeCell ref="J435:O435"/>
    <mergeCell ref="P435:U435"/>
    <mergeCell ref="V435:AA435"/>
    <mergeCell ref="AB435:AG435"/>
    <mergeCell ref="S284:U284"/>
    <mergeCell ref="V284:X284"/>
    <mergeCell ref="Y284:AA284"/>
    <mergeCell ref="AB284:AD284"/>
    <mergeCell ref="AE284:AG284"/>
    <mergeCell ref="D284:F284"/>
    <mergeCell ref="G284:I284"/>
    <mergeCell ref="J284:L284"/>
    <mergeCell ref="M284:O284"/>
    <mergeCell ref="P284:R284"/>
    <mergeCell ref="D283:I283"/>
    <mergeCell ref="J283:O283"/>
    <mergeCell ref="P283:U283"/>
    <mergeCell ref="V283:AA283"/>
    <mergeCell ref="AB283:AG283"/>
    <mergeCell ref="S186:U186"/>
    <mergeCell ref="V186:X186"/>
    <mergeCell ref="Y186:AA186"/>
    <mergeCell ref="AB186:AD186"/>
    <mergeCell ref="AE186:AG186"/>
    <mergeCell ref="D186:F186"/>
    <mergeCell ref="G186:I186"/>
    <mergeCell ref="J186:L186"/>
    <mergeCell ref="M186:O186"/>
    <mergeCell ref="P186:R186"/>
    <mergeCell ref="D185:I185"/>
    <mergeCell ref="J185:O185"/>
    <mergeCell ref="P185:U185"/>
    <mergeCell ref="V185:AA185"/>
    <mergeCell ref="AB185:AG185"/>
    <mergeCell ref="P6:U6"/>
    <mergeCell ref="V6:AA6"/>
    <mergeCell ref="AB6:AG6"/>
    <mergeCell ref="D7:F7"/>
    <mergeCell ref="G7:I7"/>
    <mergeCell ref="J7:L7"/>
    <mergeCell ref="M7:O7"/>
    <mergeCell ref="D6:I6"/>
    <mergeCell ref="J6:O6"/>
    <mergeCell ref="Y7:AA7"/>
    <mergeCell ref="AB7:AD7"/>
    <mergeCell ref="AE7:AG7"/>
    <mergeCell ref="P7:R7"/>
    <mergeCell ref="S7:U7"/>
    <mergeCell ref="V7:X7"/>
  </mergeCells>
  <conditionalFormatting sqref="A438:C444 A608:C612 A445:B445 A614:C751 A613:B613 A446:C602">
    <cfRule type="containsText" dxfId="236" priority="9" operator="containsText" text="Total">
      <formula>NOT(ISERROR(SEARCH("Total",A438)))</formula>
    </cfRule>
  </conditionalFormatting>
  <conditionalFormatting sqref="C21">
    <cfRule type="cellIs" dxfId="235" priority="6" operator="equal">
      <formula>"Total"</formula>
    </cfRule>
  </conditionalFormatting>
  <conditionalFormatting sqref="C198">
    <cfRule type="cellIs" dxfId="234" priority="5" operator="equal">
      <formula>"Total"</formula>
    </cfRule>
  </conditionalFormatting>
  <conditionalFormatting sqref="C295">
    <cfRule type="cellIs" dxfId="233" priority="4" operator="equal">
      <formula>"Total"</formula>
    </cfRule>
  </conditionalFormatting>
  <conditionalFormatting sqref="C445">
    <cfRule type="cellIs" dxfId="232" priority="3" operator="equal">
      <formula>"Total"</formula>
    </cfRule>
  </conditionalFormatting>
  <conditionalFormatting sqref="C613">
    <cfRule type="cellIs" dxfId="231" priority="2" operator="equal">
      <formula>"Total"</formula>
    </cfRule>
  </conditionalFormatting>
  <hyperlinks>
    <hyperlink ref="A1" location="'Table Of Contents'!C6" display="return to table of contents"/>
  </hyperlinks>
  <pageMargins left="0.39370078740157483" right="0.39370078740157483" top="0.59055118110236227" bottom="0.59055118110236227" header="0.39370078740157483" footer="0.39370078740157483"/>
  <pageSetup paperSize="9" scale="15" fitToWidth="2" fitToHeight="3" orientation="landscape" horizontalDpi="300" verticalDpi="300" r:id="rId1"/>
  <headerFooter>
    <oddHeader>&amp;C&amp;F     &amp;A</oddHeader>
    <oddFooter>Page &amp;P of &amp;N</oddFooter>
  </headerFooter>
  <extLst>
    <ext xmlns:x14="http://schemas.microsoft.com/office/spreadsheetml/2009/9/main" uri="{78C0D931-6437-407d-A8EE-F0AAD7539E65}">
      <x14:conditionalFormattings>
        <x14:conditionalFormatting xmlns:xm="http://schemas.microsoft.com/office/excel/2006/main">
          <x14:cfRule type="containsText" priority="16" operator="containsText" id="{62CF1B08-9E92-422F-BB06-FADDAE35DCD9}">
            <xm:f>NOT(ISERROR(SEARCH("Total",A11)))</xm:f>
            <xm:f>"Total"</xm:f>
            <x14:dxf>
              <font>
                <b/>
                <i val="0"/>
              </font>
            </x14:dxf>
          </x14:cfRule>
          <xm:sqref>A11:C20 A188:C197 A22:C181 A21:B21 A198:B198 A199:C280</xm:sqref>
        </x14:conditionalFormatting>
        <x14:conditionalFormatting xmlns:xm="http://schemas.microsoft.com/office/excel/2006/main">
          <x14:cfRule type="containsText" priority="12" operator="containsText" id="{EFF0C585-06B5-4285-8E5D-93E0DC0B3AA3}">
            <xm:f>NOT(ISERROR(SEARCH("Total",A286)))</xm:f>
            <xm:f>"Total"</xm:f>
            <x14:dxf>
              <font>
                <b/>
                <i val="0"/>
                <strike val="0"/>
              </font>
            </x14:dxf>
          </x14:cfRule>
          <xm:sqref>A286:C294 A295:B295 A296:C432</xm:sqref>
        </x14:conditionalFormatting>
        <x14:conditionalFormatting xmlns:xm="http://schemas.microsoft.com/office/excel/2006/main">
          <x14:cfRule type="containsText" priority="1" operator="containsText" id="{5CB0AB2E-C192-448F-84CB-782796EF8398}">
            <xm:f>NOT(ISERROR(SEARCH("Total",A182)))</xm:f>
            <xm:f>"Total"</xm:f>
            <x14:dxf>
              <font>
                <b/>
                <i val="0"/>
              </font>
            </x14:dxf>
          </x14:cfRule>
          <xm:sqref>A182:C182</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enableFormatConditionsCalculation="0">
    <pageSetUpPr fitToPage="1"/>
  </sheetPr>
  <dimension ref="A1:F102"/>
  <sheetViews>
    <sheetView zoomScaleNormal="100" workbookViewId="0">
      <pane ySplit="6" topLeftCell="A7" activePane="bottomLeft" state="frozen"/>
      <selection pane="bottomLeft"/>
    </sheetView>
  </sheetViews>
  <sheetFormatPr defaultColWidth="11.42578125" defaultRowHeight="9.9499999999999993" customHeight="1"/>
  <cols>
    <col min="1" max="1" width="65.42578125" style="108" customWidth="1"/>
    <col min="2" max="6" width="19.28515625" style="108" bestFit="1" customWidth="1"/>
    <col min="7" max="16384" width="11.42578125" style="108"/>
  </cols>
  <sheetData>
    <row r="1" spans="1:6" ht="13.5">
      <c r="A1" s="203" t="s">
        <v>231</v>
      </c>
    </row>
    <row r="2" spans="1:6" s="175" customFormat="1" ht="15" customHeight="1">
      <c r="A2" s="256" t="s">
        <v>267</v>
      </c>
    </row>
    <row r="3" spans="1:6" ht="15" customHeight="1">
      <c r="A3" s="256" t="str">
        <f>"NSW Higher, Local and Children's Criminal Courts " &amp;'Table Of Contents'!H4</f>
        <v>NSW Higher, Local and Children's Criminal Courts July 2014 - June 2019</v>
      </c>
      <c r="C3" s="111"/>
      <c r="D3" s="111"/>
      <c r="E3" s="111"/>
      <c r="F3" s="111"/>
    </row>
    <row r="4" spans="1:6" ht="15" customHeight="1">
      <c r="A4" s="110" t="s">
        <v>352</v>
      </c>
      <c r="B4" s="111"/>
      <c r="C4" s="111"/>
      <c r="D4" s="111"/>
      <c r="E4" s="111"/>
      <c r="F4" s="111"/>
    </row>
    <row r="5" spans="1:6" ht="15" customHeight="1">
      <c r="A5" s="110" t="s">
        <v>0</v>
      </c>
      <c r="B5" s="111"/>
      <c r="C5" s="111"/>
      <c r="D5" s="111"/>
      <c r="E5" s="111"/>
      <c r="F5" s="111"/>
    </row>
    <row r="6" spans="1:6" ht="15" customHeight="1">
      <c r="A6" s="369"/>
      <c r="B6" s="322" t="str">
        <f>'Table Of Contents'!C4</f>
        <v>July 2014 - June 2015</v>
      </c>
      <c r="C6" s="325" t="str">
        <f>'Table Of Contents'!D4</f>
        <v>July 2015 - June 2016</v>
      </c>
      <c r="D6" s="325" t="str">
        <f>'Table Of Contents'!E4</f>
        <v>July 2016 - June 2017</v>
      </c>
      <c r="E6" s="325" t="str">
        <f>'Table Of Contents'!F4</f>
        <v>July 2017 - June 2018</v>
      </c>
      <c r="F6" s="325" t="str">
        <f>'Table Of Contents'!G4</f>
        <v>July 2018 - June 2019</v>
      </c>
    </row>
    <row r="7" spans="1:6" s="175" customFormat="1" ht="15" customHeight="1">
      <c r="A7" s="371" t="s">
        <v>1</v>
      </c>
      <c r="B7" s="168"/>
      <c r="C7" s="168"/>
      <c r="D7" s="168"/>
      <c r="E7" s="168"/>
      <c r="F7" s="168"/>
    </row>
    <row r="8" spans="1:6" ht="15" customHeight="1">
      <c r="A8" s="370"/>
    </row>
    <row r="9" spans="1:6" ht="15" customHeight="1">
      <c r="A9" s="225" t="s">
        <v>237</v>
      </c>
      <c r="B9" s="144"/>
      <c r="C9" s="144"/>
      <c r="D9" s="144"/>
      <c r="E9" s="144"/>
      <c r="F9" s="144"/>
    </row>
    <row r="10" spans="1:6" ht="15" customHeight="1">
      <c r="A10" s="200" t="s">
        <v>214</v>
      </c>
      <c r="B10" s="107">
        <v>17247</v>
      </c>
      <c r="C10" s="107">
        <v>17515</v>
      </c>
      <c r="D10" s="107">
        <v>18447</v>
      </c>
      <c r="E10" s="107">
        <v>18574</v>
      </c>
      <c r="F10" s="107">
        <v>18259</v>
      </c>
    </row>
    <row r="11" spans="1:6" ht="15" customHeight="1">
      <c r="A11" s="201" t="s">
        <v>239</v>
      </c>
      <c r="B11" s="107">
        <v>3703</v>
      </c>
      <c r="C11" s="107">
        <v>3460</v>
      </c>
      <c r="D11" s="107">
        <v>3544</v>
      </c>
      <c r="E11" s="107">
        <v>3668</v>
      </c>
      <c r="F11" s="107">
        <v>3594</v>
      </c>
    </row>
    <row r="12" spans="1:6" ht="15" customHeight="1">
      <c r="A12" s="201" t="s">
        <v>392</v>
      </c>
      <c r="B12" s="107">
        <v>23</v>
      </c>
      <c r="C12" s="107">
        <v>17</v>
      </c>
      <c r="D12" s="107">
        <v>19</v>
      </c>
      <c r="E12" s="107">
        <v>26</v>
      </c>
      <c r="F12" s="107">
        <v>27</v>
      </c>
    </row>
    <row r="13" spans="1:6" ht="15" customHeight="1">
      <c r="A13" s="201" t="s">
        <v>238</v>
      </c>
      <c r="B13" s="107">
        <v>12515</v>
      </c>
      <c r="C13" s="107">
        <v>13059</v>
      </c>
      <c r="D13" s="107">
        <v>13907</v>
      </c>
      <c r="E13" s="107">
        <v>13896</v>
      </c>
      <c r="F13" s="107">
        <v>13659</v>
      </c>
    </row>
    <row r="14" spans="1:6" ht="15" customHeight="1">
      <c r="A14" s="230" t="s">
        <v>240</v>
      </c>
      <c r="B14" s="301">
        <v>1006</v>
      </c>
      <c r="C14" s="301">
        <v>979</v>
      </c>
      <c r="D14" s="301">
        <v>977</v>
      </c>
      <c r="E14" s="301">
        <v>984</v>
      </c>
      <c r="F14" s="301">
        <v>979</v>
      </c>
    </row>
    <row r="15" spans="1:6" s="175" customFormat="1" ht="15" customHeight="1">
      <c r="A15" s="200" t="s">
        <v>305</v>
      </c>
      <c r="B15" s="107">
        <v>76113</v>
      </c>
      <c r="C15" s="107">
        <v>83613</v>
      </c>
      <c r="D15" s="107">
        <v>84421</v>
      </c>
      <c r="E15" s="107">
        <v>86588</v>
      </c>
      <c r="F15" s="107">
        <v>87953</v>
      </c>
    </row>
    <row r="16" spans="1:6" ht="15" customHeight="1">
      <c r="A16" s="201" t="s">
        <v>393</v>
      </c>
      <c r="B16" s="107">
        <v>73478</v>
      </c>
      <c r="C16" s="107">
        <v>80628</v>
      </c>
      <c r="D16" s="107">
        <v>80976</v>
      </c>
      <c r="E16" s="107">
        <v>83081</v>
      </c>
      <c r="F16" s="107">
        <v>84241</v>
      </c>
    </row>
    <row r="17" spans="1:6" ht="15" customHeight="1">
      <c r="A17" s="201" t="s">
        <v>394</v>
      </c>
      <c r="B17" s="107">
        <v>846</v>
      </c>
      <c r="C17" s="107">
        <v>1003</v>
      </c>
      <c r="D17" s="107">
        <v>1213</v>
      </c>
      <c r="E17" s="107">
        <v>1284</v>
      </c>
      <c r="F17" s="107">
        <v>1232</v>
      </c>
    </row>
    <row r="18" spans="1:6" ht="15" customHeight="1">
      <c r="A18" s="230" t="s">
        <v>395</v>
      </c>
      <c r="B18" s="301">
        <v>1789</v>
      </c>
      <c r="C18" s="301">
        <v>1982</v>
      </c>
      <c r="D18" s="301">
        <v>2232</v>
      </c>
      <c r="E18" s="301">
        <v>2223</v>
      </c>
      <c r="F18" s="301">
        <v>2480</v>
      </c>
    </row>
    <row r="19" spans="1:6" ht="15" customHeight="1">
      <c r="A19" s="200" t="s">
        <v>396</v>
      </c>
      <c r="B19" s="107">
        <v>2821</v>
      </c>
      <c r="C19" s="107">
        <v>2835</v>
      </c>
      <c r="D19" s="107">
        <v>3097</v>
      </c>
      <c r="E19" s="107">
        <v>3201</v>
      </c>
      <c r="F19" s="107">
        <v>2918</v>
      </c>
    </row>
    <row r="20" spans="1:6" ht="15" customHeight="1">
      <c r="A20" s="200" t="s">
        <v>219</v>
      </c>
      <c r="B20" s="107">
        <v>20203</v>
      </c>
      <c r="C20" s="107">
        <v>22966</v>
      </c>
      <c r="D20" s="107">
        <v>23417</v>
      </c>
      <c r="E20" s="107">
        <v>22633</v>
      </c>
      <c r="F20" s="107">
        <v>21415</v>
      </c>
    </row>
    <row r="21" spans="1:6" ht="15" customHeight="1">
      <c r="A21" s="200" t="s">
        <v>397</v>
      </c>
      <c r="B21" s="107">
        <v>2105</v>
      </c>
      <c r="C21" s="107">
        <v>2196</v>
      </c>
      <c r="D21" s="107">
        <v>2365</v>
      </c>
      <c r="E21" s="107">
        <v>2371</v>
      </c>
      <c r="F21" s="107">
        <v>2535</v>
      </c>
    </row>
    <row r="22" spans="1:6" ht="15" customHeight="1">
      <c r="A22" s="200" t="s">
        <v>303</v>
      </c>
      <c r="B22" s="107">
        <v>7115</v>
      </c>
      <c r="C22" s="107">
        <v>6569</v>
      </c>
      <c r="D22" s="107">
        <v>6558</v>
      </c>
      <c r="E22" s="107">
        <v>6407</v>
      </c>
      <c r="F22" s="107">
        <v>6155</v>
      </c>
    </row>
    <row r="23" spans="1:6" ht="15" customHeight="1">
      <c r="A23" s="200" t="s">
        <v>398</v>
      </c>
      <c r="B23" s="107">
        <v>772</v>
      </c>
      <c r="C23" s="107">
        <v>890</v>
      </c>
      <c r="D23" s="107">
        <v>812</v>
      </c>
      <c r="E23" s="107">
        <v>903</v>
      </c>
      <c r="F23" s="107">
        <v>869</v>
      </c>
    </row>
    <row r="24" spans="1:6" ht="15" customHeight="1">
      <c r="A24" s="170" t="s">
        <v>39</v>
      </c>
      <c r="B24" s="115">
        <v>126376</v>
      </c>
      <c r="C24" s="115">
        <v>136584</v>
      </c>
      <c r="D24" s="115">
        <v>139117</v>
      </c>
      <c r="E24" s="115">
        <v>140677</v>
      </c>
      <c r="F24" s="115">
        <v>140104</v>
      </c>
    </row>
    <row r="25" spans="1:6" ht="15" customHeight="1">
      <c r="A25" s="128" t="s">
        <v>289</v>
      </c>
      <c r="B25" s="147">
        <v>112658</v>
      </c>
      <c r="C25" s="147">
        <v>123452</v>
      </c>
      <c r="D25" s="147">
        <v>125819</v>
      </c>
      <c r="E25" s="147">
        <v>127302</v>
      </c>
      <c r="F25" s="147">
        <v>126924</v>
      </c>
    </row>
    <row r="26" spans="1:6" ht="15" customHeight="1">
      <c r="A26" s="254" t="s">
        <v>290</v>
      </c>
      <c r="B26" s="257">
        <v>89.1</v>
      </c>
      <c r="C26" s="257">
        <v>90.4</v>
      </c>
      <c r="D26" s="257">
        <v>90.4</v>
      </c>
      <c r="E26" s="257">
        <v>90.5</v>
      </c>
      <c r="F26" s="257">
        <v>90.6</v>
      </c>
    </row>
    <row r="27" spans="1:6" ht="15" customHeight="1">
      <c r="A27" s="109"/>
    </row>
    <row r="28" spans="1:6" ht="15" customHeight="1">
      <c r="A28" s="143" t="s">
        <v>333</v>
      </c>
      <c r="B28" s="322" t="str">
        <f>B6</f>
        <v>July 2014 - June 2015</v>
      </c>
      <c r="C28" s="325" t="str">
        <f t="shared" ref="C28:F28" si="0">C6</f>
        <v>July 2015 - June 2016</v>
      </c>
      <c r="D28" s="325" t="str">
        <f t="shared" si="0"/>
        <v>July 2016 - June 2017</v>
      </c>
      <c r="E28" s="325" t="str">
        <f t="shared" si="0"/>
        <v>July 2017 - June 2018</v>
      </c>
      <c r="F28" s="325" t="str">
        <f t="shared" si="0"/>
        <v>July 2018 - June 2019</v>
      </c>
    </row>
    <row r="29" spans="1:6" ht="15" customHeight="1">
      <c r="A29" s="146"/>
      <c r="B29" s="113"/>
      <c r="C29" s="113"/>
      <c r="D29" s="113"/>
      <c r="E29" s="113"/>
      <c r="F29" s="113"/>
    </row>
    <row r="30" spans="1:6" ht="15" customHeight="1">
      <c r="A30" s="225" t="s">
        <v>237</v>
      </c>
      <c r="B30" s="145"/>
      <c r="C30" s="145"/>
      <c r="D30" s="145"/>
      <c r="E30" s="145"/>
      <c r="F30" s="145"/>
    </row>
    <row r="31" spans="1:6" ht="15" customHeight="1">
      <c r="A31" s="200" t="s">
        <v>214</v>
      </c>
      <c r="B31" s="107">
        <v>69</v>
      </c>
      <c r="C31" s="107">
        <v>53</v>
      </c>
      <c r="D31" s="107">
        <v>59</v>
      </c>
      <c r="E31" s="107">
        <v>52</v>
      </c>
      <c r="F31" s="107">
        <v>62</v>
      </c>
    </row>
    <row r="32" spans="1:6" ht="15" customHeight="1">
      <c r="A32" s="201" t="s">
        <v>239</v>
      </c>
      <c r="B32" s="107">
        <v>7</v>
      </c>
      <c r="C32" s="107">
        <v>13</v>
      </c>
      <c r="D32" s="107">
        <v>3</v>
      </c>
      <c r="E32" s="107">
        <v>10</v>
      </c>
      <c r="F32" s="107">
        <v>6</v>
      </c>
    </row>
    <row r="33" spans="1:6" s="175" customFormat="1" ht="15" customHeight="1">
      <c r="A33" s="201" t="s">
        <v>392</v>
      </c>
      <c r="B33" s="107">
        <v>9</v>
      </c>
      <c r="C33" s="107">
        <v>7</v>
      </c>
      <c r="D33" s="107">
        <v>4</v>
      </c>
      <c r="E33" s="107">
        <v>9</v>
      </c>
      <c r="F33" s="107">
        <v>10</v>
      </c>
    </row>
    <row r="34" spans="1:6" s="175" customFormat="1" ht="15" customHeight="1">
      <c r="A34" s="201" t="s">
        <v>238</v>
      </c>
      <c r="B34" s="107">
        <v>51</v>
      </c>
      <c r="C34" s="107">
        <v>33</v>
      </c>
      <c r="D34" s="107">
        <v>50</v>
      </c>
      <c r="E34" s="107">
        <v>32</v>
      </c>
      <c r="F34" s="107">
        <v>43</v>
      </c>
    </row>
    <row r="35" spans="1:6" s="175" customFormat="1" ht="15" customHeight="1">
      <c r="A35" s="230" t="s">
        <v>240</v>
      </c>
      <c r="B35" s="301">
        <v>2</v>
      </c>
      <c r="C35" s="301">
        <v>0</v>
      </c>
      <c r="D35" s="301">
        <v>2</v>
      </c>
      <c r="E35" s="301">
        <v>1</v>
      </c>
      <c r="F35" s="301">
        <v>3</v>
      </c>
    </row>
    <row r="36" spans="1:6" ht="15" customHeight="1">
      <c r="A36" s="200" t="s">
        <v>305</v>
      </c>
      <c r="B36" s="107">
        <v>33</v>
      </c>
      <c r="C36" s="107">
        <v>22</v>
      </c>
      <c r="D36" s="107">
        <v>30</v>
      </c>
      <c r="E36" s="107">
        <v>41</v>
      </c>
      <c r="F36" s="107">
        <v>32</v>
      </c>
    </row>
    <row r="37" spans="1:6" ht="15" customHeight="1">
      <c r="A37" s="201" t="s">
        <v>394</v>
      </c>
      <c r="B37" s="107">
        <v>23</v>
      </c>
      <c r="C37" s="107">
        <v>12</v>
      </c>
      <c r="D37" s="107">
        <v>22</v>
      </c>
      <c r="E37" s="107">
        <v>32</v>
      </c>
      <c r="F37" s="107">
        <v>18</v>
      </c>
    </row>
    <row r="38" spans="1:6" ht="15" customHeight="1">
      <c r="A38" s="230" t="s">
        <v>395</v>
      </c>
      <c r="B38" s="301">
        <v>10</v>
      </c>
      <c r="C38" s="301">
        <v>10</v>
      </c>
      <c r="D38" s="301">
        <v>8</v>
      </c>
      <c r="E38" s="301">
        <v>9</v>
      </c>
      <c r="F38" s="301">
        <v>14</v>
      </c>
    </row>
    <row r="39" spans="1:6" ht="15" customHeight="1">
      <c r="A39" s="200" t="s">
        <v>303</v>
      </c>
      <c r="B39" s="107">
        <v>2</v>
      </c>
      <c r="C39" s="107">
        <v>1</v>
      </c>
      <c r="D39" s="107">
        <v>2</v>
      </c>
      <c r="E39" s="107">
        <v>1</v>
      </c>
      <c r="F39" s="107">
        <v>3</v>
      </c>
    </row>
    <row r="40" spans="1:6" ht="15" customHeight="1">
      <c r="A40" s="200" t="s">
        <v>398</v>
      </c>
      <c r="B40" s="107">
        <v>2</v>
      </c>
      <c r="C40" s="107">
        <v>8</v>
      </c>
      <c r="D40" s="107">
        <v>5</v>
      </c>
      <c r="E40" s="107">
        <v>5</v>
      </c>
      <c r="F40" s="107">
        <v>5</v>
      </c>
    </row>
    <row r="41" spans="1:6" ht="15" customHeight="1">
      <c r="A41" s="114" t="s">
        <v>39</v>
      </c>
      <c r="B41" s="115">
        <v>106</v>
      </c>
      <c r="C41" s="115">
        <v>84</v>
      </c>
      <c r="D41" s="115">
        <v>96</v>
      </c>
      <c r="E41" s="115">
        <v>99</v>
      </c>
      <c r="F41" s="115">
        <v>102</v>
      </c>
    </row>
    <row r="42" spans="1:6" ht="15" customHeight="1">
      <c r="A42" s="128" t="s">
        <v>289</v>
      </c>
      <c r="B42" s="147">
        <v>86</v>
      </c>
      <c r="C42" s="147">
        <v>55</v>
      </c>
      <c r="D42" s="147">
        <v>82</v>
      </c>
      <c r="E42" s="147">
        <v>74</v>
      </c>
      <c r="F42" s="147">
        <v>78</v>
      </c>
    </row>
    <row r="43" spans="1:6" s="175" customFormat="1" ht="15" customHeight="1">
      <c r="A43" s="254" t="s">
        <v>290</v>
      </c>
      <c r="B43" s="257">
        <v>81.099999999999994</v>
      </c>
      <c r="C43" s="257">
        <v>65.5</v>
      </c>
      <c r="D43" s="257">
        <v>85.4</v>
      </c>
      <c r="E43" s="257">
        <v>74.7</v>
      </c>
      <c r="F43" s="257">
        <v>76.5</v>
      </c>
    </row>
    <row r="44" spans="1:6" ht="15" customHeight="1">
      <c r="A44" s="254"/>
      <c r="B44" s="257"/>
      <c r="C44" s="257"/>
      <c r="D44" s="257"/>
      <c r="E44" s="257"/>
      <c r="F44" s="257"/>
    </row>
    <row r="45" spans="1:6" ht="15" customHeight="1">
      <c r="A45" s="143" t="s">
        <v>351</v>
      </c>
      <c r="B45" s="322" t="str">
        <f>B6</f>
        <v>July 2014 - June 2015</v>
      </c>
      <c r="C45" s="325" t="str">
        <f t="shared" ref="C45:F45" si="1">C6</f>
        <v>July 2015 - June 2016</v>
      </c>
      <c r="D45" s="325" t="str">
        <f t="shared" si="1"/>
        <v>July 2016 - June 2017</v>
      </c>
      <c r="E45" s="325" t="str">
        <f t="shared" si="1"/>
        <v>July 2017 - June 2018</v>
      </c>
      <c r="F45" s="325" t="str">
        <f t="shared" si="1"/>
        <v>July 2018 - June 2019</v>
      </c>
    </row>
    <row r="46" spans="1:6" ht="15" customHeight="1">
      <c r="A46" s="146"/>
      <c r="B46" s="113"/>
      <c r="C46" s="113"/>
      <c r="D46" s="113"/>
      <c r="E46" s="113"/>
      <c r="F46" s="113"/>
    </row>
    <row r="47" spans="1:6" ht="15" customHeight="1">
      <c r="A47" s="225" t="s">
        <v>237</v>
      </c>
      <c r="B47" s="145"/>
      <c r="C47" s="145"/>
      <c r="D47" s="145"/>
      <c r="E47" s="145"/>
      <c r="F47" s="145"/>
    </row>
    <row r="48" spans="1:6" ht="15" customHeight="1">
      <c r="A48" s="200" t="s">
        <v>214</v>
      </c>
      <c r="B48" s="107">
        <v>723</v>
      </c>
      <c r="C48" s="107">
        <v>756</v>
      </c>
      <c r="D48" s="107">
        <v>821</v>
      </c>
      <c r="E48" s="107">
        <v>848</v>
      </c>
      <c r="F48" s="107">
        <v>828</v>
      </c>
    </row>
    <row r="49" spans="1:6" ht="15" customHeight="1">
      <c r="A49" s="201" t="s">
        <v>239</v>
      </c>
      <c r="B49" s="107">
        <v>230</v>
      </c>
      <c r="C49" s="107">
        <v>316</v>
      </c>
      <c r="D49" s="107">
        <v>287</v>
      </c>
      <c r="E49" s="107">
        <v>346</v>
      </c>
      <c r="F49" s="107">
        <v>330</v>
      </c>
    </row>
    <row r="50" spans="1:6" ht="15" customHeight="1">
      <c r="A50" s="201" t="s">
        <v>392</v>
      </c>
      <c r="B50" s="107">
        <v>14</v>
      </c>
      <c r="C50" s="107">
        <v>10</v>
      </c>
      <c r="D50" s="107">
        <v>15</v>
      </c>
      <c r="E50" s="107">
        <v>17</v>
      </c>
      <c r="F50" s="107">
        <v>17</v>
      </c>
    </row>
    <row r="51" spans="1:6" s="175" customFormat="1" ht="15" customHeight="1">
      <c r="A51" s="201" t="s">
        <v>238</v>
      </c>
      <c r="B51" s="107">
        <v>413</v>
      </c>
      <c r="C51" s="107">
        <v>375</v>
      </c>
      <c r="D51" s="107">
        <v>451</v>
      </c>
      <c r="E51" s="107">
        <v>415</v>
      </c>
      <c r="F51" s="107">
        <v>424</v>
      </c>
    </row>
    <row r="52" spans="1:6" ht="15" customHeight="1">
      <c r="A52" s="230" t="s">
        <v>240</v>
      </c>
      <c r="B52" s="301">
        <v>66</v>
      </c>
      <c r="C52" s="301">
        <v>55</v>
      </c>
      <c r="D52" s="301">
        <v>68</v>
      </c>
      <c r="E52" s="301">
        <v>70</v>
      </c>
      <c r="F52" s="301">
        <v>57</v>
      </c>
    </row>
    <row r="53" spans="1:6" s="175" customFormat="1" ht="15" customHeight="1">
      <c r="A53" s="200" t="s">
        <v>305</v>
      </c>
      <c r="B53" s="107">
        <v>2602</v>
      </c>
      <c r="C53" s="107">
        <v>2963</v>
      </c>
      <c r="D53" s="107">
        <v>3415</v>
      </c>
      <c r="E53" s="107">
        <v>3466</v>
      </c>
      <c r="F53" s="107">
        <v>3680</v>
      </c>
    </row>
    <row r="54" spans="1:6" s="175" customFormat="1" ht="15" customHeight="1">
      <c r="A54" s="201" t="s">
        <v>394</v>
      </c>
      <c r="B54" s="107">
        <v>823</v>
      </c>
      <c r="C54" s="107">
        <v>991</v>
      </c>
      <c r="D54" s="107">
        <v>1191</v>
      </c>
      <c r="E54" s="107">
        <v>1252</v>
      </c>
      <c r="F54" s="107">
        <v>1214</v>
      </c>
    </row>
    <row r="55" spans="1:6" ht="15" customHeight="1">
      <c r="A55" s="230" t="s">
        <v>395</v>
      </c>
      <c r="B55" s="301">
        <v>1779</v>
      </c>
      <c r="C55" s="301">
        <v>1972</v>
      </c>
      <c r="D55" s="301">
        <v>2224</v>
      </c>
      <c r="E55" s="301">
        <v>2214</v>
      </c>
      <c r="F55" s="301">
        <v>2466</v>
      </c>
    </row>
    <row r="56" spans="1:6" ht="15" customHeight="1">
      <c r="A56" s="200" t="s">
        <v>396</v>
      </c>
      <c r="B56" s="107">
        <v>1</v>
      </c>
      <c r="C56" s="107">
        <v>2</v>
      </c>
      <c r="D56" s="107">
        <v>1</v>
      </c>
      <c r="E56" s="107">
        <v>0</v>
      </c>
      <c r="F56" s="107">
        <v>2</v>
      </c>
    </row>
    <row r="57" spans="1:6" ht="15" customHeight="1">
      <c r="A57" s="200" t="s">
        <v>303</v>
      </c>
      <c r="B57" s="107">
        <v>216</v>
      </c>
      <c r="C57" s="107">
        <v>211</v>
      </c>
      <c r="D57" s="107">
        <v>193</v>
      </c>
      <c r="E57" s="107">
        <v>199</v>
      </c>
      <c r="F57" s="107">
        <v>219</v>
      </c>
    </row>
    <row r="58" spans="1:6" ht="15" customHeight="1">
      <c r="A58" s="200" t="s">
        <v>398</v>
      </c>
      <c r="B58" s="107">
        <v>84</v>
      </c>
      <c r="C58" s="107">
        <v>98</v>
      </c>
      <c r="D58" s="107">
        <v>97</v>
      </c>
      <c r="E58" s="107">
        <v>111</v>
      </c>
      <c r="F58" s="107">
        <v>117</v>
      </c>
    </row>
    <row r="59" spans="1:6" ht="15" customHeight="1">
      <c r="A59" s="114" t="s">
        <v>39</v>
      </c>
      <c r="B59" s="115">
        <v>3626</v>
      </c>
      <c r="C59" s="115">
        <v>4030</v>
      </c>
      <c r="D59" s="115">
        <v>4527</v>
      </c>
      <c r="E59" s="115">
        <v>4624</v>
      </c>
      <c r="F59" s="115">
        <v>4846</v>
      </c>
    </row>
    <row r="60" spans="1:6" ht="15" customHeight="1">
      <c r="A60" s="128" t="s">
        <v>289</v>
      </c>
      <c r="B60" s="147">
        <v>3082</v>
      </c>
      <c r="C60" s="147">
        <v>3395</v>
      </c>
      <c r="D60" s="147">
        <v>3935</v>
      </c>
      <c r="E60" s="147">
        <v>3951</v>
      </c>
      <c r="F60" s="147">
        <v>4163</v>
      </c>
    </row>
    <row r="61" spans="1:6" ht="15" customHeight="1">
      <c r="A61" s="254" t="s">
        <v>290</v>
      </c>
      <c r="B61" s="257">
        <v>85</v>
      </c>
      <c r="C61" s="257">
        <v>84.2</v>
      </c>
      <c r="D61" s="257">
        <v>86.9</v>
      </c>
      <c r="E61" s="257">
        <v>85.4</v>
      </c>
      <c r="F61" s="257">
        <v>85.9</v>
      </c>
    </row>
    <row r="62" spans="1:6" ht="15" customHeight="1">
      <c r="A62" s="109"/>
    </row>
    <row r="63" spans="1:6" ht="15" customHeight="1">
      <c r="A63" s="143" t="s">
        <v>338</v>
      </c>
      <c r="B63" s="322" t="str">
        <f>B6</f>
        <v>July 2014 - June 2015</v>
      </c>
      <c r="C63" s="325" t="str">
        <f t="shared" ref="C63:F63" si="2">C6</f>
        <v>July 2015 - June 2016</v>
      </c>
      <c r="D63" s="325" t="str">
        <f t="shared" si="2"/>
        <v>July 2016 - June 2017</v>
      </c>
      <c r="E63" s="325" t="str">
        <f t="shared" si="2"/>
        <v>July 2017 - June 2018</v>
      </c>
      <c r="F63" s="325" t="str">
        <f t="shared" si="2"/>
        <v>July 2018 - June 2019</v>
      </c>
    </row>
    <row r="64" spans="1:6" ht="15" customHeight="1">
      <c r="A64" s="146"/>
      <c r="B64" s="113"/>
      <c r="C64" s="113"/>
      <c r="D64" s="113"/>
      <c r="E64" s="113"/>
      <c r="F64" s="113"/>
    </row>
    <row r="65" spans="1:6" ht="15" customHeight="1">
      <c r="A65" s="225" t="s">
        <v>237</v>
      </c>
      <c r="B65" s="145"/>
      <c r="C65" s="145"/>
      <c r="D65" s="145"/>
      <c r="E65" s="145"/>
      <c r="F65" s="145"/>
    </row>
    <row r="66" spans="1:6" ht="15" customHeight="1">
      <c r="A66" s="200" t="s">
        <v>214</v>
      </c>
      <c r="B66" s="107">
        <v>15267</v>
      </c>
      <c r="C66" s="107">
        <v>15655</v>
      </c>
      <c r="D66" s="107">
        <v>16467</v>
      </c>
      <c r="E66" s="107">
        <v>16699</v>
      </c>
      <c r="F66" s="107">
        <v>16384</v>
      </c>
    </row>
    <row r="67" spans="1:6" ht="15" customHeight="1">
      <c r="A67" s="201" t="s">
        <v>239</v>
      </c>
      <c r="B67" s="107">
        <v>3212</v>
      </c>
      <c r="C67" s="107">
        <v>2913</v>
      </c>
      <c r="D67" s="107">
        <v>3012</v>
      </c>
      <c r="E67" s="107">
        <v>3087</v>
      </c>
      <c r="F67" s="107">
        <v>3021</v>
      </c>
    </row>
    <row r="68" spans="1:6" s="175" customFormat="1" ht="15" customHeight="1">
      <c r="A68" s="201" t="s">
        <v>238</v>
      </c>
      <c r="B68" s="107">
        <v>11220</v>
      </c>
      <c r="C68" s="107">
        <v>11915</v>
      </c>
      <c r="D68" s="107">
        <v>12633</v>
      </c>
      <c r="E68" s="107">
        <v>12782</v>
      </c>
      <c r="F68" s="107">
        <v>12537</v>
      </c>
    </row>
    <row r="69" spans="1:6" ht="15" customHeight="1">
      <c r="A69" s="230" t="s">
        <v>240</v>
      </c>
      <c r="B69" s="301">
        <v>835</v>
      </c>
      <c r="C69" s="301">
        <v>827</v>
      </c>
      <c r="D69" s="301">
        <v>822</v>
      </c>
      <c r="E69" s="301">
        <v>830</v>
      </c>
      <c r="F69" s="301">
        <v>826</v>
      </c>
    </row>
    <row r="70" spans="1:6" ht="15" customHeight="1">
      <c r="A70" s="200" t="s">
        <v>393</v>
      </c>
      <c r="B70" s="107">
        <v>69705</v>
      </c>
      <c r="C70" s="107">
        <v>76813</v>
      </c>
      <c r="D70" s="107">
        <v>77462</v>
      </c>
      <c r="E70" s="107">
        <v>79457</v>
      </c>
      <c r="F70" s="107">
        <v>80768</v>
      </c>
    </row>
    <row r="71" spans="1:6" ht="15" customHeight="1">
      <c r="A71" s="200" t="s">
        <v>396</v>
      </c>
      <c r="B71" s="107">
        <v>2289</v>
      </c>
      <c r="C71" s="107">
        <v>2376</v>
      </c>
      <c r="D71" s="107">
        <v>2666</v>
      </c>
      <c r="E71" s="107">
        <v>2791</v>
      </c>
      <c r="F71" s="107">
        <v>2549</v>
      </c>
    </row>
    <row r="72" spans="1:6" ht="15" customHeight="1">
      <c r="A72" s="200" t="s">
        <v>219</v>
      </c>
      <c r="B72" s="107">
        <v>19540</v>
      </c>
      <c r="C72" s="107">
        <v>22350</v>
      </c>
      <c r="D72" s="107">
        <v>22829</v>
      </c>
      <c r="E72" s="107">
        <v>22093</v>
      </c>
      <c r="F72" s="107">
        <v>20904</v>
      </c>
    </row>
    <row r="73" spans="1:6" ht="15" customHeight="1">
      <c r="A73" s="200" t="s">
        <v>397</v>
      </c>
      <c r="B73" s="107">
        <v>1928</v>
      </c>
      <c r="C73" s="107">
        <v>2022</v>
      </c>
      <c r="D73" s="107">
        <v>2150</v>
      </c>
      <c r="E73" s="107">
        <v>2180</v>
      </c>
      <c r="F73" s="107">
        <v>2302</v>
      </c>
    </row>
    <row r="74" spans="1:6" ht="15" customHeight="1">
      <c r="A74" s="200" t="s">
        <v>303</v>
      </c>
      <c r="B74" s="107">
        <v>6543</v>
      </c>
      <c r="C74" s="107">
        <v>5940</v>
      </c>
      <c r="D74" s="107">
        <v>5990</v>
      </c>
      <c r="E74" s="107">
        <v>5678</v>
      </c>
      <c r="F74" s="107">
        <v>5387</v>
      </c>
    </row>
    <row r="75" spans="1:6" ht="15" customHeight="1">
      <c r="A75" s="200" t="s">
        <v>398</v>
      </c>
      <c r="B75" s="107">
        <v>685</v>
      </c>
      <c r="C75" s="107">
        <v>783</v>
      </c>
      <c r="D75" s="107">
        <v>709</v>
      </c>
      <c r="E75" s="107">
        <v>786</v>
      </c>
      <c r="F75" s="107">
        <v>742</v>
      </c>
    </row>
    <row r="76" spans="1:6" ht="15" customHeight="1">
      <c r="A76" s="170" t="s">
        <v>39</v>
      </c>
      <c r="B76" s="115">
        <v>115957</v>
      </c>
      <c r="C76" s="115">
        <v>125939</v>
      </c>
      <c r="D76" s="115">
        <v>128273</v>
      </c>
      <c r="E76" s="115">
        <v>129684</v>
      </c>
      <c r="F76" s="115">
        <v>129036</v>
      </c>
    </row>
    <row r="77" spans="1:6" ht="15" customHeight="1">
      <c r="A77" s="128" t="s">
        <v>289</v>
      </c>
      <c r="B77" s="147">
        <v>103589</v>
      </c>
      <c r="C77" s="147">
        <v>114281</v>
      </c>
      <c r="D77" s="147">
        <v>116412</v>
      </c>
      <c r="E77" s="147">
        <v>117953</v>
      </c>
      <c r="F77" s="147">
        <v>117584</v>
      </c>
    </row>
    <row r="78" spans="1:6" ht="15" customHeight="1">
      <c r="A78" s="254" t="s">
        <v>290</v>
      </c>
      <c r="B78" s="257">
        <v>89.3</v>
      </c>
      <c r="C78" s="257">
        <v>90.7</v>
      </c>
      <c r="D78" s="257">
        <v>90.8</v>
      </c>
      <c r="E78" s="257">
        <v>91</v>
      </c>
      <c r="F78" s="257">
        <v>91.1</v>
      </c>
    </row>
    <row r="79" spans="1:6" ht="15" customHeight="1">
      <c r="A79" s="109"/>
    </row>
    <row r="80" spans="1:6" ht="15" customHeight="1">
      <c r="A80" s="143" t="s">
        <v>340</v>
      </c>
      <c r="B80" s="322" t="str">
        <f>B6</f>
        <v>July 2014 - June 2015</v>
      </c>
      <c r="C80" s="325" t="str">
        <f t="shared" ref="C80:F80" si="3">C6</f>
        <v>July 2015 - June 2016</v>
      </c>
      <c r="D80" s="325" t="str">
        <f t="shared" si="3"/>
        <v>July 2016 - June 2017</v>
      </c>
      <c r="E80" s="325" t="str">
        <f t="shared" si="3"/>
        <v>July 2017 - June 2018</v>
      </c>
      <c r="F80" s="325" t="str">
        <f t="shared" si="3"/>
        <v>July 2018 - June 2019</v>
      </c>
    </row>
    <row r="81" spans="1:6" ht="15" customHeight="1">
      <c r="A81" s="146"/>
      <c r="B81" s="113"/>
      <c r="C81" s="113"/>
      <c r="D81" s="113"/>
      <c r="E81" s="113"/>
      <c r="F81" s="113"/>
    </row>
    <row r="82" spans="1:6" ht="15" customHeight="1">
      <c r="A82" s="225" t="s">
        <v>237</v>
      </c>
      <c r="B82" s="145"/>
      <c r="C82" s="145"/>
      <c r="D82" s="145"/>
      <c r="E82" s="145"/>
      <c r="F82" s="145"/>
    </row>
    <row r="83" spans="1:6" s="175" customFormat="1" ht="15" customHeight="1">
      <c r="A83" s="200" t="s">
        <v>214</v>
      </c>
      <c r="B83" s="107">
        <v>1188</v>
      </c>
      <c r="C83" s="107">
        <v>1051</v>
      </c>
      <c r="D83" s="107">
        <v>1100</v>
      </c>
      <c r="E83" s="107">
        <v>975</v>
      </c>
      <c r="F83" s="107">
        <v>985</v>
      </c>
    </row>
    <row r="84" spans="1:6" ht="15" customHeight="1">
      <c r="A84" s="201" t="s">
        <v>239</v>
      </c>
      <c r="B84" s="107">
        <v>254</v>
      </c>
      <c r="C84" s="107">
        <v>218</v>
      </c>
      <c r="D84" s="107">
        <v>242</v>
      </c>
      <c r="E84" s="107">
        <v>225</v>
      </c>
      <c r="F84" s="107">
        <v>237</v>
      </c>
    </row>
    <row r="85" spans="1:6" s="175" customFormat="1" ht="15" customHeight="1">
      <c r="A85" s="201" t="s">
        <v>238</v>
      </c>
      <c r="B85" s="107">
        <v>831</v>
      </c>
      <c r="C85" s="107">
        <v>736</v>
      </c>
      <c r="D85" s="107">
        <v>773</v>
      </c>
      <c r="E85" s="107">
        <v>667</v>
      </c>
      <c r="F85" s="107">
        <v>655</v>
      </c>
    </row>
    <row r="86" spans="1:6" ht="15" customHeight="1">
      <c r="A86" s="230" t="s">
        <v>240</v>
      </c>
      <c r="B86" s="301">
        <v>103</v>
      </c>
      <c r="C86" s="301">
        <v>97</v>
      </c>
      <c r="D86" s="301">
        <v>85</v>
      </c>
      <c r="E86" s="301">
        <v>83</v>
      </c>
      <c r="F86" s="301">
        <v>93</v>
      </c>
    </row>
    <row r="87" spans="1:6" s="175" customFormat="1" ht="15" customHeight="1">
      <c r="A87" s="200" t="s">
        <v>393</v>
      </c>
      <c r="B87" s="107">
        <v>3773</v>
      </c>
      <c r="C87" s="107">
        <v>3815</v>
      </c>
      <c r="D87" s="107">
        <v>3514</v>
      </c>
      <c r="E87" s="107">
        <v>3624</v>
      </c>
      <c r="F87" s="107">
        <v>3473</v>
      </c>
    </row>
    <row r="88" spans="1:6" ht="15" customHeight="1">
      <c r="A88" s="200" t="s">
        <v>396</v>
      </c>
      <c r="B88" s="107">
        <v>531</v>
      </c>
      <c r="C88" s="107">
        <v>457</v>
      </c>
      <c r="D88" s="107">
        <v>430</v>
      </c>
      <c r="E88" s="107">
        <v>410</v>
      </c>
      <c r="F88" s="107">
        <v>367</v>
      </c>
    </row>
    <row r="89" spans="1:6" ht="15" customHeight="1">
      <c r="A89" s="200" t="s">
        <v>219</v>
      </c>
      <c r="B89" s="107">
        <v>663</v>
      </c>
      <c r="C89" s="107">
        <v>616</v>
      </c>
      <c r="D89" s="107">
        <v>588</v>
      </c>
      <c r="E89" s="107">
        <v>540</v>
      </c>
      <c r="F89" s="107">
        <v>511</v>
      </c>
    </row>
    <row r="90" spans="1:6" ht="15" customHeight="1">
      <c r="A90" s="200" t="s">
        <v>397</v>
      </c>
      <c r="B90" s="107">
        <v>177</v>
      </c>
      <c r="C90" s="107">
        <v>174</v>
      </c>
      <c r="D90" s="107">
        <v>215</v>
      </c>
      <c r="E90" s="107">
        <v>191</v>
      </c>
      <c r="F90" s="107">
        <v>233</v>
      </c>
    </row>
    <row r="91" spans="1:6" ht="15" customHeight="1">
      <c r="A91" s="200" t="s">
        <v>303</v>
      </c>
      <c r="B91" s="107">
        <v>354</v>
      </c>
      <c r="C91" s="107">
        <v>417</v>
      </c>
      <c r="D91" s="107">
        <v>373</v>
      </c>
      <c r="E91" s="107">
        <v>529</v>
      </c>
      <c r="F91" s="107">
        <v>546</v>
      </c>
    </row>
    <row r="92" spans="1:6" ht="15" customHeight="1">
      <c r="A92" s="200" t="s">
        <v>398</v>
      </c>
      <c r="B92" s="107">
        <v>1</v>
      </c>
      <c r="C92" s="107">
        <v>1</v>
      </c>
      <c r="D92" s="107">
        <v>1</v>
      </c>
      <c r="E92" s="107">
        <v>1</v>
      </c>
      <c r="F92" s="107">
        <v>5</v>
      </c>
    </row>
    <row r="93" spans="1:6" ht="15" customHeight="1">
      <c r="A93" s="170" t="s">
        <v>39</v>
      </c>
      <c r="B93" s="115">
        <v>6687</v>
      </c>
      <c r="C93" s="115">
        <v>6531</v>
      </c>
      <c r="D93" s="115">
        <v>6221</v>
      </c>
      <c r="E93" s="115">
        <v>6270</v>
      </c>
      <c r="F93" s="115">
        <v>6120</v>
      </c>
    </row>
    <row r="94" spans="1:6" ht="15" customHeight="1">
      <c r="A94" s="128" t="s">
        <v>289</v>
      </c>
      <c r="B94" s="147">
        <v>5901</v>
      </c>
      <c r="C94" s="147">
        <v>5721</v>
      </c>
      <c r="D94" s="147">
        <v>5390</v>
      </c>
      <c r="E94" s="147">
        <v>5324</v>
      </c>
      <c r="F94" s="147">
        <v>5099</v>
      </c>
    </row>
    <row r="95" spans="1:6" s="175" customFormat="1" ht="15" customHeight="1">
      <c r="A95" s="254" t="s">
        <v>290</v>
      </c>
      <c r="B95" s="257">
        <v>88.2</v>
      </c>
      <c r="C95" s="257">
        <v>87.6</v>
      </c>
      <c r="D95" s="257">
        <v>86.6</v>
      </c>
      <c r="E95" s="257">
        <v>84.9</v>
      </c>
      <c r="F95" s="257">
        <v>83.3</v>
      </c>
    </row>
    <row r="96" spans="1:6" ht="15" customHeight="1">
      <c r="B96" s="107"/>
      <c r="C96" s="107"/>
      <c r="D96" s="107"/>
      <c r="E96" s="107"/>
      <c r="F96" s="107"/>
    </row>
    <row r="97" spans="1:6" s="175" customFormat="1" ht="15" customHeight="1">
      <c r="A97" s="342" t="s">
        <v>389</v>
      </c>
      <c r="B97" s="108"/>
      <c r="C97" s="108"/>
      <c r="D97" s="108"/>
      <c r="E97" s="108"/>
      <c r="F97" s="108"/>
    </row>
    <row r="98" spans="1:6" ht="15" customHeight="1">
      <c r="A98" s="341" t="s">
        <v>625</v>
      </c>
    </row>
    <row r="99" spans="1:6" ht="15" customHeight="1">
      <c r="A99" s="346" t="s">
        <v>0</v>
      </c>
    </row>
    <row r="100" spans="1:6" ht="15" customHeight="1">
      <c r="A100" s="346" t="s">
        <v>416</v>
      </c>
    </row>
    <row r="101" spans="1:6" ht="15" customHeight="1">
      <c r="A101" s="346" t="s">
        <v>30</v>
      </c>
    </row>
    <row r="102" spans="1:6" ht="15" customHeight="1">
      <c r="A102" s="346" t="s">
        <v>417</v>
      </c>
    </row>
  </sheetData>
  <hyperlinks>
    <hyperlink ref="A1" location="'Table Of Contents'!C6" display="return to table of contents"/>
  </hyperlinks>
  <pageMargins left="0.39370078740157483" right="0.39370078740157483" top="0.59055118110236227" bottom="0.59055118110236227" header="0" footer="0.39370078740157483"/>
  <pageSetup paperSize="9" scale="57" orientation="portrait" horizontalDpi="300" verticalDpi="300" r:id="rId1"/>
  <headerFooter>
    <oddHeader>&amp;C&amp;F     &amp;A</oddHeader>
    <oddFooter>Page &amp;P of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AE101"/>
  <sheetViews>
    <sheetView zoomScaleNormal="100" workbookViewId="0">
      <pane xSplit="1" topLeftCell="B1" activePane="topRight" state="frozen"/>
      <selection pane="topRight"/>
    </sheetView>
  </sheetViews>
  <sheetFormatPr defaultColWidth="11.42578125" defaultRowHeight="9.9499999999999993" customHeight="1"/>
  <cols>
    <col min="1" max="1" width="64" style="3" customWidth="1"/>
    <col min="2" max="31" width="7.85546875" style="3" customWidth="1"/>
    <col min="32" max="16384" width="11.42578125" style="3"/>
  </cols>
  <sheetData>
    <row r="1" spans="1:31" ht="13.5">
      <c r="A1" s="203" t="s">
        <v>231</v>
      </c>
    </row>
    <row r="2" spans="1:31" s="178" customFormat="1" ht="15" customHeight="1">
      <c r="A2" s="256" t="s">
        <v>268</v>
      </c>
    </row>
    <row r="3" spans="1:31" ht="15" customHeight="1">
      <c r="A3" s="256" t="str">
        <f>"NSW Higher, Local and Children's Criminal Courts " &amp;'Table Of Contents'!H4</f>
        <v>NSW Higher, Local and Children's Criminal Courts July 2014 - June 2019</v>
      </c>
      <c r="C3" s="7"/>
      <c r="D3" s="7"/>
      <c r="E3" s="7"/>
      <c r="F3" s="7"/>
      <c r="G3" s="7"/>
      <c r="H3" s="7"/>
      <c r="I3" s="7"/>
      <c r="J3" s="7"/>
      <c r="K3" s="7"/>
      <c r="L3" s="7"/>
      <c r="M3" s="7"/>
      <c r="N3" s="7"/>
      <c r="O3" s="7"/>
      <c r="P3" s="7"/>
      <c r="Q3" s="7"/>
      <c r="R3" s="7"/>
      <c r="S3" s="7"/>
      <c r="T3" s="7"/>
      <c r="U3" s="7"/>
      <c r="V3" s="7"/>
      <c r="W3" s="7"/>
      <c r="X3" s="7"/>
      <c r="Y3" s="7"/>
      <c r="Z3" s="7"/>
    </row>
    <row r="4" spans="1:31" ht="15" customHeight="1">
      <c r="A4" s="106" t="s">
        <v>419</v>
      </c>
      <c r="B4" s="7"/>
      <c r="C4" s="7"/>
      <c r="D4" s="7"/>
      <c r="E4" s="7"/>
      <c r="F4" s="7"/>
      <c r="G4" s="7"/>
      <c r="H4" s="7"/>
      <c r="I4" s="7"/>
      <c r="J4" s="7"/>
      <c r="K4" s="7"/>
      <c r="L4" s="7"/>
      <c r="M4" s="7"/>
      <c r="N4" s="7"/>
      <c r="O4" s="7"/>
      <c r="P4" s="7"/>
      <c r="Q4" s="7"/>
      <c r="R4" s="7"/>
      <c r="S4" s="7"/>
      <c r="T4" s="7"/>
      <c r="U4" s="7"/>
      <c r="V4" s="7"/>
      <c r="W4" s="7"/>
      <c r="X4" s="7"/>
      <c r="Y4" s="7"/>
      <c r="Z4" s="7"/>
    </row>
    <row r="5" spans="1:31" ht="15" customHeight="1">
      <c r="A5" s="44" t="s">
        <v>0</v>
      </c>
      <c r="B5" s="7"/>
      <c r="C5" s="7"/>
      <c r="D5" s="7"/>
      <c r="E5" s="7"/>
      <c r="F5" s="7"/>
      <c r="G5" s="7"/>
      <c r="H5" s="7"/>
      <c r="I5" s="7"/>
      <c r="J5" s="7"/>
      <c r="K5" s="7"/>
      <c r="L5" s="7"/>
      <c r="M5" s="7"/>
      <c r="N5" s="7"/>
      <c r="O5" s="7"/>
      <c r="P5" s="7"/>
      <c r="Q5" s="7"/>
      <c r="R5" s="7"/>
      <c r="S5" s="7"/>
      <c r="T5" s="7"/>
      <c r="U5" s="7"/>
      <c r="V5" s="7"/>
      <c r="W5" s="7"/>
      <c r="X5" s="7"/>
      <c r="Y5" s="7"/>
      <c r="Z5" s="7"/>
      <c r="AA5" s="7"/>
      <c r="AB5" s="7"/>
      <c r="AC5" s="7"/>
      <c r="AD5" s="7"/>
      <c r="AE5" s="7"/>
    </row>
    <row r="6" spans="1:31" ht="15" customHeight="1">
      <c r="A6" s="291"/>
      <c r="B6" s="501" t="str">
        <f>'Table Of Contents'!$C$4</f>
        <v>July 2014 - June 2015</v>
      </c>
      <c r="C6" s="502"/>
      <c r="D6" s="502"/>
      <c r="E6" s="502"/>
      <c r="F6" s="502"/>
      <c r="G6" s="503"/>
      <c r="H6" s="501" t="str">
        <f>'Table Of Contents'!$D$4</f>
        <v>July 2015 - June 2016</v>
      </c>
      <c r="I6" s="502"/>
      <c r="J6" s="502"/>
      <c r="K6" s="502"/>
      <c r="L6" s="502"/>
      <c r="M6" s="503"/>
      <c r="N6" s="501" t="str">
        <f>'Table Of Contents'!$E$4</f>
        <v>July 2016 - June 2017</v>
      </c>
      <c r="O6" s="502"/>
      <c r="P6" s="502"/>
      <c r="Q6" s="502"/>
      <c r="R6" s="502"/>
      <c r="S6" s="503"/>
      <c r="T6" s="501" t="str">
        <f>'Table Of Contents'!$F$4</f>
        <v>July 2017 - June 2018</v>
      </c>
      <c r="U6" s="502"/>
      <c r="V6" s="502"/>
      <c r="W6" s="502"/>
      <c r="X6" s="502"/>
      <c r="Y6" s="503"/>
      <c r="Z6" s="501" t="str">
        <f>'Table Of Contents'!$G$4</f>
        <v>July 2018 - June 2019</v>
      </c>
      <c r="AA6" s="502"/>
      <c r="AB6" s="502"/>
      <c r="AC6" s="502"/>
      <c r="AD6" s="502"/>
      <c r="AE6" s="502"/>
    </row>
    <row r="7" spans="1:31" ht="108.75" customHeight="1">
      <c r="A7" s="284" t="s">
        <v>237</v>
      </c>
      <c r="B7" s="263" t="s">
        <v>6</v>
      </c>
      <c r="C7" s="47" t="s">
        <v>427</v>
      </c>
      <c r="D7" s="47" t="s">
        <v>418</v>
      </c>
      <c r="E7" s="47" t="s">
        <v>7</v>
      </c>
      <c r="F7" s="47" t="s">
        <v>8</v>
      </c>
      <c r="G7" s="264" t="s">
        <v>39</v>
      </c>
      <c r="H7" s="263" t="s">
        <v>6</v>
      </c>
      <c r="I7" s="47" t="s">
        <v>427</v>
      </c>
      <c r="J7" s="47" t="s">
        <v>418</v>
      </c>
      <c r="K7" s="47" t="s">
        <v>7</v>
      </c>
      <c r="L7" s="47" t="s">
        <v>8</v>
      </c>
      <c r="M7" s="264" t="s">
        <v>39</v>
      </c>
      <c r="N7" s="263" t="s">
        <v>6</v>
      </c>
      <c r="O7" s="47" t="s">
        <v>427</v>
      </c>
      <c r="P7" s="47" t="s">
        <v>418</v>
      </c>
      <c r="Q7" s="47" t="s">
        <v>7</v>
      </c>
      <c r="R7" s="47" t="s">
        <v>8</v>
      </c>
      <c r="S7" s="264" t="s">
        <v>39</v>
      </c>
      <c r="T7" s="263" t="s">
        <v>6</v>
      </c>
      <c r="U7" s="47" t="s">
        <v>427</v>
      </c>
      <c r="V7" s="47" t="s">
        <v>418</v>
      </c>
      <c r="W7" s="47" t="s">
        <v>7</v>
      </c>
      <c r="X7" s="47" t="s">
        <v>8</v>
      </c>
      <c r="Y7" s="264" t="s">
        <v>39</v>
      </c>
      <c r="Z7" s="263" t="s">
        <v>6</v>
      </c>
      <c r="AA7" s="47" t="s">
        <v>427</v>
      </c>
      <c r="AB7" s="47" t="s">
        <v>418</v>
      </c>
      <c r="AC7" s="47" t="s">
        <v>7</v>
      </c>
      <c r="AD7" s="47" t="s">
        <v>8</v>
      </c>
      <c r="AE7" s="421" t="s">
        <v>39</v>
      </c>
    </row>
    <row r="8" spans="1:31" s="178" customFormat="1" ht="22.5" customHeight="1">
      <c r="A8" s="422" t="s">
        <v>1</v>
      </c>
      <c r="B8" s="417"/>
      <c r="C8" s="418"/>
      <c r="D8" s="418"/>
      <c r="E8" s="418"/>
      <c r="F8" s="418"/>
      <c r="G8" s="419"/>
      <c r="H8" s="417"/>
      <c r="I8" s="418"/>
      <c r="J8" s="418"/>
      <c r="K8" s="418"/>
      <c r="L8" s="418"/>
      <c r="M8" s="419"/>
      <c r="N8" s="417"/>
      <c r="O8" s="418"/>
      <c r="P8" s="418"/>
      <c r="Q8" s="418"/>
      <c r="R8" s="418"/>
      <c r="S8" s="419"/>
      <c r="T8" s="417"/>
      <c r="U8" s="418"/>
      <c r="V8" s="418"/>
      <c r="W8" s="418"/>
      <c r="X8" s="418"/>
      <c r="Y8" s="419"/>
      <c r="Z8" s="418"/>
      <c r="AA8" s="418"/>
      <c r="AB8" s="418"/>
      <c r="AC8" s="418"/>
      <c r="AD8" s="418"/>
      <c r="AE8" s="420"/>
    </row>
    <row r="9" spans="1:31" s="178" customFormat="1" ht="22.5" customHeight="1">
      <c r="A9" s="225"/>
      <c r="B9" s="263"/>
      <c r="C9" s="47"/>
      <c r="D9" s="47"/>
      <c r="E9" s="47"/>
      <c r="F9" s="47"/>
      <c r="G9" s="264"/>
      <c r="H9" s="263"/>
      <c r="I9" s="47"/>
      <c r="J9" s="47"/>
      <c r="K9" s="47"/>
      <c r="L9" s="47"/>
      <c r="M9" s="264"/>
      <c r="N9" s="263"/>
      <c r="O9" s="47"/>
      <c r="P9" s="47"/>
      <c r="Q9" s="47"/>
      <c r="R9" s="47"/>
      <c r="S9" s="264"/>
      <c r="T9" s="263"/>
      <c r="U9" s="47"/>
      <c r="V9" s="47"/>
      <c r="W9" s="47"/>
      <c r="X9" s="47"/>
      <c r="Y9" s="264"/>
      <c r="Z9" s="47"/>
      <c r="AA9" s="47"/>
      <c r="AB9" s="47"/>
      <c r="AC9" s="47"/>
      <c r="AD9" s="47"/>
      <c r="AE9" s="421"/>
    </row>
    <row r="10" spans="1:31" ht="15" customHeight="1">
      <c r="A10" s="200" t="s">
        <v>214</v>
      </c>
      <c r="B10" s="265">
        <v>994</v>
      </c>
      <c r="C10" s="107">
        <v>2242</v>
      </c>
      <c r="D10" s="107">
        <v>1048</v>
      </c>
      <c r="E10" s="107">
        <v>6915</v>
      </c>
      <c r="F10" s="107">
        <v>5889</v>
      </c>
      <c r="G10" s="266">
        <v>17088</v>
      </c>
      <c r="H10" s="265">
        <v>1134</v>
      </c>
      <c r="I10" s="107">
        <v>2610</v>
      </c>
      <c r="J10" s="107">
        <v>1177</v>
      </c>
      <c r="K10" s="107">
        <v>6936</v>
      </c>
      <c r="L10" s="107">
        <v>5531</v>
      </c>
      <c r="M10" s="266">
        <v>17388</v>
      </c>
      <c r="N10" s="265">
        <v>1245</v>
      </c>
      <c r="O10" s="107">
        <v>2772</v>
      </c>
      <c r="P10" s="107">
        <v>1380</v>
      </c>
      <c r="Q10" s="107">
        <v>7395</v>
      </c>
      <c r="R10" s="107">
        <v>5555</v>
      </c>
      <c r="S10" s="266">
        <v>18347</v>
      </c>
      <c r="T10" s="265">
        <v>1231</v>
      </c>
      <c r="U10" s="107">
        <v>2797</v>
      </c>
      <c r="V10" s="107">
        <v>1404</v>
      </c>
      <c r="W10" s="107">
        <v>7515</v>
      </c>
      <c r="X10" s="107">
        <v>5505</v>
      </c>
      <c r="Y10" s="266">
        <v>18452</v>
      </c>
      <c r="Z10" s="107">
        <v>1327</v>
      </c>
      <c r="AA10" s="107">
        <v>2869</v>
      </c>
      <c r="AB10" s="107">
        <v>1400</v>
      </c>
      <c r="AC10" s="107">
        <v>7603</v>
      </c>
      <c r="AD10" s="107">
        <v>4996</v>
      </c>
      <c r="AE10" s="107">
        <v>18195</v>
      </c>
    </row>
    <row r="11" spans="1:31" ht="15" customHeight="1">
      <c r="A11" s="201" t="s">
        <v>239</v>
      </c>
      <c r="B11" s="265">
        <v>139</v>
      </c>
      <c r="C11" s="107">
        <v>157</v>
      </c>
      <c r="D11" s="107">
        <v>2</v>
      </c>
      <c r="E11" s="107">
        <v>1819</v>
      </c>
      <c r="F11" s="107">
        <v>1558</v>
      </c>
      <c r="G11" s="266">
        <v>3675</v>
      </c>
      <c r="H11" s="265">
        <v>160</v>
      </c>
      <c r="I11" s="107">
        <v>185</v>
      </c>
      <c r="J11" s="107">
        <v>3</v>
      </c>
      <c r="K11" s="107">
        <v>1726</v>
      </c>
      <c r="L11" s="107">
        <v>1366</v>
      </c>
      <c r="M11" s="266">
        <v>3440</v>
      </c>
      <c r="N11" s="265">
        <v>168</v>
      </c>
      <c r="O11" s="107">
        <v>181</v>
      </c>
      <c r="P11" s="107">
        <v>2</v>
      </c>
      <c r="Q11" s="107">
        <v>1739</v>
      </c>
      <c r="R11" s="107">
        <v>1429</v>
      </c>
      <c r="S11" s="266">
        <v>3519</v>
      </c>
      <c r="T11" s="265">
        <v>186</v>
      </c>
      <c r="U11" s="107">
        <v>188</v>
      </c>
      <c r="V11" s="107">
        <v>3</v>
      </c>
      <c r="W11" s="107">
        <v>1874</v>
      </c>
      <c r="X11" s="107">
        <v>1392</v>
      </c>
      <c r="Y11" s="266">
        <v>3643</v>
      </c>
      <c r="Z11" s="107">
        <v>167</v>
      </c>
      <c r="AA11" s="107">
        <v>232</v>
      </c>
      <c r="AB11" s="107">
        <v>0</v>
      </c>
      <c r="AC11" s="107">
        <v>1981</v>
      </c>
      <c r="AD11" s="107">
        <v>1197</v>
      </c>
      <c r="AE11" s="107">
        <v>3577</v>
      </c>
    </row>
    <row r="12" spans="1:31" ht="15" customHeight="1">
      <c r="A12" s="201" t="s">
        <v>392</v>
      </c>
      <c r="B12" s="265">
        <v>3</v>
      </c>
      <c r="C12" s="107">
        <v>14</v>
      </c>
      <c r="D12" s="107">
        <v>0</v>
      </c>
      <c r="E12" s="107">
        <v>5</v>
      </c>
      <c r="F12" s="107">
        <v>1</v>
      </c>
      <c r="G12" s="266">
        <v>23</v>
      </c>
      <c r="H12" s="265">
        <v>2</v>
      </c>
      <c r="I12" s="107">
        <v>10</v>
      </c>
      <c r="J12" s="107">
        <v>0</v>
      </c>
      <c r="K12" s="107">
        <v>3</v>
      </c>
      <c r="L12" s="107">
        <v>2</v>
      </c>
      <c r="M12" s="266">
        <v>17</v>
      </c>
      <c r="N12" s="265">
        <v>2</v>
      </c>
      <c r="O12" s="107">
        <v>7</v>
      </c>
      <c r="P12" s="107">
        <v>0</v>
      </c>
      <c r="Q12" s="107">
        <v>9</v>
      </c>
      <c r="R12" s="107">
        <v>1</v>
      </c>
      <c r="S12" s="266">
        <v>19</v>
      </c>
      <c r="T12" s="265">
        <v>4</v>
      </c>
      <c r="U12" s="107">
        <v>13</v>
      </c>
      <c r="V12" s="107">
        <v>0</v>
      </c>
      <c r="W12" s="107">
        <v>7</v>
      </c>
      <c r="X12" s="107">
        <v>2</v>
      </c>
      <c r="Y12" s="266">
        <v>26</v>
      </c>
      <c r="Z12" s="107">
        <v>3</v>
      </c>
      <c r="AA12" s="107">
        <v>17</v>
      </c>
      <c r="AB12" s="107">
        <v>0</v>
      </c>
      <c r="AC12" s="107">
        <v>7</v>
      </c>
      <c r="AD12" s="107">
        <v>0</v>
      </c>
      <c r="AE12" s="107">
        <v>27</v>
      </c>
    </row>
    <row r="13" spans="1:31" ht="15" customHeight="1">
      <c r="A13" s="201" t="s">
        <v>238</v>
      </c>
      <c r="B13" s="265">
        <v>781</v>
      </c>
      <c r="C13" s="107">
        <v>1894</v>
      </c>
      <c r="D13" s="107">
        <v>1040</v>
      </c>
      <c r="E13" s="107">
        <v>4579</v>
      </c>
      <c r="F13" s="107">
        <v>4091</v>
      </c>
      <c r="G13" s="266">
        <v>12385</v>
      </c>
      <c r="H13" s="265">
        <v>915</v>
      </c>
      <c r="I13" s="107">
        <v>2241</v>
      </c>
      <c r="J13" s="107">
        <v>1171</v>
      </c>
      <c r="K13" s="107">
        <v>4689</v>
      </c>
      <c r="L13" s="107">
        <v>3937</v>
      </c>
      <c r="M13" s="266">
        <v>12953</v>
      </c>
      <c r="N13" s="265">
        <v>979</v>
      </c>
      <c r="O13" s="107">
        <v>2407</v>
      </c>
      <c r="P13" s="107">
        <v>1367</v>
      </c>
      <c r="Q13" s="107">
        <v>5169</v>
      </c>
      <c r="R13" s="107">
        <v>3910</v>
      </c>
      <c r="S13" s="266">
        <v>13832</v>
      </c>
      <c r="T13" s="265">
        <v>965</v>
      </c>
      <c r="U13" s="107">
        <v>2447</v>
      </c>
      <c r="V13" s="107">
        <v>1397</v>
      </c>
      <c r="W13" s="107">
        <v>5091</v>
      </c>
      <c r="X13" s="107">
        <v>3900</v>
      </c>
      <c r="Y13" s="266">
        <v>13800</v>
      </c>
      <c r="Z13" s="107">
        <v>1059</v>
      </c>
      <c r="AA13" s="107">
        <v>2450</v>
      </c>
      <c r="AB13" s="107">
        <v>1394</v>
      </c>
      <c r="AC13" s="107">
        <v>5097</v>
      </c>
      <c r="AD13" s="107">
        <v>3613</v>
      </c>
      <c r="AE13" s="107">
        <v>13613</v>
      </c>
    </row>
    <row r="14" spans="1:31" s="178" customFormat="1" ht="15" customHeight="1">
      <c r="A14" s="230" t="s">
        <v>240</v>
      </c>
      <c r="B14" s="305">
        <v>71</v>
      </c>
      <c r="C14" s="301">
        <v>177</v>
      </c>
      <c r="D14" s="301">
        <v>6</v>
      </c>
      <c r="E14" s="301">
        <v>512</v>
      </c>
      <c r="F14" s="301">
        <v>239</v>
      </c>
      <c r="G14" s="306">
        <v>1005</v>
      </c>
      <c r="H14" s="305">
        <v>57</v>
      </c>
      <c r="I14" s="301">
        <v>174</v>
      </c>
      <c r="J14" s="301">
        <v>3</v>
      </c>
      <c r="K14" s="301">
        <v>518</v>
      </c>
      <c r="L14" s="301">
        <v>226</v>
      </c>
      <c r="M14" s="306">
        <v>978</v>
      </c>
      <c r="N14" s="305">
        <v>96</v>
      </c>
      <c r="O14" s="301">
        <v>177</v>
      </c>
      <c r="P14" s="301">
        <v>11</v>
      </c>
      <c r="Q14" s="301">
        <v>478</v>
      </c>
      <c r="R14" s="301">
        <v>215</v>
      </c>
      <c r="S14" s="306">
        <v>977</v>
      </c>
      <c r="T14" s="305">
        <v>76</v>
      </c>
      <c r="U14" s="301">
        <v>149</v>
      </c>
      <c r="V14" s="301">
        <v>4</v>
      </c>
      <c r="W14" s="301">
        <v>543</v>
      </c>
      <c r="X14" s="301">
        <v>211</v>
      </c>
      <c r="Y14" s="306">
        <v>983</v>
      </c>
      <c r="Z14" s="301">
        <v>98</v>
      </c>
      <c r="AA14" s="301">
        <v>170</v>
      </c>
      <c r="AB14" s="301">
        <v>6</v>
      </c>
      <c r="AC14" s="301">
        <v>518</v>
      </c>
      <c r="AD14" s="301">
        <v>186</v>
      </c>
      <c r="AE14" s="301">
        <v>978</v>
      </c>
    </row>
    <row r="15" spans="1:31" s="178" customFormat="1" ht="15" customHeight="1">
      <c r="A15" s="200" t="s">
        <v>305</v>
      </c>
      <c r="B15" s="265">
        <v>2552</v>
      </c>
      <c r="C15" s="107">
        <v>4501</v>
      </c>
      <c r="D15" s="107">
        <v>712</v>
      </c>
      <c r="E15" s="107">
        <v>15498</v>
      </c>
      <c r="F15" s="107">
        <v>52261</v>
      </c>
      <c r="G15" s="266">
        <v>75524</v>
      </c>
      <c r="H15" s="265">
        <v>3216</v>
      </c>
      <c r="I15" s="107">
        <v>5926</v>
      </c>
      <c r="J15" s="107">
        <v>762</v>
      </c>
      <c r="K15" s="107">
        <v>16230</v>
      </c>
      <c r="L15" s="107">
        <v>56917</v>
      </c>
      <c r="M15" s="266">
        <v>83051</v>
      </c>
      <c r="N15" s="265">
        <v>3495</v>
      </c>
      <c r="O15" s="107">
        <v>6358</v>
      </c>
      <c r="P15" s="107">
        <v>759</v>
      </c>
      <c r="Q15" s="107">
        <v>17425</v>
      </c>
      <c r="R15" s="107">
        <v>55804</v>
      </c>
      <c r="S15" s="266">
        <v>83841</v>
      </c>
      <c r="T15" s="265">
        <v>3649</v>
      </c>
      <c r="U15" s="107">
        <v>6572</v>
      </c>
      <c r="V15" s="107">
        <v>622</v>
      </c>
      <c r="W15" s="107">
        <v>17521</v>
      </c>
      <c r="X15" s="107">
        <v>57540</v>
      </c>
      <c r="Y15" s="266">
        <v>85904</v>
      </c>
      <c r="Z15" s="107">
        <v>3697</v>
      </c>
      <c r="AA15" s="107">
        <v>6667</v>
      </c>
      <c r="AB15" s="107">
        <v>644</v>
      </c>
      <c r="AC15" s="107">
        <v>18881</v>
      </c>
      <c r="AD15" s="107">
        <v>57573</v>
      </c>
      <c r="AE15" s="107">
        <v>87462</v>
      </c>
    </row>
    <row r="16" spans="1:31" ht="15" customHeight="1">
      <c r="A16" s="201" t="s">
        <v>393</v>
      </c>
      <c r="B16" s="265">
        <v>2052</v>
      </c>
      <c r="C16" s="107">
        <v>3712</v>
      </c>
      <c r="D16" s="107">
        <v>712</v>
      </c>
      <c r="E16" s="107">
        <v>14309</v>
      </c>
      <c r="F16" s="107">
        <v>52114</v>
      </c>
      <c r="G16" s="266">
        <v>72899</v>
      </c>
      <c r="H16" s="265">
        <v>2544</v>
      </c>
      <c r="I16" s="107">
        <v>5010</v>
      </c>
      <c r="J16" s="107">
        <v>762</v>
      </c>
      <c r="K16" s="107">
        <v>15029</v>
      </c>
      <c r="L16" s="107">
        <v>56728</v>
      </c>
      <c r="M16" s="266">
        <v>80073</v>
      </c>
      <c r="N16" s="265">
        <v>2815</v>
      </c>
      <c r="O16" s="107">
        <v>5215</v>
      </c>
      <c r="P16" s="107">
        <v>759</v>
      </c>
      <c r="Q16" s="107">
        <v>16038</v>
      </c>
      <c r="R16" s="107">
        <v>55585</v>
      </c>
      <c r="S16" s="266">
        <v>80412</v>
      </c>
      <c r="T16" s="265">
        <v>2940</v>
      </c>
      <c r="U16" s="107">
        <v>5440</v>
      </c>
      <c r="V16" s="107">
        <v>622</v>
      </c>
      <c r="W16" s="107">
        <v>16087</v>
      </c>
      <c r="X16" s="107">
        <v>57335</v>
      </c>
      <c r="Y16" s="266">
        <v>82424</v>
      </c>
      <c r="Z16" s="107">
        <v>2935</v>
      </c>
      <c r="AA16" s="107">
        <v>5518</v>
      </c>
      <c r="AB16" s="107">
        <v>644</v>
      </c>
      <c r="AC16" s="107">
        <v>17285</v>
      </c>
      <c r="AD16" s="107">
        <v>57385</v>
      </c>
      <c r="AE16" s="107">
        <v>83767</v>
      </c>
    </row>
    <row r="17" spans="1:31" s="178" customFormat="1" ht="15" customHeight="1">
      <c r="A17" s="201" t="s">
        <v>394</v>
      </c>
      <c r="B17" s="265">
        <v>168</v>
      </c>
      <c r="C17" s="107">
        <v>199</v>
      </c>
      <c r="D17" s="107">
        <v>0</v>
      </c>
      <c r="E17" s="107">
        <v>413</v>
      </c>
      <c r="F17" s="107">
        <v>56</v>
      </c>
      <c r="G17" s="266">
        <v>836</v>
      </c>
      <c r="H17" s="265">
        <v>242</v>
      </c>
      <c r="I17" s="107">
        <v>237</v>
      </c>
      <c r="J17" s="107">
        <v>0</v>
      </c>
      <c r="K17" s="107">
        <v>445</v>
      </c>
      <c r="L17" s="107">
        <v>72</v>
      </c>
      <c r="M17" s="266">
        <v>996</v>
      </c>
      <c r="N17" s="265">
        <v>225</v>
      </c>
      <c r="O17" s="107">
        <v>316</v>
      </c>
      <c r="P17" s="107">
        <v>0</v>
      </c>
      <c r="Q17" s="107">
        <v>577</v>
      </c>
      <c r="R17" s="107">
        <v>79</v>
      </c>
      <c r="S17" s="266">
        <v>1197</v>
      </c>
      <c r="T17" s="265">
        <v>254</v>
      </c>
      <c r="U17" s="107">
        <v>325</v>
      </c>
      <c r="V17" s="107">
        <v>0</v>
      </c>
      <c r="W17" s="107">
        <v>598</v>
      </c>
      <c r="X17" s="107">
        <v>80</v>
      </c>
      <c r="Y17" s="266">
        <v>1257</v>
      </c>
      <c r="Z17" s="107">
        <v>273</v>
      </c>
      <c r="AA17" s="107">
        <v>287</v>
      </c>
      <c r="AB17" s="107">
        <v>0</v>
      </c>
      <c r="AC17" s="107">
        <v>586</v>
      </c>
      <c r="AD17" s="107">
        <v>69</v>
      </c>
      <c r="AE17" s="107">
        <v>1215</v>
      </c>
    </row>
    <row r="18" spans="1:31" s="178" customFormat="1" ht="15" customHeight="1">
      <c r="A18" s="230" t="s">
        <v>395</v>
      </c>
      <c r="B18" s="305">
        <v>332</v>
      </c>
      <c r="C18" s="301">
        <v>590</v>
      </c>
      <c r="D18" s="301">
        <v>0</v>
      </c>
      <c r="E18" s="301">
        <v>776</v>
      </c>
      <c r="F18" s="301">
        <v>91</v>
      </c>
      <c r="G18" s="306">
        <v>1789</v>
      </c>
      <c r="H18" s="305">
        <v>430</v>
      </c>
      <c r="I18" s="301">
        <v>679</v>
      </c>
      <c r="J18" s="301">
        <v>0</v>
      </c>
      <c r="K18" s="301">
        <v>756</v>
      </c>
      <c r="L18" s="301">
        <v>117</v>
      </c>
      <c r="M18" s="306">
        <v>1982</v>
      </c>
      <c r="N18" s="305">
        <v>455</v>
      </c>
      <c r="O18" s="301">
        <v>827</v>
      </c>
      <c r="P18" s="301">
        <v>0</v>
      </c>
      <c r="Q18" s="301">
        <v>810</v>
      </c>
      <c r="R18" s="301">
        <v>140</v>
      </c>
      <c r="S18" s="306">
        <v>2232</v>
      </c>
      <c r="T18" s="305">
        <v>455</v>
      </c>
      <c r="U18" s="301">
        <v>807</v>
      </c>
      <c r="V18" s="301">
        <v>0</v>
      </c>
      <c r="W18" s="301">
        <v>836</v>
      </c>
      <c r="X18" s="301">
        <v>125</v>
      </c>
      <c r="Y18" s="306">
        <v>2223</v>
      </c>
      <c r="Z18" s="301">
        <v>489</v>
      </c>
      <c r="AA18" s="301">
        <v>862</v>
      </c>
      <c r="AB18" s="301">
        <v>0</v>
      </c>
      <c r="AC18" s="301">
        <v>1010</v>
      </c>
      <c r="AD18" s="301">
        <v>119</v>
      </c>
      <c r="AE18" s="301">
        <v>2480</v>
      </c>
    </row>
    <row r="19" spans="1:31" ht="15" customHeight="1">
      <c r="A19" s="200" t="s">
        <v>396</v>
      </c>
      <c r="B19" s="265">
        <v>142</v>
      </c>
      <c r="C19" s="107">
        <v>130</v>
      </c>
      <c r="D19" s="107">
        <v>242</v>
      </c>
      <c r="E19" s="107">
        <v>94</v>
      </c>
      <c r="F19" s="107">
        <v>2213</v>
      </c>
      <c r="G19" s="266">
        <v>2821</v>
      </c>
      <c r="H19" s="265">
        <v>191</v>
      </c>
      <c r="I19" s="107">
        <v>185</v>
      </c>
      <c r="J19" s="107">
        <v>279</v>
      </c>
      <c r="K19" s="107">
        <v>97</v>
      </c>
      <c r="L19" s="107">
        <v>2083</v>
      </c>
      <c r="M19" s="266">
        <v>2835</v>
      </c>
      <c r="N19" s="265">
        <v>189</v>
      </c>
      <c r="O19" s="107">
        <v>170</v>
      </c>
      <c r="P19" s="107">
        <v>327</v>
      </c>
      <c r="Q19" s="107">
        <v>91</v>
      </c>
      <c r="R19" s="107">
        <v>2320</v>
      </c>
      <c r="S19" s="266">
        <v>3097</v>
      </c>
      <c r="T19" s="265">
        <v>166</v>
      </c>
      <c r="U19" s="107">
        <v>156</v>
      </c>
      <c r="V19" s="107">
        <v>321</v>
      </c>
      <c r="W19" s="107">
        <v>107</v>
      </c>
      <c r="X19" s="107">
        <v>2451</v>
      </c>
      <c r="Y19" s="266">
        <v>3201</v>
      </c>
      <c r="Z19" s="107">
        <v>176</v>
      </c>
      <c r="AA19" s="107">
        <v>135</v>
      </c>
      <c r="AB19" s="107">
        <v>285</v>
      </c>
      <c r="AC19" s="107">
        <v>100</v>
      </c>
      <c r="AD19" s="107">
        <v>2222</v>
      </c>
      <c r="AE19" s="107">
        <v>2918</v>
      </c>
    </row>
    <row r="20" spans="1:31" ht="15" customHeight="1">
      <c r="A20" s="200" t="s">
        <v>219</v>
      </c>
      <c r="B20" s="265">
        <v>0</v>
      </c>
      <c r="C20" s="107">
        <v>0</v>
      </c>
      <c r="D20" s="107">
        <v>80</v>
      </c>
      <c r="E20" s="107">
        <v>964</v>
      </c>
      <c r="F20" s="107">
        <v>18508</v>
      </c>
      <c r="G20" s="266">
        <v>19552</v>
      </c>
      <c r="H20" s="265">
        <v>0</v>
      </c>
      <c r="I20" s="107">
        <v>0</v>
      </c>
      <c r="J20" s="107">
        <v>102</v>
      </c>
      <c r="K20" s="107">
        <v>1101</v>
      </c>
      <c r="L20" s="107">
        <v>21131</v>
      </c>
      <c r="M20" s="266">
        <v>22334</v>
      </c>
      <c r="N20" s="265">
        <v>0</v>
      </c>
      <c r="O20" s="107">
        <v>0</v>
      </c>
      <c r="P20" s="107">
        <v>104</v>
      </c>
      <c r="Q20" s="107">
        <v>1154</v>
      </c>
      <c r="R20" s="107">
        <v>21560</v>
      </c>
      <c r="S20" s="266">
        <v>22818</v>
      </c>
      <c r="T20" s="265">
        <v>0</v>
      </c>
      <c r="U20" s="107">
        <v>0</v>
      </c>
      <c r="V20" s="107">
        <v>53</v>
      </c>
      <c r="W20" s="107">
        <v>962</v>
      </c>
      <c r="X20" s="107">
        <v>20728</v>
      </c>
      <c r="Y20" s="266">
        <v>21743</v>
      </c>
      <c r="Z20" s="107">
        <v>0</v>
      </c>
      <c r="AA20" s="107">
        <v>0</v>
      </c>
      <c r="AB20" s="107">
        <v>40</v>
      </c>
      <c r="AC20" s="107">
        <v>1033</v>
      </c>
      <c r="AD20" s="107">
        <v>19596</v>
      </c>
      <c r="AE20" s="107">
        <v>20669</v>
      </c>
    </row>
    <row r="21" spans="1:31" ht="15" customHeight="1">
      <c r="A21" s="200" t="s">
        <v>397</v>
      </c>
      <c r="B21" s="265">
        <v>10</v>
      </c>
      <c r="C21" s="107">
        <v>143</v>
      </c>
      <c r="D21" s="107">
        <v>58</v>
      </c>
      <c r="E21" s="107">
        <v>969</v>
      </c>
      <c r="F21" s="107">
        <v>925</v>
      </c>
      <c r="G21" s="266">
        <v>2105</v>
      </c>
      <c r="H21" s="265">
        <v>11</v>
      </c>
      <c r="I21" s="107">
        <v>168</v>
      </c>
      <c r="J21" s="107">
        <v>55</v>
      </c>
      <c r="K21" s="107">
        <v>993</v>
      </c>
      <c r="L21" s="107">
        <v>969</v>
      </c>
      <c r="M21" s="266">
        <v>2196</v>
      </c>
      <c r="N21" s="265">
        <v>14</v>
      </c>
      <c r="O21" s="107">
        <v>168</v>
      </c>
      <c r="P21" s="107">
        <v>61</v>
      </c>
      <c r="Q21" s="107">
        <v>1102</v>
      </c>
      <c r="R21" s="107">
        <v>1020</v>
      </c>
      <c r="S21" s="266">
        <v>2365</v>
      </c>
      <c r="T21" s="265">
        <v>14</v>
      </c>
      <c r="U21" s="107">
        <v>200</v>
      </c>
      <c r="V21" s="107">
        <v>39</v>
      </c>
      <c r="W21" s="107">
        <v>1154</v>
      </c>
      <c r="X21" s="107">
        <v>964</v>
      </c>
      <c r="Y21" s="266">
        <v>2371</v>
      </c>
      <c r="Z21" s="107">
        <v>22</v>
      </c>
      <c r="AA21" s="107">
        <v>186</v>
      </c>
      <c r="AB21" s="107">
        <v>53</v>
      </c>
      <c r="AC21" s="107">
        <v>1261</v>
      </c>
      <c r="AD21" s="107">
        <v>1013</v>
      </c>
      <c r="AE21" s="107">
        <v>2535</v>
      </c>
    </row>
    <row r="22" spans="1:31" ht="15" customHeight="1">
      <c r="A22" s="200" t="s">
        <v>303</v>
      </c>
      <c r="B22" s="265">
        <v>184</v>
      </c>
      <c r="C22" s="107">
        <v>155</v>
      </c>
      <c r="D22" s="107">
        <v>7</v>
      </c>
      <c r="E22" s="107">
        <v>3060</v>
      </c>
      <c r="F22" s="107">
        <v>3505</v>
      </c>
      <c r="G22" s="266">
        <v>6911</v>
      </c>
      <c r="H22" s="265">
        <v>268</v>
      </c>
      <c r="I22" s="107">
        <v>177</v>
      </c>
      <c r="J22" s="107">
        <v>6</v>
      </c>
      <c r="K22" s="107">
        <v>3140</v>
      </c>
      <c r="L22" s="107">
        <v>2790</v>
      </c>
      <c r="M22" s="266">
        <v>6381</v>
      </c>
      <c r="N22" s="265">
        <v>244</v>
      </c>
      <c r="O22" s="107">
        <v>190</v>
      </c>
      <c r="P22" s="107">
        <v>3</v>
      </c>
      <c r="Q22" s="107">
        <v>3194</v>
      </c>
      <c r="R22" s="107">
        <v>2764</v>
      </c>
      <c r="S22" s="266">
        <v>6395</v>
      </c>
      <c r="T22" s="265">
        <v>248</v>
      </c>
      <c r="U22" s="107">
        <v>170</v>
      </c>
      <c r="V22" s="107">
        <v>1</v>
      </c>
      <c r="W22" s="107">
        <v>3169</v>
      </c>
      <c r="X22" s="107">
        <v>2608</v>
      </c>
      <c r="Y22" s="266">
        <v>6196</v>
      </c>
      <c r="Z22" s="107">
        <v>242</v>
      </c>
      <c r="AA22" s="107">
        <v>219</v>
      </c>
      <c r="AB22" s="107">
        <v>7</v>
      </c>
      <c r="AC22" s="107">
        <v>3111</v>
      </c>
      <c r="AD22" s="107">
        <v>2406</v>
      </c>
      <c r="AE22" s="107">
        <v>5985</v>
      </c>
    </row>
    <row r="23" spans="1:31" ht="15" customHeight="1">
      <c r="A23" s="200" t="s">
        <v>398</v>
      </c>
      <c r="B23" s="265">
        <v>57</v>
      </c>
      <c r="C23" s="107">
        <v>248</v>
      </c>
      <c r="D23" s="107">
        <v>6</v>
      </c>
      <c r="E23" s="107">
        <v>167</v>
      </c>
      <c r="F23" s="107">
        <v>294</v>
      </c>
      <c r="G23" s="266">
        <v>772</v>
      </c>
      <c r="H23" s="265">
        <v>78</v>
      </c>
      <c r="I23" s="107">
        <v>292</v>
      </c>
      <c r="J23" s="107">
        <v>22</v>
      </c>
      <c r="K23" s="107">
        <v>146</v>
      </c>
      <c r="L23" s="107">
        <v>352</v>
      </c>
      <c r="M23" s="266">
        <v>890</v>
      </c>
      <c r="N23" s="265">
        <v>61</v>
      </c>
      <c r="O23" s="107">
        <v>275</v>
      </c>
      <c r="P23" s="107">
        <v>9</v>
      </c>
      <c r="Q23" s="107">
        <v>160</v>
      </c>
      <c r="R23" s="107">
        <v>306</v>
      </c>
      <c r="S23" s="266">
        <v>811</v>
      </c>
      <c r="T23" s="265">
        <v>73</v>
      </c>
      <c r="U23" s="107">
        <v>298</v>
      </c>
      <c r="V23" s="107">
        <v>9</v>
      </c>
      <c r="W23" s="107">
        <v>184</v>
      </c>
      <c r="X23" s="107">
        <v>339</v>
      </c>
      <c r="Y23" s="266">
        <v>903</v>
      </c>
      <c r="Z23" s="107">
        <v>70</v>
      </c>
      <c r="AA23" s="107">
        <v>302</v>
      </c>
      <c r="AB23" s="107">
        <v>4</v>
      </c>
      <c r="AC23" s="107">
        <v>148</v>
      </c>
      <c r="AD23" s="107">
        <v>345</v>
      </c>
      <c r="AE23" s="107">
        <v>869</v>
      </c>
    </row>
    <row r="24" spans="1:31" ht="15" customHeight="1">
      <c r="A24" s="170" t="s">
        <v>39</v>
      </c>
      <c r="B24" s="267">
        <v>3939</v>
      </c>
      <c r="C24" s="115">
        <v>7419</v>
      </c>
      <c r="D24" s="115">
        <v>2153</v>
      </c>
      <c r="E24" s="115">
        <v>27667</v>
      </c>
      <c r="F24" s="115">
        <v>83595</v>
      </c>
      <c r="G24" s="268">
        <v>124773</v>
      </c>
      <c r="H24" s="267">
        <v>4898</v>
      </c>
      <c r="I24" s="115">
        <v>9358</v>
      </c>
      <c r="J24" s="115">
        <v>2403</v>
      </c>
      <c r="K24" s="115">
        <v>28643</v>
      </c>
      <c r="L24" s="115">
        <v>89773</v>
      </c>
      <c r="M24" s="268">
        <v>135075</v>
      </c>
      <c r="N24" s="267">
        <v>5248</v>
      </c>
      <c r="O24" s="115">
        <v>9933</v>
      </c>
      <c r="P24" s="115">
        <v>2643</v>
      </c>
      <c r="Q24" s="115">
        <v>30521</v>
      </c>
      <c r="R24" s="115">
        <v>89329</v>
      </c>
      <c r="S24" s="268">
        <v>137674</v>
      </c>
      <c r="T24" s="267">
        <v>5381</v>
      </c>
      <c r="U24" s="115">
        <v>10193</v>
      </c>
      <c r="V24" s="115">
        <v>2449</v>
      </c>
      <c r="W24" s="115">
        <v>30612</v>
      </c>
      <c r="X24" s="115">
        <v>90135</v>
      </c>
      <c r="Y24" s="268">
        <v>138770</v>
      </c>
      <c r="Z24" s="115">
        <v>5534</v>
      </c>
      <c r="AA24" s="115">
        <v>10378</v>
      </c>
      <c r="AB24" s="115">
        <v>2433</v>
      </c>
      <c r="AC24" s="115">
        <v>32137</v>
      </c>
      <c r="AD24" s="115">
        <v>88151</v>
      </c>
      <c r="AE24" s="115">
        <v>138633</v>
      </c>
    </row>
    <row r="25" spans="1:31" ht="15" customHeight="1">
      <c r="A25" s="128" t="s">
        <v>289</v>
      </c>
      <c r="B25" s="269">
        <v>3546</v>
      </c>
      <c r="C25" s="147">
        <v>6702</v>
      </c>
      <c r="D25" s="147">
        <v>2080</v>
      </c>
      <c r="E25" s="147">
        <v>21647</v>
      </c>
      <c r="F25" s="147">
        <v>77312</v>
      </c>
      <c r="G25" s="270">
        <v>111287</v>
      </c>
      <c r="H25" s="269">
        <v>4379</v>
      </c>
      <c r="I25" s="147">
        <v>8526</v>
      </c>
      <c r="J25" s="147">
        <v>2317</v>
      </c>
      <c r="K25" s="147">
        <v>22635</v>
      </c>
      <c r="L25" s="147">
        <v>84294</v>
      </c>
      <c r="M25" s="270">
        <v>122151</v>
      </c>
      <c r="N25" s="269">
        <v>4759</v>
      </c>
      <c r="O25" s="147">
        <v>9112</v>
      </c>
      <c r="P25" s="147">
        <v>2568</v>
      </c>
      <c r="Q25" s="147">
        <v>24317</v>
      </c>
      <c r="R25" s="147">
        <v>83809</v>
      </c>
      <c r="S25" s="270">
        <v>124565</v>
      </c>
      <c r="T25" s="269">
        <v>4856</v>
      </c>
      <c r="U25" s="147">
        <v>9324</v>
      </c>
      <c r="V25" s="147">
        <v>2397</v>
      </c>
      <c r="W25" s="147">
        <v>24224</v>
      </c>
      <c r="X25" s="147">
        <v>84830</v>
      </c>
      <c r="Y25" s="270">
        <v>125631</v>
      </c>
      <c r="Z25" s="147">
        <v>5030</v>
      </c>
      <c r="AA25" s="147">
        <v>9422</v>
      </c>
      <c r="AB25" s="147">
        <v>2369</v>
      </c>
      <c r="AC25" s="147">
        <v>25629</v>
      </c>
      <c r="AD25" s="147">
        <v>83190</v>
      </c>
      <c r="AE25" s="147">
        <v>125640</v>
      </c>
    </row>
    <row r="26" spans="1:31" ht="15" customHeight="1">
      <c r="A26" s="254" t="s">
        <v>290</v>
      </c>
      <c r="B26" s="271">
        <v>90</v>
      </c>
      <c r="C26" s="257">
        <v>90.3</v>
      </c>
      <c r="D26" s="257">
        <v>96.6</v>
      </c>
      <c r="E26" s="257">
        <v>78.2</v>
      </c>
      <c r="F26" s="257">
        <v>92.5</v>
      </c>
      <c r="G26" s="272">
        <v>89.2</v>
      </c>
      <c r="H26" s="271">
        <v>89.4</v>
      </c>
      <c r="I26" s="257">
        <v>91.1</v>
      </c>
      <c r="J26" s="257">
        <v>96.4</v>
      </c>
      <c r="K26" s="257">
        <v>79</v>
      </c>
      <c r="L26" s="257">
        <v>93.9</v>
      </c>
      <c r="M26" s="272">
        <v>90.4</v>
      </c>
      <c r="N26" s="271">
        <v>90.7</v>
      </c>
      <c r="O26" s="257">
        <v>91.7</v>
      </c>
      <c r="P26" s="257">
        <v>97.2</v>
      </c>
      <c r="Q26" s="257">
        <v>79.7</v>
      </c>
      <c r="R26" s="257">
        <v>93.8</v>
      </c>
      <c r="S26" s="272">
        <v>90.5</v>
      </c>
      <c r="T26" s="271">
        <v>90.2</v>
      </c>
      <c r="U26" s="257">
        <v>91.5</v>
      </c>
      <c r="V26" s="257">
        <v>97.9</v>
      </c>
      <c r="W26" s="257">
        <v>79.099999999999994</v>
      </c>
      <c r="X26" s="257">
        <v>94.1</v>
      </c>
      <c r="Y26" s="272">
        <v>90.5</v>
      </c>
      <c r="Z26" s="257">
        <v>90.9</v>
      </c>
      <c r="AA26" s="257">
        <v>90.8</v>
      </c>
      <c r="AB26" s="257">
        <v>97.4</v>
      </c>
      <c r="AC26" s="257">
        <v>79.7</v>
      </c>
      <c r="AD26" s="257">
        <v>94.4</v>
      </c>
      <c r="AE26" s="257">
        <v>90.6</v>
      </c>
    </row>
    <row r="27" spans="1:31" ht="15" customHeight="1">
      <c r="A27" s="178"/>
      <c r="E27" s="178"/>
      <c r="K27" s="178"/>
      <c r="Q27" s="178"/>
      <c r="W27" s="178"/>
      <c r="AC27" s="178"/>
    </row>
    <row r="28" spans="1:31" ht="22.5" customHeight="1">
      <c r="A28" s="354" t="s">
        <v>333</v>
      </c>
      <c r="B28" s="352"/>
      <c r="C28" s="353"/>
      <c r="D28" s="353"/>
      <c r="E28" s="353"/>
      <c r="F28" s="353"/>
      <c r="G28" s="353"/>
      <c r="H28" s="353"/>
      <c r="I28" s="353"/>
      <c r="J28" s="353"/>
      <c r="K28" s="353"/>
      <c r="L28" s="353"/>
      <c r="M28" s="353"/>
      <c r="N28" s="353"/>
      <c r="O28" s="353"/>
      <c r="P28" s="353"/>
      <c r="Q28" s="353"/>
      <c r="R28" s="353"/>
      <c r="S28" s="353"/>
      <c r="T28" s="353"/>
      <c r="U28" s="353"/>
      <c r="V28" s="353"/>
      <c r="W28" s="353"/>
      <c r="X28" s="353"/>
      <c r="Y28" s="353"/>
      <c r="Z28" s="353"/>
      <c r="AA28" s="353"/>
      <c r="AB28" s="353"/>
      <c r="AC28" s="353"/>
      <c r="AD28" s="353"/>
      <c r="AE28" s="353"/>
    </row>
    <row r="29" spans="1:31" ht="15" customHeight="1">
      <c r="A29" s="284" t="s">
        <v>237</v>
      </c>
      <c r="B29" s="501" t="str">
        <f>'Table Of Contents'!$C$4</f>
        <v>July 2014 - June 2015</v>
      </c>
      <c r="C29" s="502"/>
      <c r="D29" s="502"/>
      <c r="E29" s="502"/>
      <c r="F29" s="502"/>
      <c r="G29" s="503"/>
      <c r="H29" s="501" t="str">
        <f>'Table Of Contents'!$D$4</f>
        <v>July 2015 - June 2016</v>
      </c>
      <c r="I29" s="502"/>
      <c r="J29" s="502"/>
      <c r="K29" s="502"/>
      <c r="L29" s="502"/>
      <c r="M29" s="503"/>
      <c r="N29" s="501" t="str">
        <f>'Table Of Contents'!$E$4</f>
        <v>July 2016 - June 2017</v>
      </c>
      <c r="O29" s="502"/>
      <c r="P29" s="502"/>
      <c r="Q29" s="502"/>
      <c r="R29" s="502"/>
      <c r="S29" s="503"/>
      <c r="T29" s="501" t="str">
        <f>'Table Of Contents'!$F$4</f>
        <v>July 2017 - June 2018</v>
      </c>
      <c r="U29" s="502"/>
      <c r="V29" s="502"/>
      <c r="W29" s="502"/>
      <c r="X29" s="502"/>
      <c r="Y29" s="503"/>
      <c r="Z29" s="501" t="str">
        <f>'Table Of Contents'!$G$4</f>
        <v>July 2018 - June 2019</v>
      </c>
      <c r="AA29" s="502"/>
      <c r="AB29" s="502"/>
      <c r="AC29" s="502"/>
      <c r="AD29" s="502"/>
      <c r="AE29" s="502"/>
    </row>
    <row r="30" spans="1:31" ht="15" customHeight="1">
      <c r="A30" s="200" t="s">
        <v>214</v>
      </c>
      <c r="B30" s="265">
        <v>11</v>
      </c>
      <c r="C30" s="107">
        <v>41</v>
      </c>
      <c r="D30" s="107">
        <v>0</v>
      </c>
      <c r="E30" s="107">
        <v>17</v>
      </c>
      <c r="F30" s="107">
        <v>0</v>
      </c>
      <c r="G30" s="266">
        <v>69</v>
      </c>
      <c r="H30" s="265">
        <v>8</v>
      </c>
      <c r="I30" s="107">
        <v>30</v>
      </c>
      <c r="J30" s="107">
        <v>0</v>
      </c>
      <c r="K30" s="107">
        <v>12</v>
      </c>
      <c r="L30" s="107">
        <v>3</v>
      </c>
      <c r="M30" s="266">
        <v>53</v>
      </c>
      <c r="N30" s="265">
        <v>11</v>
      </c>
      <c r="O30" s="107">
        <v>36</v>
      </c>
      <c r="P30" s="107">
        <v>0</v>
      </c>
      <c r="Q30" s="107">
        <v>11</v>
      </c>
      <c r="R30" s="107">
        <v>1</v>
      </c>
      <c r="S30" s="266">
        <v>59</v>
      </c>
      <c r="T30" s="265">
        <v>14</v>
      </c>
      <c r="U30" s="107">
        <v>25</v>
      </c>
      <c r="V30" s="107">
        <v>0</v>
      </c>
      <c r="W30" s="107">
        <v>12</v>
      </c>
      <c r="X30" s="107">
        <v>1</v>
      </c>
      <c r="Y30" s="266">
        <v>52</v>
      </c>
      <c r="Z30" s="107">
        <v>18</v>
      </c>
      <c r="AA30" s="107">
        <v>36</v>
      </c>
      <c r="AB30" s="107">
        <v>0</v>
      </c>
      <c r="AC30" s="107">
        <v>8</v>
      </c>
      <c r="AD30" s="107">
        <v>0</v>
      </c>
      <c r="AE30" s="107">
        <v>62</v>
      </c>
    </row>
    <row r="31" spans="1:31" ht="15" customHeight="1">
      <c r="A31" s="201" t="s">
        <v>239</v>
      </c>
      <c r="B31" s="265">
        <v>0</v>
      </c>
      <c r="C31" s="107">
        <v>2</v>
      </c>
      <c r="D31" s="107">
        <v>0</v>
      </c>
      <c r="E31" s="107">
        <v>5</v>
      </c>
      <c r="F31" s="107">
        <v>0</v>
      </c>
      <c r="G31" s="266">
        <v>7</v>
      </c>
      <c r="H31" s="265">
        <v>2</v>
      </c>
      <c r="I31" s="107">
        <v>6</v>
      </c>
      <c r="J31" s="107">
        <v>0</v>
      </c>
      <c r="K31" s="107">
        <v>3</v>
      </c>
      <c r="L31" s="107">
        <v>2</v>
      </c>
      <c r="M31" s="266">
        <v>13</v>
      </c>
      <c r="N31" s="265">
        <v>0</v>
      </c>
      <c r="O31" s="107">
        <v>2</v>
      </c>
      <c r="P31" s="107">
        <v>0</v>
      </c>
      <c r="Q31" s="107">
        <v>1</v>
      </c>
      <c r="R31" s="107">
        <v>0</v>
      </c>
      <c r="S31" s="266">
        <v>3</v>
      </c>
      <c r="T31" s="265">
        <v>3</v>
      </c>
      <c r="U31" s="107">
        <v>1</v>
      </c>
      <c r="V31" s="107">
        <v>0</v>
      </c>
      <c r="W31" s="107">
        <v>5</v>
      </c>
      <c r="X31" s="107">
        <v>1</v>
      </c>
      <c r="Y31" s="266">
        <v>10</v>
      </c>
      <c r="Z31" s="107">
        <v>3</v>
      </c>
      <c r="AA31" s="107">
        <v>3</v>
      </c>
      <c r="AB31" s="107">
        <v>0</v>
      </c>
      <c r="AC31" s="107">
        <v>0</v>
      </c>
      <c r="AD31" s="107">
        <v>0</v>
      </c>
      <c r="AE31" s="107">
        <v>6</v>
      </c>
    </row>
    <row r="32" spans="1:31" s="178" customFormat="1" ht="15" customHeight="1">
      <c r="A32" s="201" t="s">
        <v>392</v>
      </c>
      <c r="B32" s="265">
        <v>2</v>
      </c>
      <c r="C32" s="107">
        <v>7</v>
      </c>
      <c r="D32" s="107">
        <v>0</v>
      </c>
      <c r="E32" s="107">
        <v>0</v>
      </c>
      <c r="F32" s="107">
        <v>0</v>
      </c>
      <c r="G32" s="266">
        <v>9</v>
      </c>
      <c r="H32" s="265">
        <v>1</v>
      </c>
      <c r="I32" s="107">
        <v>6</v>
      </c>
      <c r="J32" s="107">
        <v>0</v>
      </c>
      <c r="K32" s="107">
        <v>0</v>
      </c>
      <c r="L32" s="107">
        <v>0</v>
      </c>
      <c r="M32" s="266">
        <v>7</v>
      </c>
      <c r="N32" s="265">
        <v>0</v>
      </c>
      <c r="O32" s="107">
        <v>4</v>
      </c>
      <c r="P32" s="107">
        <v>0</v>
      </c>
      <c r="Q32" s="107">
        <v>0</v>
      </c>
      <c r="R32" s="107">
        <v>0</v>
      </c>
      <c r="S32" s="266">
        <v>4</v>
      </c>
      <c r="T32" s="265">
        <v>1</v>
      </c>
      <c r="U32" s="107">
        <v>7</v>
      </c>
      <c r="V32" s="107">
        <v>0</v>
      </c>
      <c r="W32" s="107">
        <v>1</v>
      </c>
      <c r="X32" s="107">
        <v>0</v>
      </c>
      <c r="Y32" s="266">
        <v>9</v>
      </c>
      <c r="Z32" s="107">
        <v>2</v>
      </c>
      <c r="AA32" s="107">
        <v>8</v>
      </c>
      <c r="AB32" s="107">
        <v>0</v>
      </c>
      <c r="AC32" s="107">
        <v>0</v>
      </c>
      <c r="AD32" s="107">
        <v>0</v>
      </c>
      <c r="AE32" s="107">
        <v>10</v>
      </c>
    </row>
    <row r="33" spans="1:31" ht="15" customHeight="1">
      <c r="A33" s="201" t="s">
        <v>238</v>
      </c>
      <c r="B33" s="265">
        <v>9</v>
      </c>
      <c r="C33" s="107">
        <v>30</v>
      </c>
      <c r="D33" s="107">
        <v>0</v>
      </c>
      <c r="E33" s="107">
        <v>12</v>
      </c>
      <c r="F33" s="107">
        <v>0</v>
      </c>
      <c r="G33" s="266">
        <v>51</v>
      </c>
      <c r="H33" s="265">
        <v>5</v>
      </c>
      <c r="I33" s="107">
        <v>18</v>
      </c>
      <c r="J33" s="107">
        <v>0</v>
      </c>
      <c r="K33" s="107">
        <v>9</v>
      </c>
      <c r="L33" s="107">
        <v>1</v>
      </c>
      <c r="M33" s="266">
        <v>33</v>
      </c>
      <c r="N33" s="265">
        <v>11</v>
      </c>
      <c r="O33" s="107">
        <v>29</v>
      </c>
      <c r="P33" s="107">
        <v>0</v>
      </c>
      <c r="Q33" s="107">
        <v>9</v>
      </c>
      <c r="R33" s="107">
        <v>1</v>
      </c>
      <c r="S33" s="266">
        <v>50</v>
      </c>
      <c r="T33" s="265">
        <v>10</v>
      </c>
      <c r="U33" s="107">
        <v>16</v>
      </c>
      <c r="V33" s="107">
        <v>0</v>
      </c>
      <c r="W33" s="107">
        <v>6</v>
      </c>
      <c r="X33" s="107">
        <v>0</v>
      </c>
      <c r="Y33" s="266">
        <v>32</v>
      </c>
      <c r="Z33" s="107">
        <v>11</v>
      </c>
      <c r="AA33" s="107">
        <v>24</v>
      </c>
      <c r="AB33" s="107">
        <v>0</v>
      </c>
      <c r="AC33" s="107">
        <v>8</v>
      </c>
      <c r="AD33" s="107">
        <v>0</v>
      </c>
      <c r="AE33" s="107">
        <v>43</v>
      </c>
    </row>
    <row r="34" spans="1:31" s="178" customFormat="1" ht="15" customHeight="1">
      <c r="A34" s="230" t="s">
        <v>240</v>
      </c>
      <c r="B34" s="305">
        <v>0</v>
      </c>
      <c r="C34" s="301">
        <v>2</v>
      </c>
      <c r="D34" s="301">
        <v>0</v>
      </c>
      <c r="E34" s="301">
        <v>0</v>
      </c>
      <c r="F34" s="301">
        <v>0</v>
      </c>
      <c r="G34" s="306">
        <v>2</v>
      </c>
      <c r="H34" s="305">
        <v>0</v>
      </c>
      <c r="I34" s="301">
        <v>0</v>
      </c>
      <c r="J34" s="301">
        <v>0</v>
      </c>
      <c r="K34" s="301">
        <v>0</v>
      </c>
      <c r="L34" s="301">
        <v>0</v>
      </c>
      <c r="M34" s="306">
        <v>0</v>
      </c>
      <c r="N34" s="305">
        <v>0</v>
      </c>
      <c r="O34" s="301">
        <v>1</v>
      </c>
      <c r="P34" s="301">
        <v>0</v>
      </c>
      <c r="Q34" s="301">
        <v>1</v>
      </c>
      <c r="R34" s="301">
        <v>0</v>
      </c>
      <c r="S34" s="306">
        <v>2</v>
      </c>
      <c r="T34" s="305">
        <v>0</v>
      </c>
      <c r="U34" s="301">
        <v>1</v>
      </c>
      <c r="V34" s="301">
        <v>0</v>
      </c>
      <c r="W34" s="301">
        <v>0</v>
      </c>
      <c r="X34" s="301">
        <v>0</v>
      </c>
      <c r="Y34" s="306">
        <v>1</v>
      </c>
      <c r="Z34" s="301">
        <v>2</v>
      </c>
      <c r="AA34" s="301">
        <v>1</v>
      </c>
      <c r="AB34" s="301">
        <v>0</v>
      </c>
      <c r="AC34" s="301">
        <v>0</v>
      </c>
      <c r="AD34" s="301">
        <v>0</v>
      </c>
      <c r="AE34" s="301">
        <v>3</v>
      </c>
    </row>
    <row r="35" spans="1:31" s="178" customFormat="1" ht="15" customHeight="1">
      <c r="A35" s="200" t="s">
        <v>305</v>
      </c>
      <c r="B35" s="265">
        <v>10</v>
      </c>
      <c r="C35" s="107">
        <v>16</v>
      </c>
      <c r="D35" s="107">
        <v>0</v>
      </c>
      <c r="E35" s="107">
        <v>5</v>
      </c>
      <c r="F35" s="107">
        <v>2</v>
      </c>
      <c r="G35" s="266">
        <v>33</v>
      </c>
      <c r="H35" s="265">
        <v>5</v>
      </c>
      <c r="I35" s="107">
        <v>12</v>
      </c>
      <c r="J35" s="107">
        <v>0</v>
      </c>
      <c r="K35" s="107">
        <v>2</v>
      </c>
      <c r="L35" s="107">
        <v>3</v>
      </c>
      <c r="M35" s="266">
        <v>22</v>
      </c>
      <c r="N35" s="265">
        <v>5</v>
      </c>
      <c r="O35" s="107">
        <v>19</v>
      </c>
      <c r="P35" s="107">
        <v>0</v>
      </c>
      <c r="Q35" s="107">
        <v>2</v>
      </c>
      <c r="R35" s="107">
        <v>4</v>
      </c>
      <c r="S35" s="266">
        <v>30</v>
      </c>
      <c r="T35" s="265">
        <v>6</v>
      </c>
      <c r="U35" s="107">
        <v>24</v>
      </c>
      <c r="V35" s="107">
        <v>0</v>
      </c>
      <c r="W35" s="107">
        <v>11</v>
      </c>
      <c r="X35" s="107">
        <v>0</v>
      </c>
      <c r="Y35" s="266">
        <v>41</v>
      </c>
      <c r="Z35" s="107">
        <v>4</v>
      </c>
      <c r="AA35" s="107">
        <v>22</v>
      </c>
      <c r="AB35" s="107">
        <v>0</v>
      </c>
      <c r="AC35" s="107">
        <v>6</v>
      </c>
      <c r="AD35" s="107">
        <v>0</v>
      </c>
      <c r="AE35" s="107">
        <v>32</v>
      </c>
    </row>
    <row r="36" spans="1:31" s="178" customFormat="1" ht="15" customHeight="1">
      <c r="A36" s="299" t="s">
        <v>394</v>
      </c>
      <c r="B36" s="265">
        <v>7</v>
      </c>
      <c r="C36" s="107">
        <v>10</v>
      </c>
      <c r="D36" s="107">
        <v>0</v>
      </c>
      <c r="E36" s="107">
        <v>4</v>
      </c>
      <c r="F36" s="107">
        <v>2</v>
      </c>
      <c r="G36" s="266">
        <v>23</v>
      </c>
      <c r="H36" s="265">
        <v>3</v>
      </c>
      <c r="I36" s="107">
        <v>7</v>
      </c>
      <c r="J36" s="107">
        <v>0</v>
      </c>
      <c r="K36" s="107">
        <v>2</v>
      </c>
      <c r="L36" s="107">
        <v>0</v>
      </c>
      <c r="M36" s="266">
        <v>12</v>
      </c>
      <c r="N36" s="265">
        <v>5</v>
      </c>
      <c r="O36" s="107">
        <v>13</v>
      </c>
      <c r="P36" s="107">
        <v>0</v>
      </c>
      <c r="Q36" s="107">
        <v>1</v>
      </c>
      <c r="R36" s="107">
        <v>3</v>
      </c>
      <c r="S36" s="266">
        <v>22</v>
      </c>
      <c r="T36" s="265">
        <v>6</v>
      </c>
      <c r="U36" s="107">
        <v>15</v>
      </c>
      <c r="V36" s="107">
        <v>0</v>
      </c>
      <c r="W36" s="107">
        <v>11</v>
      </c>
      <c r="X36" s="107">
        <v>0</v>
      </c>
      <c r="Y36" s="266">
        <v>32</v>
      </c>
      <c r="Z36" s="107">
        <v>3</v>
      </c>
      <c r="AA36" s="107">
        <v>9</v>
      </c>
      <c r="AB36" s="107">
        <v>0</v>
      </c>
      <c r="AC36" s="107">
        <v>6</v>
      </c>
      <c r="AD36" s="107">
        <v>0</v>
      </c>
      <c r="AE36" s="107">
        <v>18</v>
      </c>
    </row>
    <row r="37" spans="1:31" s="178" customFormat="1" ht="15" customHeight="1">
      <c r="A37" s="230" t="s">
        <v>395</v>
      </c>
      <c r="B37" s="305">
        <v>3</v>
      </c>
      <c r="C37" s="301">
        <v>6</v>
      </c>
      <c r="D37" s="301">
        <v>0</v>
      </c>
      <c r="E37" s="301">
        <v>1</v>
      </c>
      <c r="F37" s="301">
        <v>0</v>
      </c>
      <c r="G37" s="306">
        <v>10</v>
      </c>
      <c r="H37" s="305">
        <v>2</v>
      </c>
      <c r="I37" s="301">
        <v>5</v>
      </c>
      <c r="J37" s="301">
        <v>0</v>
      </c>
      <c r="K37" s="301">
        <v>0</v>
      </c>
      <c r="L37" s="301">
        <v>3</v>
      </c>
      <c r="M37" s="306">
        <v>10</v>
      </c>
      <c r="N37" s="305">
        <v>0</v>
      </c>
      <c r="O37" s="301">
        <v>6</v>
      </c>
      <c r="P37" s="301">
        <v>0</v>
      </c>
      <c r="Q37" s="301">
        <v>1</v>
      </c>
      <c r="R37" s="301">
        <v>1</v>
      </c>
      <c r="S37" s="306">
        <v>8</v>
      </c>
      <c r="T37" s="305">
        <v>0</v>
      </c>
      <c r="U37" s="301">
        <v>9</v>
      </c>
      <c r="V37" s="301">
        <v>0</v>
      </c>
      <c r="W37" s="301">
        <v>0</v>
      </c>
      <c r="X37" s="301">
        <v>0</v>
      </c>
      <c r="Y37" s="306">
        <v>9</v>
      </c>
      <c r="Z37" s="301">
        <v>1</v>
      </c>
      <c r="AA37" s="301">
        <v>13</v>
      </c>
      <c r="AB37" s="301">
        <v>0</v>
      </c>
      <c r="AC37" s="301">
        <v>0</v>
      </c>
      <c r="AD37" s="301">
        <v>0</v>
      </c>
      <c r="AE37" s="301">
        <v>14</v>
      </c>
    </row>
    <row r="38" spans="1:31" s="178" customFormat="1" ht="15" customHeight="1">
      <c r="A38" s="200" t="s">
        <v>303</v>
      </c>
      <c r="B38" s="265">
        <v>0</v>
      </c>
      <c r="C38" s="107">
        <v>1</v>
      </c>
      <c r="D38" s="107">
        <v>0</v>
      </c>
      <c r="E38" s="107">
        <v>1</v>
      </c>
      <c r="F38" s="107">
        <v>0</v>
      </c>
      <c r="G38" s="266">
        <v>2</v>
      </c>
      <c r="H38" s="265">
        <v>1</v>
      </c>
      <c r="I38" s="107">
        <v>0</v>
      </c>
      <c r="J38" s="107">
        <v>0</v>
      </c>
      <c r="K38" s="107">
        <v>0</v>
      </c>
      <c r="L38" s="107">
        <v>0</v>
      </c>
      <c r="M38" s="266">
        <v>1</v>
      </c>
      <c r="N38" s="265">
        <v>2</v>
      </c>
      <c r="O38" s="107">
        <v>0</v>
      </c>
      <c r="P38" s="107">
        <v>0</v>
      </c>
      <c r="Q38" s="107">
        <v>0</v>
      </c>
      <c r="R38" s="107">
        <v>0</v>
      </c>
      <c r="S38" s="266">
        <v>2</v>
      </c>
      <c r="T38" s="265">
        <v>0</v>
      </c>
      <c r="U38" s="107">
        <v>0</v>
      </c>
      <c r="V38" s="107">
        <v>0</v>
      </c>
      <c r="W38" s="107">
        <v>1</v>
      </c>
      <c r="X38" s="107">
        <v>0</v>
      </c>
      <c r="Y38" s="266">
        <v>1</v>
      </c>
      <c r="Z38" s="107">
        <v>1</v>
      </c>
      <c r="AA38" s="107">
        <v>1</v>
      </c>
      <c r="AB38" s="107">
        <v>0</v>
      </c>
      <c r="AC38" s="107">
        <v>1</v>
      </c>
      <c r="AD38" s="107">
        <v>0</v>
      </c>
      <c r="AE38" s="107">
        <v>3</v>
      </c>
    </row>
    <row r="39" spans="1:31" ht="15" customHeight="1">
      <c r="A39" s="200" t="s">
        <v>398</v>
      </c>
      <c r="B39" s="265">
        <v>0</v>
      </c>
      <c r="C39" s="107">
        <v>1</v>
      </c>
      <c r="D39" s="107">
        <v>0</v>
      </c>
      <c r="E39" s="107">
        <v>1</v>
      </c>
      <c r="F39" s="107">
        <v>0</v>
      </c>
      <c r="G39" s="266">
        <v>2</v>
      </c>
      <c r="H39" s="265">
        <v>1</v>
      </c>
      <c r="I39" s="107">
        <v>5</v>
      </c>
      <c r="J39" s="107">
        <v>0</v>
      </c>
      <c r="K39" s="107">
        <v>1</v>
      </c>
      <c r="L39" s="107">
        <v>1</v>
      </c>
      <c r="M39" s="266">
        <v>8</v>
      </c>
      <c r="N39" s="265">
        <v>0</v>
      </c>
      <c r="O39" s="107">
        <v>3</v>
      </c>
      <c r="P39" s="107">
        <v>0</v>
      </c>
      <c r="Q39" s="107">
        <v>1</v>
      </c>
      <c r="R39" s="107">
        <v>1</v>
      </c>
      <c r="S39" s="266">
        <v>5</v>
      </c>
      <c r="T39" s="265">
        <v>0</v>
      </c>
      <c r="U39" s="107">
        <v>4</v>
      </c>
      <c r="V39" s="107">
        <v>0</v>
      </c>
      <c r="W39" s="107">
        <v>0</v>
      </c>
      <c r="X39" s="107">
        <v>1</v>
      </c>
      <c r="Y39" s="266">
        <v>5</v>
      </c>
      <c r="Z39" s="107">
        <v>1</v>
      </c>
      <c r="AA39" s="107">
        <v>4</v>
      </c>
      <c r="AB39" s="107">
        <v>0</v>
      </c>
      <c r="AC39" s="107">
        <v>0</v>
      </c>
      <c r="AD39" s="107">
        <v>0</v>
      </c>
      <c r="AE39" s="107">
        <v>5</v>
      </c>
    </row>
    <row r="40" spans="1:31" ht="15" customHeight="1">
      <c r="A40" s="170" t="s">
        <v>39</v>
      </c>
      <c r="B40" s="267">
        <v>21</v>
      </c>
      <c r="C40" s="115">
        <v>59</v>
      </c>
      <c r="D40" s="115">
        <v>0</v>
      </c>
      <c r="E40" s="115">
        <v>24</v>
      </c>
      <c r="F40" s="115">
        <v>2</v>
      </c>
      <c r="G40" s="268">
        <v>106</v>
      </c>
      <c r="H40" s="267">
        <v>15</v>
      </c>
      <c r="I40" s="115">
        <v>47</v>
      </c>
      <c r="J40" s="115">
        <v>0</v>
      </c>
      <c r="K40" s="115">
        <v>15</v>
      </c>
      <c r="L40" s="115">
        <v>7</v>
      </c>
      <c r="M40" s="268">
        <v>84</v>
      </c>
      <c r="N40" s="267">
        <v>18</v>
      </c>
      <c r="O40" s="115">
        <v>58</v>
      </c>
      <c r="P40" s="115">
        <v>0</v>
      </c>
      <c r="Q40" s="115">
        <v>14</v>
      </c>
      <c r="R40" s="115">
        <v>6</v>
      </c>
      <c r="S40" s="268">
        <v>96</v>
      </c>
      <c r="T40" s="267">
        <v>20</v>
      </c>
      <c r="U40" s="115">
        <v>53</v>
      </c>
      <c r="V40" s="115">
        <v>0</v>
      </c>
      <c r="W40" s="115">
        <v>24</v>
      </c>
      <c r="X40" s="115">
        <v>2</v>
      </c>
      <c r="Y40" s="268">
        <v>99</v>
      </c>
      <c r="Z40" s="115">
        <v>24</v>
      </c>
      <c r="AA40" s="115">
        <v>63</v>
      </c>
      <c r="AB40" s="115">
        <v>0</v>
      </c>
      <c r="AC40" s="115">
        <v>15</v>
      </c>
      <c r="AD40" s="115">
        <v>0</v>
      </c>
      <c r="AE40" s="115">
        <v>102</v>
      </c>
    </row>
    <row r="41" spans="1:31" ht="15" customHeight="1">
      <c r="A41" s="128" t="s">
        <v>289</v>
      </c>
      <c r="B41" s="269">
        <v>10</v>
      </c>
      <c r="C41" s="147">
        <v>48</v>
      </c>
      <c r="D41" s="147">
        <v>0</v>
      </c>
      <c r="E41" s="147">
        <v>13</v>
      </c>
      <c r="F41" s="147">
        <v>0</v>
      </c>
      <c r="G41" s="270">
        <v>86</v>
      </c>
      <c r="H41" s="269">
        <v>9</v>
      </c>
      <c r="I41" s="147">
        <v>23</v>
      </c>
      <c r="J41" s="147">
        <v>0</v>
      </c>
      <c r="K41" s="147">
        <v>6</v>
      </c>
      <c r="L41" s="147">
        <v>2</v>
      </c>
      <c r="M41" s="270">
        <v>48</v>
      </c>
      <c r="N41" s="269">
        <v>6</v>
      </c>
      <c r="O41" s="147">
        <v>43</v>
      </c>
      <c r="P41" s="147">
        <v>0</v>
      </c>
      <c r="Q41" s="147">
        <v>9</v>
      </c>
      <c r="R41" s="147">
        <v>3</v>
      </c>
      <c r="S41" s="270">
        <v>82</v>
      </c>
      <c r="T41" s="269">
        <v>8</v>
      </c>
      <c r="U41" s="147">
        <v>36</v>
      </c>
      <c r="V41" s="147">
        <v>0</v>
      </c>
      <c r="W41" s="147">
        <v>11</v>
      </c>
      <c r="X41" s="147">
        <v>0</v>
      </c>
      <c r="Y41" s="270">
        <v>74</v>
      </c>
      <c r="Z41" s="147">
        <v>17</v>
      </c>
      <c r="AA41" s="147">
        <v>47</v>
      </c>
      <c r="AB41" s="147">
        <v>0</v>
      </c>
      <c r="AC41" s="147">
        <v>5</v>
      </c>
      <c r="AD41" s="147">
        <v>0</v>
      </c>
      <c r="AE41" s="147">
        <v>78</v>
      </c>
    </row>
    <row r="42" spans="1:31" ht="15" customHeight="1">
      <c r="A42" s="254" t="s">
        <v>290</v>
      </c>
      <c r="B42" s="271">
        <v>45.2</v>
      </c>
      <c r="C42" s="257">
        <v>81.400000000000006</v>
      </c>
      <c r="D42" s="257">
        <v>0</v>
      </c>
      <c r="E42" s="257">
        <v>53.1</v>
      </c>
      <c r="F42" s="257">
        <v>12.5</v>
      </c>
      <c r="G42" s="272">
        <v>81.099999999999994</v>
      </c>
      <c r="H42" s="271">
        <v>58.3</v>
      </c>
      <c r="I42" s="257">
        <v>47.9</v>
      </c>
      <c r="J42" s="257">
        <v>0</v>
      </c>
      <c r="K42" s="257">
        <v>36.700000000000003</v>
      </c>
      <c r="L42" s="257">
        <v>28.6</v>
      </c>
      <c r="M42" s="272">
        <v>57.3</v>
      </c>
      <c r="N42" s="271">
        <v>33.299999999999997</v>
      </c>
      <c r="O42" s="257">
        <v>73.900000000000006</v>
      </c>
      <c r="P42" s="257">
        <v>0</v>
      </c>
      <c r="Q42" s="257">
        <v>64.3</v>
      </c>
      <c r="R42" s="257">
        <v>41.7</v>
      </c>
      <c r="S42" s="272">
        <v>85.4</v>
      </c>
      <c r="T42" s="271">
        <v>40</v>
      </c>
      <c r="U42" s="257">
        <v>67.7</v>
      </c>
      <c r="V42" s="257">
        <v>0</v>
      </c>
      <c r="W42" s="257">
        <v>44.3</v>
      </c>
      <c r="X42" s="257">
        <v>0</v>
      </c>
      <c r="Y42" s="272">
        <v>74.7</v>
      </c>
      <c r="Z42" s="257">
        <v>70.8</v>
      </c>
      <c r="AA42" s="257">
        <v>74.599999999999994</v>
      </c>
      <c r="AB42" s="257">
        <v>0</v>
      </c>
      <c r="AC42" s="257">
        <v>35</v>
      </c>
      <c r="AD42" s="257">
        <v>0</v>
      </c>
      <c r="AE42" s="257">
        <v>76.5</v>
      </c>
    </row>
    <row r="43" spans="1:31" ht="15" customHeight="1">
      <c r="A43" s="175"/>
      <c r="E43" s="178"/>
      <c r="K43" s="178"/>
      <c r="Q43" s="178"/>
      <c r="W43" s="178"/>
      <c r="AC43" s="178"/>
    </row>
    <row r="44" spans="1:31" s="178" customFormat="1" ht="22.5" customHeight="1">
      <c r="A44" s="354" t="s">
        <v>351</v>
      </c>
      <c r="B44" s="352"/>
      <c r="C44" s="353"/>
      <c r="D44" s="353"/>
      <c r="E44" s="353"/>
      <c r="F44" s="353"/>
      <c r="G44" s="353"/>
      <c r="H44" s="353"/>
      <c r="I44" s="353"/>
      <c r="J44" s="353"/>
      <c r="K44" s="353"/>
      <c r="L44" s="353"/>
      <c r="M44" s="353"/>
      <c r="N44" s="353"/>
      <c r="O44" s="353"/>
      <c r="P44" s="353"/>
      <c r="Q44" s="353"/>
      <c r="R44" s="353"/>
      <c r="S44" s="353"/>
      <c r="T44" s="353"/>
      <c r="U44" s="353"/>
      <c r="V44" s="353"/>
      <c r="W44" s="353"/>
      <c r="X44" s="353"/>
      <c r="Y44" s="353"/>
      <c r="Z44" s="353"/>
      <c r="AA44" s="353"/>
      <c r="AB44" s="353"/>
      <c r="AC44" s="353"/>
      <c r="AD44" s="353"/>
      <c r="AE44" s="353"/>
    </row>
    <row r="45" spans="1:31" s="178" customFormat="1" ht="15" customHeight="1">
      <c r="A45" s="284" t="s">
        <v>237</v>
      </c>
      <c r="B45" s="501" t="str">
        <f>'Table Of Contents'!$C$4</f>
        <v>July 2014 - June 2015</v>
      </c>
      <c r="C45" s="502"/>
      <c r="D45" s="502"/>
      <c r="E45" s="502"/>
      <c r="F45" s="502"/>
      <c r="G45" s="503"/>
      <c r="H45" s="501" t="str">
        <f>'Table Of Contents'!$D$4</f>
        <v>July 2015 - June 2016</v>
      </c>
      <c r="I45" s="502"/>
      <c r="J45" s="502"/>
      <c r="K45" s="502"/>
      <c r="L45" s="502"/>
      <c r="M45" s="503"/>
      <c r="N45" s="501" t="str">
        <f>'Table Of Contents'!$E$4</f>
        <v>July 2016 - June 2017</v>
      </c>
      <c r="O45" s="502"/>
      <c r="P45" s="502"/>
      <c r="Q45" s="502"/>
      <c r="R45" s="502"/>
      <c r="S45" s="503"/>
      <c r="T45" s="501" t="str">
        <f>'Table Of Contents'!$F$4</f>
        <v>July 2017 - June 2018</v>
      </c>
      <c r="U45" s="502"/>
      <c r="V45" s="502"/>
      <c r="W45" s="502"/>
      <c r="X45" s="502"/>
      <c r="Y45" s="503"/>
      <c r="Z45" s="501" t="str">
        <f>'Table Of Contents'!$G$4</f>
        <v>July 2018 - June 2019</v>
      </c>
      <c r="AA45" s="502"/>
      <c r="AB45" s="502"/>
      <c r="AC45" s="502"/>
      <c r="AD45" s="502"/>
      <c r="AE45" s="502"/>
    </row>
    <row r="46" spans="1:31" s="178" customFormat="1" ht="15" customHeight="1">
      <c r="A46" s="200" t="s">
        <v>214</v>
      </c>
      <c r="B46" s="265">
        <v>92</v>
      </c>
      <c r="C46" s="107">
        <v>119</v>
      </c>
      <c r="D46" s="107">
        <v>0</v>
      </c>
      <c r="E46" s="107">
        <v>393</v>
      </c>
      <c r="F46" s="107">
        <v>63</v>
      </c>
      <c r="G46" s="266">
        <v>667</v>
      </c>
      <c r="H46" s="265">
        <v>119</v>
      </c>
      <c r="I46" s="107">
        <v>106</v>
      </c>
      <c r="J46" s="107">
        <v>0</v>
      </c>
      <c r="K46" s="107">
        <v>438</v>
      </c>
      <c r="L46" s="107">
        <v>69</v>
      </c>
      <c r="M46" s="266">
        <v>732</v>
      </c>
      <c r="N46" s="265">
        <v>122</v>
      </c>
      <c r="O46" s="107">
        <v>141</v>
      </c>
      <c r="P46" s="107">
        <v>0</v>
      </c>
      <c r="Q46" s="107">
        <v>489</v>
      </c>
      <c r="R46" s="107">
        <v>60</v>
      </c>
      <c r="S46" s="266">
        <v>812</v>
      </c>
      <c r="T46" s="265">
        <v>129</v>
      </c>
      <c r="U46" s="107">
        <v>172</v>
      </c>
      <c r="V46" s="107">
        <v>0</v>
      </c>
      <c r="W46" s="107">
        <v>475</v>
      </c>
      <c r="X46" s="107">
        <v>64</v>
      </c>
      <c r="Y46" s="266">
        <v>840</v>
      </c>
      <c r="Z46" s="107">
        <v>134</v>
      </c>
      <c r="AA46" s="107">
        <v>150</v>
      </c>
      <c r="AB46" s="107">
        <v>0</v>
      </c>
      <c r="AC46" s="107">
        <v>485</v>
      </c>
      <c r="AD46" s="107">
        <v>52</v>
      </c>
      <c r="AE46" s="107">
        <v>821</v>
      </c>
    </row>
    <row r="47" spans="1:31" s="178" customFormat="1" ht="15" customHeight="1">
      <c r="A47" s="201" t="s">
        <v>239</v>
      </c>
      <c r="B47" s="265">
        <v>20</v>
      </c>
      <c r="C47" s="107">
        <v>27</v>
      </c>
      <c r="D47" s="107">
        <v>0</v>
      </c>
      <c r="E47" s="107">
        <v>164</v>
      </c>
      <c r="F47" s="107">
        <v>18</v>
      </c>
      <c r="G47" s="266">
        <v>229</v>
      </c>
      <c r="H47" s="265">
        <v>40</v>
      </c>
      <c r="I47" s="107">
        <v>30</v>
      </c>
      <c r="J47" s="107">
        <v>0</v>
      </c>
      <c r="K47" s="107">
        <v>211</v>
      </c>
      <c r="L47" s="107">
        <v>34</v>
      </c>
      <c r="M47" s="266">
        <v>315</v>
      </c>
      <c r="N47" s="265">
        <v>35</v>
      </c>
      <c r="O47" s="107">
        <v>31</v>
      </c>
      <c r="P47" s="107">
        <v>0</v>
      </c>
      <c r="Q47" s="107">
        <v>198</v>
      </c>
      <c r="R47" s="107">
        <v>23</v>
      </c>
      <c r="S47" s="266">
        <v>287</v>
      </c>
      <c r="T47" s="265">
        <v>39</v>
      </c>
      <c r="U47" s="107">
        <v>44</v>
      </c>
      <c r="V47" s="107">
        <v>0</v>
      </c>
      <c r="W47" s="107">
        <v>233</v>
      </c>
      <c r="X47" s="107">
        <v>30</v>
      </c>
      <c r="Y47" s="266">
        <v>346</v>
      </c>
      <c r="Z47" s="107">
        <v>36</v>
      </c>
      <c r="AA47" s="107">
        <v>42</v>
      </c>
      <c r="AB47" s="107">
        <v>0</v>
      </c>
      <c r="AC47" s="107">
        <v>230</v>
      </c>
      <c r="AD47" s="107">
        <v>22</v>
      </c>
      <c r="AE47" s="107">
        <v>330</v>
      </c>
    </row>
    <row r="48" spans="1:31" s="178" customFormat="1" ht="15" customHeight="1">
      <c r="A48" s="201" t="s">
        <v>392</v>
      </c>
      <c r="B48" s="265">
        <v>1</v>
      </c>
      <c r="C48" s="107">
        <v>7</v>
      </c>
      <c r="D48" s="107">
        <v>0</v>
      </c>
      <c r="E48" s="107">
        <v>5</v>
      </c>
      <c r="F48" s="107">
        <v>1</v>
      </c>
      <c r="G48" s="266">
        <v>14</v>
      </c>
      <c r="H48" s="265">
        <v>1</v>
      </c>
      <c r="I48" s="107">
        <v>4</v>
      </c>
      <c r="J48" s="107">
        <v>0</v>
      </c>
      <c r="K48" s="107">
        <v>3</v>
      </c>
      <c r="L48" s="107">
        <v>2</v>
      </c>
      <c r="M48" s="266">
        <v>10</v>
      </c>
      <c r="N48" s="265">
        <v>2</v>
      </c>
      <c r="O48" s="107">
        <v>3</v>
      </c>
      <c r="P48" s="107">
        <v>0</v>
      </c>
      <c r="Q48" s="107">
        <v>9</v>
      </c>
      <c r="R48" s="107">
        <v>1</v>
      </c>
      <c r="S48" s="266">
        <v>15</v>
      </c>
      <c r="T48" s="265">
        <v>3</v>
      </c>
      <c r="U48" s="107">
        <v>6</v>
      </c>
      <c r="V48" s="107">
        <v>0</v>
      </c>
      <c r="W48" s="107">
        <v>6</v>
      </c>
      <c r="X48" s="107">
        <v>2</v>
      </c>
      <c r="Y48" s="266">
        <v>17</v>
      </c>
      <c r="Z48" s="107">
        <v>1</v>
      </c>
      <c r="AA48" s="107">
        <v>9</v>
      </c>
      <c r="AB48" s="107">
        <v>0</v>
      </c>
      <c r="AC48" s="107">
        <v>7</v>
      </c>
      <c r="AD48" s="107">
        <v>0</v>
      </c>
      <c r="AE48" s="107">
        <v>17</v>
      </c>
    </row>
    <row r="49" spans="1:31" s="178" customFormat="1" ht="15" customHeight="1">
      <c r="A49" s="201" t="s">
        <v>238</v>
      </c>
      <c r="B49" s="265">
        <v>66</v>
      </c>
      <c r="C49" s="107">
        <v>70</v>
      </c>
      <c r="D49" s="107">
        <v>0</v>
      </c>
      <c r="E49" s="107">
        <v>184</v>
      </c>
      <c r="F49" s="107">
        <v>38</v>
      </c>
      <c r="G49" s="266">
        <v>358</v>
      </c>
      <c r="H49" s="265">
        <v>71</v>
      </c>
      <c r="I49" s="107">
        <v>60</v>
      </c>
      <c r="J49" s="107">
        <v>0</v>
      </c>
      <c r="K49" s="107">
        <v>194</v>
      </c>
      <c r="L49" s="107">
        <v>27</v>
      </c>
      <c r="M49" s="266">
        <v>352</v>
      </c>
      <c r="N49" s="265">
        <v>70</v>
      </c>
      <c r="O49" s="107">
        <v>97</v>
      </c>
      <c r="P49" s="107">
        <v>0</v>
      </c>
      <c r="Q49" s="107">
        <v>248</v>
      </c>
      <c r="R49" s="107">
        <v>27</v>
      </c>
      <c r="S49" s="266">
        <v>442</v>
      </c>
      <c r="T49" s="265">
        <v>71</v>
      </c>
      <c r="U49" s="107">
        <v>111</v>
      </c>
      <c r="V49" s="107">
        <v>0</v>
      </c>
      <c r="W49" s="107">
        <v>204</v>
      </c>
      <c r="X49" s="107">
        <v>21</v>
      </c>
      <c r="Y49" s="266">
        <v>407</v>
      </c>
      <c r="Z49" s="107">
        <v>79</v>
      </c>
      <c r="AA49" s="107">
        <v>89</v>
      </c>
      <c r="AB49" s="107">
        <v>0</v>
      </c>
      <c r="AC49" s="107">
        <v>226</v>
      </c>
      <c r="AD49" s="107">
        <v>23</v>
      </c>
      <c r="AE49" s="107">
        <v>417</v>
      </c>
    </row>
    <row r="50" spans="1:31" s="178" customFormat="1" ht="15" customHeight="1">
      <c r="A50" s="300" t="s">
        <v>240</v>
      </c>
      <c r="B50" s="305">
        <v>5</v>
      </c>
      <c r="C50" s="301">
        <v>15</v>
      </c>
      <c r="D50" s="301">
        <v>0</v>
      </c>
      <c r="E50" s="301">
        <v>40</v>
      </c>
      <c r="F50" s="301">
        <v>6</v>
      </c>
      <c r="G50" s="306">
        <v>66</v>
      </c>
      <c r="H50" s="305">
        <v>7</v>
      </c>
      <c r="I50" s="301">
        <v>12</v>
      </c>
      <c r="J50" s="301">
        <v>0</v>
      </c>
      <c r="K50" s="301">
        <v>30</v>
      </c>
      <c r="L50" s="301">
        <v>6</v>
      </c>
      <c r="M50" s="306">
        <v>55</v>
      </c>
      <c r="N50" s="305">
        <v>15</v>
      </c>
      <c r="O50" s="301">
        <v>10</v>
      </c>
      <c r="P50" s="301">
        <v>0</v>
      </c>
      <c r="Q50" s="301">
        <v>34</v>
      </c>
      <c r="R50" s="301">
        <v>9</v>
      </c>
      <c r="S50" s="306">
        <v>68</v>
      </c>
      <c r="T50" s="305">
        <v>16</v>
      </c>
      <c r="U50" s="301">
        <v>11</v>
      </c>
      <c r="V50" s="301">
        <v>0</v>
      </c>
      <c r="W50" s="301">
        <v>32</v>
      </c>
      <c r="X50" s="301">
        <v>11</v>
      </c>
      <c r="Y50" s="306">
        <v>70</v>
      </c>
      <c r="Z50" s="301">
        <v>18</v>
      </c>
      <c r="AA50" s="301">
        <v>10</v>
      </c>
      <c r="AB50" s="301">
        <v>0</v>
      </c>
      <c r="AC50" s="301">
        <v>22</v>
      </c>
      <c r="AD50" s="301">
        <v>7</v>
      </c>
      <c r="AE50" s="301">
        <v>57</v>
      </c>
    </row>
    <row r="51" spans="1:31" s="178" customFormat="1" ht="15" customHeight="1">
      <c r="A51" s="200" t="s">
        <v>305</v>
      </c>
      <c r="B51" s="265">
        <v>490</v>
      </c>
      <c r="C51" s="107">
        <v>773</v>
      </c>
      <c r="D51" s="107">
        <v>0</v>
      </c>
      <c r="E51" s="107">
        <v>1184</v>
      </c>
      <c r="F51" s="107">
        <v>145</v>
      </c>
      <c r="G51" s="266">
        <v>2592</v>
      </c>
      <c r="H51" s="265">
        <v>667</v>
      </c>
      <c r="I51" s="107">
        <v>904</v>
      </c>
      <c r="J51" s="107">
        <v>0</v>
      </c>
      <c r="K51" s="107">
        <v>1199</v>
      </c>
      <c r="L51" s="107">
        <v>186</v>
      </c>
      <c r="M51" s="266">
        <v>2956</v>
      </c>
      <c r="N51" s="265">
        <v>675</v>
      </c>
      <c r="O51" s="107">
        <v>1124</v>
      </c>
      <c r="P51" s="107">
        <v>0</v>
      </c>
      <c r="Q51" s="107">
        <v>1385</v>
      </c>
      <c r="R51" s="107">
        <v>215</v>
      </c>
      <c r="S51" s="266">
        <v>3399</v>
      </c>
      <c r="T51" s="265">
        <v>703</v>
      </c>
      <c r="U51" s="107">
        <v>1108</v>
      </c>
      <c r="V51" s="107">
        <v>0</v>
      </c>
      <c r="W51" s="107">
        <v>1423</v>
      </c>
      <c r="X51" s="107">
        <v>205</v>
      </c>
      <c r="Y51" s="266">
        <v>3439</v>
      </c>
      <c r="Z51" s="107">
        <v>758</v>
      </c>
      <c r="AA51" s="107">
        <v>1127</v>
      </c>
      <c r="AB51" s="107">
        <v>0</v>
      </c>
      <c r="AC51" s="107">
        <v>1590</v>
      </c>
      <c r="AD51" s="107">
        <v>188</v>
      </c>
      <c r="AE51" s="107">
        <v>3663</v>
      </c>
    </row>
    <row r="52" spans="1:31" s="178" customFormat="1" ht="15" customHeight="1">
      <c r="A52" s="201" t="s">
        <v>394</v>
      </c>
      <c r="B52" s="265">
        <v>161</v>
      </c>
      <c r="C52" s="107">
        <v>189</v>
      </c>
      <c r="D52" s="107">
        <v>0</v>
      </c>
      <c r="E52" s="107">
        <v>409</v>
      </c>
      <c r="F52" s="107">
        <v>54</v>
      </c>
      <c r="G52" s="266">
        <v>813</v>
      </c>
      <c r="H52" s="265">
        <v>239</v>
      </c>
      <c r="I52" s="107">
        <v>230</v>
      </c>
      <c r="J52" s="107">
        <v>0</v>
      </c>
      <c r="K52" s="107">
        <v>443</v>
      </c>
      <c r="L52" s="107">
        <v>72</v>
      </c>
      <c r="M52" s="266">
        <v>984</v>
      </c>
      <c r="N52" s="265">
        <v>220</v>
      </c>
      <c r="O52" s="107">
        <v>303</v>
      </c>
      <c r="P52" s="107">
        <v>0</v>
      </c>
      <c r="Q52" s="107">
        <v>576</v>
      </c>
      <c r="R52" s="107">
        <v>76</v>
      </c>
      <c r="S52" s="266">
        <v>1175</v>
      </c>
      <c r="T52" s="265">
        <v>248</v>
      </c>
      <c r="U52" s="107">
        <v>310</v>
      </c>
      <c r="V52" s="107">
        <v>0</v>
      </c>
      <c r="W52" s="107">
        <v>587</v>
      </c>
      <c r="X52" s="107">
        <v>80</v>
      </c>
      <c r="Y52" s="266">
        <v>1225</v>
      </c>
      <c r="Z52" s="107">
        <v>270</v>
      </c>
      <c r="AA52" s="107">
        <v>278</v>
      </c>
      <c r="AB52" s="107">
        <v>0</v>
      </c>
      <c r="AC52" s="107">
        <v>580</v>
      </c>
      <c r="AD52" s="107">
        <v>69</v>
      </c>
      <c r="AE52" s="107">
        <v>1197</v>
      </c>
    </row>
    <row r="53" spans="1:31" s="178" customFormat="1" ht="15" customHeight="1">
      <c r="A53" s="230" t="s">
        <v>395</v>
      </c>
      <c r="B53" s="305">
        <v>329</v>
      </c>
      <c r="C53" s="301">
        <v>584</v>
      </c>
      <c r="D53" s="301">
        <v>0</v>
      </c>
      <c r="E53" s="301">
        <v>775</v>
      </c>
      <c r="F53" s="301">
        <v>91</v>
      </c>
      <c r="G53" s="306">
        <v>1779</v>
      </c>
      <c r="H53" s="305">
        <v>428</v>
      </c>
      <c r="I53" s="301">
        <v>674</v>
      </c>
      <c r="J53" s="301">
        <v>0</v>
      </c>
      <c r="K53" s="301">
        <v>756</v>
      </c>
      <c r="L53" s="301">
        <v>114</v>
      </c>
      <c r="M53" s="306">
        <v>1972</v>
      </c>
      <c r="N53" s="305">
        <v>455</v>
      </c>
      <c r="O53" s="301">
        <v>821</v>
      </c>
      <c r="P53" s="301">
        <v>0</v>
      </c>
      <c r="Q53" s="301">
        <v>809</v>
      </c>
      <c r="R53" s="301">
        <v>139</v>
      </c>
      <c r="S53" s="306">
        <v>2224</v>
      </c>
      <c r="T53" s="305">
        <v>455</v>
      </c>
      <c r="U53" s="301">
        <v>798</v>
      </c>
      <c r="V53" s="301">
        <v>0</v>
      </c>
      <c r="W53" s="301">
        <v>836</v>
      </c>
      <c r="X53" s="301">
        <v>125</v>
      </c>
      <c r="Y53" s="306">
        <v>2214</v>
      </c>
      <c r="Z53" s="301">
        <v>488</v>
      </c>
      <c r="AA53" s="301">
        <v>849</v>
      </c>
      <c r="AB53" s="301">
        <v>0</v>
      </c>
      <c r="AC53" s="301">
        <v>1010</v>
      </c>
      <c r="AD53" s="301">
        <v>119</v>
      </c>
      <c r="AE53" s="301">
        <v>2466</v>
      </c>
    </row>
    <row r="54" spans="1:31" s="178" customFormat="1" ht="15" customHeight="1">
      <c r="A54" s="200" t="s">
        <v>396</v>
      </c>
      <c r="B54" s="265">
        <v>0</v>
      </c>
      <c r="C54" s="107">
        <v>0</v>
      </c>
      <c r="D54" s="107">
        <v>0</v>
      </c>
      <c r="E54" s="107">
        <v>1</v>
      </c>
      <c r="F54" s="107">
        <v>0</v>
      </c>
      <c r="G54" s="266">
        <v>1</v>
      </c>
      <c r="H54" s="265">
        <v>0</v>
      </c>
      <c r="I54" s="107">
        <v>1</v>
      </c>
      <c r="J54" s="107">
        <v>0</v>
      </c>
      <c r="K54" s="107">
        <v>1</v>
      </c>
      <c r="L54" s="107">
        <v>0</v>
      </c>
      <c r="M54" s="266">
        <v>2</v>
      </c>
      <c r="N54" s="265">
        <v>0</v>
      </c>
      <c r="O54" s="107">
        <v>0</v>
      </c>
      <c r="P54" s="107">
        <v>0</v>
      </c>
      <c r="Q54" s="107">
        <v>1</v>
      </c>
      <c r="R54" s="107">
        <v>0</v>
      </c>
      <c r="S54" s="266">
        <v>1</v>
      </c>
      <c r="T54" s="265">
        <v>0</v>
      </c>
      <c r="U54" s="107">
        <v>0</v>
      </c>
      <c r="V54" s="107">
        <v>0</v>
      </c>
      <c r="W54" s="107">
        <v>0</v>
      </c>
      <c r="X54" s="107">
        <v>0</v>
      </c>
      <c r="Y54" s="266">
        <v>0</v>
      </c>
      <c r="Z54" s="107">
        <v>0</v>
      </c>
      <c r="AA54" s="107">
        <v>0</v>
      </c>
      <c r="AB54" s="107">
        <v>0</v>
      </c>
      <c r="AC54" s="107">
        <v>1</v>
      </c>
      <c r="AD54" s="107">
        <v>1</v>
      </c>
      <c r="AE54" s="107">
        <v>2</v>
      </c>
    </row>
    <row r="55" spans="1:31" s="178" customFormat="1" ht="15" customHeight="1">
      <c r="A55" s="200" t="s">
        <v>303</v>
      </c>
      <c r="B55" s="265">
        <v>18</v>
      </c>
      <c r="C55" s="107">
        <v>16</v>
      </c>
      <c r="D55" s="107">
        <v>0</v>
      </c>
      <c r="E55" s="107">
        <v>113</v>
      </c>
      <c r="F55" s="107">
        <v>47</v>
      </c>
      <c r="G55" s="266">
        <v>194</v>
      </c>
      <c r="H55" s="265">
        <v>29</v>
      </c>
      <c r="I55" s="107">
        <v>7</v>
      </c>
      <c r="J55" s="107">
        <v>0</v>
      </c>
      <c r="K55" s="107">
        <v>123</v>
      </c>
      <c r="L55" s="107">
        <v>30</v>
      </c>
      <c r="M55" s="266">
        <v>189</v>
      </c>
      <c r="N55" s="265">
        <v>15</v>
      </c>
      <c r="O55" s="107">
        <v>15</v>
      </c>
      <c r="P55" s="107">
        <v>0</v>
      </c>
      <c r="Q55" s="107">
        <v>117</v>
      </c>
      <c r="R55" s="107">
        <v>36</v>
      </c>
      <c r="S55" s="266">
        <v>183</v>
      </c>
      <c r="T55" s="265">
        <v>18</v>
      </c>
      <c r="U55" s="107">
        <v>18</v>
      </c>
      <c r="V55" s="107">
        <v>0</v>
      </c>
      <c r="W55" s="107">
        <v>120</v>
      </c>
      <c r="X55" s="107">
        <v>24</v>
      </c>
      <c r="Y55" s="266">
        <v>180</v>
      </c>
      <c r="Z55" s="107">
        <v>24</v>
      </c>
      <c r="AA55" s="107">
        <v>18</v>
      </c>
      <c r="AB55" s="107">
        <v>0</v>
      </c>
      <c r="AC55" s="107">
        <v>145</v>
      </c>
      <c r="AD55" s="107">
        <v>25</v>
      </c>
      <c r="AE55" s="107">
        <v>212</v>
      </c>
    </row>
    <row r="56" spans="1:31" s="178" customFormat="1" ht="15" customHeight="1">
      <c r="A56" s="200" t="s">
        <v>398</v>
      </c>
      <c r="B56" s="265">
        <v>12</v>
      </c>
      <c r="C56" s="107">
        <v>16</v>
      </c>
      <c r="D56" s="107">
        <v>0</v>
      </c>
      <c r="E56" s="107">
        <v>34</v>
      </c>
      <c r="F56" s="107">
        <v>22</v>
      </c>
      <c r="G56" s="266">
        <v>84</v>
      </c>
      <c r="H56" s="265">
        <v>10</v>
      </c>
      <c r="I56" s="107">
        <v>17</v>
      </c>
      <c r="J56" s="107">
        <v>0</v>
      </c>
      <c r="K56" s="107">
        <v>43</v>
      </c>
      <c r="L56" s="107">
        <v>28</v>
      </c>
      <c r="M56" s="266">
        <v>98</v>
      </c>
      <c r="N56" s="265">
        <v>9</v>
      </c>
      <c r="O56" s="107">
        <v>16</v>
      </c>
      <c r="P56" s="107">
        <v>0</v>
      </c>
      <c r="Q56" s="107">
        <v>39</v>
      </c>
      <c r="R56" s="107">
        <v>33</v>
      </c>
      <c r="S56" s="266">
        <v>97</v>
      </c>
      <c r="T56" s="265">
        <v>12</v>
      </c>
      <c r="U56" s="107">
        <v>17</v>
      </c>
      <c r="V56" s="107">
        <v>0</v>
      </c>
      <c r="W56" s="107">
        <v>43</v>
      </c>
      <c r="X56" s="107">
        <v>39</v>
      </c>
      <c r="Y56" s="266">
        <v>111</v>
      </c>
      <c r="Z56" s="107">
        <v>10</v>
      </c>
      <c r="AA56" s="107">
        <v>30</v>
      </c>
      <c r="AB56" s="107">
        <v>0</v>
      </c>
      <c r="AC56" s="107">
        <v>38</v>
      </c>
      <c r="AD56" s="107">
        <v>39</v>
      </c>
      <c r="AE56" s="107">
        <v>117</v>
      </c>
    </row>
    <row r="57" spans="1:31" s="178" customFormat="1" ht="15" customHeight="1">
      <c r="A57" s="170" t="s">
        <v>39</v>
      </c>
      <c r="B57" s="267">
        <v>612</v>
      </c>
      <c r="C57" s="115">
        <v>924</v>
      </c>
      <c r="D57" s="115">
        <v>0</v>
      </c>
      <c r="E57" s="115">
        <v>1725</v>
      </c>
      <c r="F57" s="115">
        <v>277</v>
      </c>
      <c r="G57" s="268">
        <v>3538</v>
      </c>
      <c r="H57" s="267">
        <v>825</v>
      </c>
      <c r="I57" s="115">
        <v>1035</v>
      </c>
      <c r="J57" s="115">
        <v>0</v>
      </c>
      <c r="K57" s="115">
        <v>1804</v>
      </c>
      <c r="L57" s="115">
        <v>313</v>
      </c>
      <c r="M57" s="268">
        <v>3977</v>
      </c>
      <c r="N57" s="267">
        <v>821</v>
      </c>
      <c r="O57" s="115">
        <v>1296</v>
      </c>
      <c r="P57" s="115">
        <v>0</v>
      </c>
      <c r="Q57" s="115">
        <v>2031</v>
      </c>
      <c r="R57" s="115">
        <v>344</v>
      </c>
      <c r="S57" s="268">
        <v>4492</v>
      </c>
      <c r="T57" s="267">
        <v>862</v>
      </c>
      <c r="U57" s="115">
        <v>1315</v>
      </c>
      <c r="V57" s="115">
        <v>0</v>
      </c>
      <c r="W57" s="115">
        <v>2061</v>
      </c>
      <c r="X57" s="115">
        <v>332</v>
      </c>
      <c r="Y57" s="268">
        <v>4570</v>
      </c>
      <c r="Z57" s="115">
        <v>926</v>
      </c>
      <c r="AA57" s="115">
        <v>1325</v>
      </c>
      <c r="AB57" s="115">
        <v>0</v>
      </c>
      <c r="AC57" s="115">
        <v>2259</v>
      </c>
      <c r="AD57" s="115">
        <v>305</v>
      </c>
      <c r="AE57" s="115">
        <v>4815</v>
      </c>
    </row>
    <row r="58" spans="1:31" s="178" customFormat="1" ht="15" customHeight="1">
      <c r="A58" s="128" t="s">
        <v>289</v>
      </c>
      <c r="B58" s="269">
        <v>499</v>
      </c>
      <c r="C58" s="147">
        <v>763</v>
      </c>
      <c r="D58" s="147">
        <v>0</v>
      </c>
      <c r="E58" s="147">
        <v>1409</v>
      </c>
      <c r="F58" s="147">
        <v>168</v>
      </c>
      <c r="G58" s="270">
        <v>3017</v>
      </c>
      <c r="H58" s="269">
        <v>662</v>
      </c>
      <c r="I58" s="147">
        <v>977</v>
      </c>
      <c r="J58" s="147">
        <v>0</v>
      </c>
      <c r="K58" s="147">
        <v>1424</v>
      </c>
      <c r="L58" s="147">
        <v>195</v>
      </c>
      <c r="M58" s="270">
        <v>3365</v>
      </c>
      <c r="N58" s="269">
        <v>676</v>
      </c>
      <c r="O58" s="147">
        <v>1094</v>
      </c>
      <c r="P58" s="147">
        <v>0</v>
      </c>
      <c r="Q58" s="147">
        <v>1668</v>
      </c>
      <c r="R58" s="147">
        <v>223</v>
      </c>
      <c r="S58" s="270">
        <v>3910</v>
      </c>
      <c r="T58" s="269">
        <v>702</v>
      </c>
      <c r="U58" s="147">
        <v>1093</v>
      </c>
      <c r="V58" s="147">
        <v>0</v>
      </c>
      <c r="W58" s="147">
        <v>1475</v>
      </c>
      <c r="X58" s="147">
        <v>211</v>
      </c>
      <c r="Y58" s="270">
        <v>3481</v>
      </c>
      <c r="Z58" s="147">
        <v>760</v>
      </c>
      <c r="AA58" s="147">
        <v>1090</v>
      </c>
      <c r="AB58" s="147">
        <v>0</v>
      </c>
      <c r="AC58" s="147">
        <v>1839</v>
      </c>
      <c r="AD58" s="147">
        <v>195</v>
      </c>
      <c r="AE58" s="147">
        <v>4139</v>
      </c>
    </row>
    <row r="59" spans="1:31" s="178" customFormat="1" ht="15" customHeight="1">
      <c r="A59" s="254" t="s">
        <v>290</v>
      </c>
      <c r="B59" s="271">
        <v>81.5</v>
      </c>
      <c r="C59" s="257">
        <v>82.5</v>
      </c>
      <c r="D59" s="257">
        <v>0</v>
      </c>
      <c r="E59" s="257">
        <v>81.7</v>
      </c>
      <c r="F59" s="257">
        <v>60.6</v>
      </c>
      <c r="G59" s="272">
        <v>85.3</v>
      </c>
      <c r="H59" s="271">
        <v>80.3</v>
      </c>
      <c r="I59" s="257">
        <v>94.4</v>
      </c>
      <c r="J59" s="257">
        <v>0</v>
      </c>
      <c r="K59" s="257">
        <v>78.900000000000006</v>
      </c>
      <c r="L59" s="257">
        <v>62.2</v>
      </c>
      <c r="M59" s="272">
        <v>84.6</v>
      </c>
      <c r="N59" s="271">
        <v>82.3</v>
      </c>
      <c r="O59" s="257">
        <v>84.4</v>
      </c>
      <c r="P59" s="257">
        <v>0</v>
      </c>
      <c r="Q59" s="257">
        <v>82.1</v>
      </c>
      <c r="R59" s="257">
        <v>64.900000000000006</v>
      </c>
      <c r="S59" s="272">
        <v>87</v>
      </c>
      <c r="T59" s="271">
        <v>81.5</v>
      </c>
      <c r="U59" s="257">
        <v>83.1</v>
      </c>
      <c r="V59" s="257">
        <v>0</v>
      </c>
      <c r="W59" s="257">
        <v>71.599999999999994</v>
      </c>
      <c r="X59" s="257">
        <v>63.5</v>
      </c>
      <c r="Y59" s="272">
        <v>76.2</v>
      </c>
      <c r="Z59" s="257">
        <v>82.1</v>
      </c>
      <c r="AA59" s="257">
        <v>82.2</v>
      </c>
      <c r="AB59" s="257">
        <v>0</v>
      </c>
      <c r="AC59" s="257">
        <v>81.400000000000006</v>
      </c>
      <c r="AD59" s="257">
        <v>63.8</v>
      </c>
      <c r="AE59" s="257">
        <v>86</v>
      </c>
    </row>
    <row r="60" spans="1:31" s="178" customFormat="1" ht="15" customHeight="1">
      <c r="A60" s="175"/>
    </row>
    <row r="61" spans="1:31" ht="22.5" customHeight="1">
      <c r="A61" s="354" t="s">
        <v>338</v>
      </c>
      <c r="B61" s="352"/>
      <c r="C61" s="353"/>
      <c r="D61" s="353"/>
      <c r="E61" s="353"/>
      <c r="F61" s="353"/>
      <c r="G61" s="353"/>
      <c r="H61" s="353"/>
      <c r="I61" s="353"/>
      <c r="J61" s="353"/>
      <c r="K61" s="353"/>
      <c r="L61" s="353"/>
      <c r="M61" s="353"/>
      <c r="N61" s="353"/>
      <c r="O61" s="353"/>
      <c r="P61" s="353"/>
      <c r="Q61" s="353"/>
      <c r="R61" s="353"/>
      <c r="S61" s="353"/>
      <c r="T61" s="353"/>
      <c r="U61" s="353"/>
      <c r="V61" s="353"/>
      <c r="W61" s="353"/>
      <c r="X61" s="353"/>
      <c r="Y61" s="353"/>
      <c r="Z61" s="353"/>
      <c r="AA61" s="353"/>
      <c r="AB61" s="353"/>
      <c r="AC61" s="353"/>
      <c r="AD61" s="353"/>
      <c r="AE61" s="353"/>
    </row>
    <row r="62" spans="1:31" ht="15" customHeight="1">
      <c r="A62" s="284" t="s">
        <v>237</v>
      </c>
      <c r="B62" s="501" t="str">
        <f>'Table Of Contents'!$C$4</f>
        <v>July 2014 - June 2015</v>
      </c>
      <c r="C62" s="502"/>
      <c r="D62" s="502"/>
      <c r="E62" s="502"/>
      <c r="F62" s="502"/>
      <c r="G62" s="503"/>
      <c r="H62" s="501" t="str">
        <f>'Table Of Contents'!$D$4</f>
        <v>July 2015 - June 2016</v>
      </c>
      <c r="I62" s="502"/>
      <c r="J62" s="502"/>
      <c r="K62" s="502"/>
      <c r="L62" s="502"/>
      <c r="M62" s="503"/>
      <c r="N62" s="501" t="str">
        <f>'Table Of Contents'!$E$4</f>
        <v>July 2016 - June 2017</v>
      </c>
      <c r="O62" s="502"/>
      <c r="P62" s="502"/>
      <c r="Q62" s="502"/>
      <c r="R62" s="502"/>
      <c r="S62" s="503"/>
      <c r="T62" s="501" t="str">
        <f>'Table Of Contents'!$F$4</f>
        <v>July 2017 - June 2018</v>
      </c>
      <c r="U62" s="502"/>
      <c r="V62" s="502"/>
      <c r="W62" s="502"/>
      <c r="X62" s="502"/>
      <c r="Y62" s="503"/>
      <c r="Z62" s="501" t="str">
        <f>'Table Of Contents'!$G$4</f>
        <v>July 2018 - June 2019</v>
      </c>
      <c r="AA62" s="502"/>
      <c r="AB62" s="502"/>
      <c r="AC62" s="502"/>
      <c r="AD62" s="502"/>
      <c r="AE62" s="502"/>
    </row>
    <row r="63" spans="1:31" ht="15" customHeight="1">
      <c r="A63" s="285" t="s">
        <v>214</v>
      </c>
      <c r="B63" s="107">
        <v>825</v>
      </c>
      <c r="C63" s="107">
        <v>1893</v>
      </c>
      <c r="D63" s="107">
        <v>995</v>
      </c>
      <c r="E63" s="107">
        <v>5965</v>
      </c>
      <c r="F63" s="107">
        <v>5486</v>
      </c>
      <c r="G63" s="107">
        <v>15164</v>
      </c>
      <c r="H63" s="265">
        <v>945</v>
      </c>
      <c r="I63" s="107">
        <v>2309</v>
      </c>
      <c r="J63" s="107">
        <v>1127</v>
      </c>
      <c r="K63" s="107">
        <v>6037</v>
      </c>
      <c r="L63" s="107">
        <v>5134</v>
      </c>
      <c r="M63" s="266">
        <v>15552</v>
      </c>
      <c r="N63" s="265">
        <v>1064</v>
      </c>
      <c r="O63" s="107">
        <v>2420</v>
      </c>
      <c r="P63" s="107">
        <v>1332</v>
      </c>
      <c r="Q63" s="107">
        <v>6368</v>
      </c>
      <c r="R63" s="107">
        <v>5192</v>
      </c>
      <c r="S63" s="266">
        <v>16376</v>
      </c>
      <c r="T63" s="265">
        <v>1056</v>
      </c>
      <c r="U63" s="107">
        <v>2425</v>
      </c>
      <c r="V63" s="107">
        <v>1359</v>
      </c>
      <c r="W63" s="107">
        <v>6552</v>
      </c>
      <c r="X63" s="107">
        <v>5193</v>
      </c>
      <c r="Y63" s="266">
        <v>16585</v>
      </c>
      <c r="Z63" s="107">
        <v>1126</v>
      </c>
      <c r="AA63" s="107">
        <v>2521</v>
      </c>
      <c r="AB63" s="107">
        <v>1367</v>
      </c>
      <c r="AC63" s="107">
        <v>6563</v>
      </c>
      <c r="AD63" s="107">
        <v>4750</v>
      </c>
      <c r="AE63" s="107">
        <v>16327</v>
      </c>
    </row>
    <row r="64" spans="1:31" ht="15" customHeight="1">
      <c r="A64" s="286" t="s">
        <v>239</v>
      </c>
      <c r="B64" s="107">
        <v>112</v>
      </c>
      <c r="C64" s="107">
        <v>114</v>
      </c>
      <c r="D64" s="107">
        <v>1</v>
      </c>
      <c r="E64" s="107">
        <v>1501</v>
      </c>
      <c r="F64" s="107">
        <v>1457</v>
      </c>
      <c r="G64" s="107">
        <v>3185</v>
      </c>
      <c r="H64" s="265">
        <v>111</v>
      </c>
      <c r="I64" s="107">
        <v>129</v>
      </c>
      <c r="J64" s="107">
        <v>2</v>
      </c>
      <c r="K64" s="107">
        <v>1402</v>
      </c>
      <c r="L64" s="107">
        <v>1250</v>
      </c>
      <c r="M64" s="266">
        <v>2894</v>
      </c>
      <c r="N64" s="265">
        <v>128</v>
      </c>
      <c r="O64" s="107">
        <v>133</v>
      </c>
      <c r="P64" s="107">
        <v>2</v>
      </c>
      <c r="Q64" s="107">
        <v>1402</v>
      </c>
      <c r="R64" s="107">
        <v>1322</v>
      </c>
      <c r="S64" s="266">
        <v>2987</v>
      </c>
      <c r="T64" s="265">
        <v>140</v>
      </c>
      <c r="U64" s="107">
        <v>121</v>
      </c>
      <c r="V64" s="107">
        <v>3</v>
      </c>
      <c r="W64" s="107">
        <v>1502</v>
      </c>
      <c r="X64" s="107">
        <v>1296</v>
      </c>
      <c r="Y64" s="266">
        <v>3062</v>
      </c>
      <c r="Z64" s="107">
        <v>123</v>
      </c>
      <c r="AA64" s="107">
        <v>166</v>
      </c>
      <c r="AB64" s="107">
        <v>0</v>
      </c>
      <c r="AC64" s="107">
        <v>1598</v>
      </c>
      <c r="AD64" s="107">
        <v>1117</v>
      </c>
      <c r="AE64" s="107">
        <v>3004</v>
      </c>
    </row>
    <row r="65" spans="1:31" ht="15" customHeight="1">
      <c r="A65" s="286" t="s">
        <v>238</v>
      </c>
      <c r="B65" s="107">
        <v>653</v>
      </c>
      <c r="C65" s="107">
        <v>1635</v>
      </c>
      <c r="D65" s="107">
        <v>989</v>
      </c>
      <c r="E65" s="107">
        <v>4050</v>
      </c>
      <c r="F65" s="107">
        <v>3818</v>
      </c>
      <c r="G65" s="107">
        <v>11145</v>
      </c>
      <c r="H65" s="265">
        <v>790</v>
      </c>
      <c r="I65" s="107">
        <v>2041</v>
      </c>
      <c r="J65" s="107">
        <v>1122</v>
      </c>
      <c r="K65" s="107">
        <v>4204</v>
      </c>
      <c r="L65" s="107">
        <v>3675</v>
      </c>
      <c r="M65" s="266">
        <v>11832</v>
      </c>
      <c r="N65" s="265">
        <v>864</v>
      </c>
      <c r="O65" s="107">
        <v>2138</v>
      </c>
      <c r="P65" s="107">
        <v>1319</v>
      </c>
      <c r="Q65" s="107">
        <v>4566</v>
      </c>
      <c r="R65" s="107">
        <v>3680</v>
      </c>
      <c r="S65" s="266">
        <v>12567</v>
      </c>
      <c r="T65" s="265">
        <v>857</v>
      </c>
      <c r="U65" s="107">
        <v>2182</v>
      </c>
      <c r="V65" s="107">
        <v>1352</v>
      </c>
      <c r="W65" s="107">
        <v>4590</v>
      </c>
      <c r="X65" s="107">
        <v>3713</v>
      </c>
      <c r="Y65" s="266">
        <v>12694</v>
      </c>
      <c r="Z65" s="107">
        <v>929</v>
      </c>
      <c r="AA65" s="107">
        <v>2209</v>
      </c>
      <c r="AB65" s="107">
        <v>1361</v>
      </c>
      <c r="AC65" s="107">
        <v>4530</v>
      </c>
      <c r="AD65" s="107">
        <v>3469</v>
      </c>
      <c r="AE65" s="107">
        <v>12498</v>
      </c>
    </row>
    <row r="66" spans="1:31" s="178" customFormat="1" ht="15" customHeight="1">
      <c r="A66" s="286" t="s">
        <v>240</v>
      </c>
      <c r="B66" s="107">
        <v>60</v>
      </c>
      <c r="C66" s="107">
        <v>144</v>
      </c>
      <c r="D66" s="107">
        <v>5</v>
      </c>
      <c r="E66" s="107">
        <v>414</v>
      </c>
      <c r="F66" s="107">
        <v>211</v>
      </c>
      <c r="G66" s="107">
        <v>834</v>
      </c>
      <c r="H66" s="265">
        <v>44</v>
      </c>
      <c r="I66" s="107">
        <v>139</v>
      </c>
      <c r="J66" s="107">
        <v>3</v>
      </c>
      <c r="K66" s="107">
        <v>431</v>
      </c>
      <c r="L66" s="107">
        <v>209</v>
      </c>
      <c r="M66" s="266">
        <v>826</v>
      </c>
      <c r="N66" s="265">
        <v>72</v>
      </c>
      <c r="O66" s="107">
        <v>149</v>
      </c>
      <c r="P66" s="107">
        <v>11</v>
      </c>
      <c r="Q66" s="107">
        <v>400</v>
      </c>
      <c r="R66" s="107">
        <v>190</v>
      </c>
      <c r="S66" s="266">
        <v>822</v>
      </c>
      <c r="T66" s="265">
        <v>59</v>
      </c>
      <c r="U66" s="107">
        <v>122</v>
      </c>
      <c r="V66" s="107">
        <v>4</v>
      </c>
      <c r="W66" s="107">
        <v>460</v>
      </c>
      <c r="X66" s="107">
        <v>184</v>
      </c>
      <c r="Y66" s="266">
        <v>829</v>
      </c>
      <c r="Z66" s="107">
        <v>74</v>
      </c>
      <c r="AA66" s="107">
        <v>146</v>
      </c>
      <c r="AB66" s="107">
        <v>6</v>
      </c>
      <c r="AC66" s="107">
        <v>435</v>
      </c>
      <c r="AD66" s="107">
        <v>164</v>
      </c>
      <c r="AE66" s="107">
        <v>825</v>
      </c>
    </row>
    <row r="67" spans="1:31" ht="15" customHeight="1">
      <c r="A67" s="285" t="s">
        <v>393</v>
      </c>
      <c r="B67" s="307">
        <v>1890</v>
      </c>
      <c r="C67" s="307">
        <v>3322</v>
      </c>
      <c r="D67" s="307">
        <v>653</v>
      </c>
      <c r="E67" s="307">
        <v>12867</v>
      </c>
      <c r="F67" s="307">
        <v>50394</v>
      </c>
      <c r="G67" s="307">
        <v>69126</v>
      </c>
      <c r="H67" s="308">
        <v>2373</v>
      </c>
      <c r="I67" s="307">
        <v>4567</v>
      </c>
      <c r="J67" s="307">
        <v>723</v>
      </c>
      <c r="K67" s="307">
        <v>13567</v>
      </c>
      <c r="L67" s="307">
        <v>55028</v>
      </c>
      <c r="M67" s="309">
        <v>76258</v>
      </c>
      <c r="N67" s="308">
        <v>2682</v>
      </c>
      <c r="O67" s="307">
        <v>4785</v>
      </c>
      <c r="P67" s="307">
        <v>727</v>
      </c>
      <c r="Q67" s="307">
        <v>14678</v>
      </c>
      <c r="R67" s="307">
        <v>54026</v>
      </c>
      <c r="S67" s="309">
        <v>76898</v>
      </c>
      <c r="T67" s="308">
        <v>2780</v>
      </c>
      <c r="U67" s="307">
        <v>5003</v>
      </c>
      <c r="V67" s="307">
        <v>598</v>
      </c>
      <c r="W67" s="307">
        <v>14600</v>
      </c>
      <c r="X67" s="307">
        <v>55819</v>
      </c>
      <c r="Y67" s="309">
        <v>78800</v>
      </c>
      <c r="Z67" s="307">
        <v>2802</v>
      </c>
      <c r="AA67" s="307">
        <v>5190</v>
      </c>
      <c r="AB67" s="307">
        <v>612</v>
      </c>
      <c r="AC67" s="307">
        <v>15780</v>
      </c>
      <c r="AD67" s="307">
        <v>55910</v>
      </c>
      <c r="AE67" s="307">
        <v>80294</v>
      </c>
    </row>
    <row r="68" spans="1:31" ht="15" customHeight="1">
      <c r="A68" s="287" t="s">
        <v>396</v>
      </c>
      <c r="B68" s="107">
        <v>113</v>
      </c>
      <c r="C68" s="107">
        <v>94</v>
      </c>
      <c r="D68" s="107">
        <v>215</v>
      </c>
      <c r="E68" s="107">
        <v>64</v>
      </c>
      <c r="F68" s="107">
        <v>1803</v>
      </c>
      <c r="G68" s="107">
        <v>2289</v>
      </c>
      <c r="H68" s="265">
        <v>166</v>
      </c>
      <c r="I68" s="107">
        <v>136</v>
      </c>
      <c r="J68" s="107">
        <v>246</v>
      </c>
      <c r="K68" s="107">
        <v>58</v>
      </c>
      <c r="L68" s="107">
        <v>1770</v>
      </c>
      <c r="M68" s="266">
        <v>2376</v>
      </c>
      <c r="N68" s="265">
        <v>164</v>
      </c>
      <c r="O68" s="107">
        <v>135</v>
      </c>
      <c r="P68" s="107">
        <v>297</v>
      </c>
      <c r="Q68" s="107">
        <v>54</v>
      </c>
      <c r="R68" s="107">
        <v>2016</v>
      </c>
      <c r="S68" s="266">
        <v>2666</v>
      </c>
      <c r="T68" s="265">
        <v>140</v>
      </c>
      <c r="U68" s="107">
        <v>120</v>
      </c>
      <c r="V68" s="107">
        <v>301</v>
      </c>
      <c r="W68" s="107">
        <v>66</v>
      </c>
      <c r="X68" s="107">
        <v>2164</v>
      </c>
      <c r="Y68" s="266">
        <v>2791</v>
      </c>
      <c r="Z68" s="107">
        <v>152</v>
      </c>
      <c r="AA68" s="107">
        <v>101</v>
      </c>
      <c r="AB68" s="107">
        <v>268</v>
      </c>
      <c r="AC68" s="107">
        <v>66</v>
      </c>
      <c r="AD68" s="107">
        <v>1962</v>
      </c>
      <c r="AE68" s="107">
        <v>2549</v>
      </c>
    </row>
    <row r="69" spans="1:31" ht="15" customHeight="1">
      <c r="A69" s="287" t="s">
        <v>219</v>
      </c>
      <c r="B69" s="107">
        <v>0</v>
      </c>
      <c r="C69" s="107">
        <v>0</v>
      </c>
      <c r="D69" s="107">
        <v>76</v>
      </c>
      <c r="E69" s="107">
        <v>903</v>
      </c>
      <c r="F69" s="107">
        <v>17910</v>
      </c>
      <c r="G69" s="107">
        <v>18889</v>
      </c>
      <c r="H69" s="265">
        <v>0</v>
      </c>
      <c r="I69" s="107">
        <v>0</v>
      </c>
      <c r="J69" s="107">
        <v>100</v>
      </c>
      <c r="K69" s="107">
        <v>1061</v>
      </c>
      <c r="L69" s="107">
        <v>20557</v>
      </c>
      <c r="M69" s="266">
        <v>21718</v>
      </c>
      <c r="N69" s="265">
        <v>0</v>
      </c>
      <c r="O69" s="107">
        <v>0</v>
      </c>
      <c r="P69" s="107">
        <v>101</v>
      </c>
      <c r="Q69" s="107">
        <v>1093</v>
      </c>
      <c r="R69" s="107">
        <v>21036</v>
      </c>
      <c r="S69" s="266">
        <v>22230</v>
      </c>
      <c r="T69" s="265">
        <v>0</v>
      </c>
      <c r="U69" s="107">
        <v>0</v>
      </c>
      <c r="V69" s="107">
        <v>52</v>
      </c>
      <c r="W69" s="107">
        <v>925</v>
      </c>
      <c r="X69" s="107">
        <v>20226</v>
      </c>
      <c r="Y69" s="266">
        <v>21203</v>
      </c>
      <c r="Z69" s="107">
        <v>0</v>
      </c>
      <c r="AA69" s="107">
        <v>0</v>
      </c>
      <c r="AB69" s="107">
        <v>39</v>
      </c>
      <c r="AC69" s="107">
        <v>985</v>
      </c>
      <c r="AD69" s="107">
        <v>19134</v>
      </c>
      <c r="AE69" s="107">
        <v>20158</v>
      </c>
    </row>
    <row r="70" spans="1:31" ht="15" customHeight="1">
      <c r="A70" s="287" t="s">
        <v>397</v>
      </c>
      <c r="B70" s="107">
        <v>10</v>
      </c>
      <c r="C70" s="107">
        <v>131</v>
      </c>
      <c r="D70" s="107">
        <v>58</v>
      </c>
      <c r="E70" s="107">
        <v>846</v>
      </c>
      <c r="F70" s="107">
        <v>883</v>
      </c>
      <c r="G70" s="107">
        <v>1928</v>
      </c>
      <c r="H70" s="265">
        <v>11</v>
      </c>
      <c r="I70" s="107">
        <v>161</v>
      </c>
      <c r="J70" s="107">
        <v>55</v>
      </c>
      <c r="K70" s="107">
        <v>867</v>
      </c>
      <c r="L70" s="107">
        <v>928</v>
      </c>
      <c r="M70" s="266">
        <v>2022</v>
      </c>
      <c r="N70" s="265">
        <v>14</v>
      </c>
      <c r="O70" s="107">
        <v>162</v>
      </c>
      <c r="P70" s="107">
        <v>61</v>
      </c>
      <c r="Q70" s="107">
        <v>937</v>
      </c>
      <c r="R70" s="107">
        <v>976</v>
      </c>
      <c r="S70" s="266">
        <v>2150</v>
      </c>
      <c r="T70" s="265">
        <v>14</v>
      </c>
      <c r="U70" s="107">
        <v>190</v>
      </c>
      <c r="V70" s="107">
        <v>39</v>
      </c>
      <c r="W70" s="107">
        <v>1008</v>
      </c>
      <c r="X70" s="107">
        <v>929</v>
      </c>
      <c r="Y70" s="266">
        <v>2180</v>
      </c>
      <c r="Z70" s="107">
        <v>22</v>
      </c>
      <c r="AA70" s="107">
        <v>180</v>
      </c>
      <c r="AB70" s="107">
        <v>53</v>
      </c>
      <c r="AC70" s="107">
        <v>1091</v>
      </c>
      <c r="AD70" s="107">
        <v>956</v>
      </c>
      <c r="AE70" s="107">
        <v>2302</v>
      </c>
    </row>
    <row r="71" spans="1:31" ht="15" customHeight="1">
      <c r="A71" s="287" t="s">
        <v>303</v>
      </c>
      <c r="B71" s="107">
        <v>158</v>
      </c>
      <c r="C71" s="107">
        <v>132</v>
      </c>
      <c r="D71" s="107">
        <v>6</v>
      </c>
      <c r="E71" s="107">
        <v>2746</v>
      </c>
      <c r="F71" s="107">
        <v>3319</v>
      </c>
      <c r="G71" s="107">
        <v>6361</v>
      </c>
      <c r="H71" s="265">
        <v>223</v>
      </c>
      <c r="I71" s="107">
        <v>159</v>
      </c>
      <c r="J71" s="107">
        <v>6</v>
      </c>
      <c r="K71" s="107">
        <v>2784</v>
      </c>
      <c r="L71" s="107">
        <v>2602</v>
      </c>
      <c r="M71" s="266">
        <v>5774</v>
      </c>
      <c r="N71" s="265">
        <v>220</v>
      </c>
      <c r="O71" s="107">
        <v>161</v>
      </c>
      <c r="P71" s="107">
        <v>2</v>
      </c>
      <c r="Q71" s="107">
        <v>2865</v>
      </c>
      <c r="R71" s="107">
        <v>2589</v>
      </c>
      <c r="S71" s="266">
        <v>5837</v>
      </c>
      <c r="T71" s="265">
        <v>225</v>
      </c>
      <c r="U71" s="107">
        <v>135</v>
      </c>
      <c r="V71" s="107">
        <v>1</v>
      </c>
      <c r="W71" s="107">
        <v>2728</v>
      </c>
      <c r="X71" s="107">
        <v>2397</v>
      </c>
      <c r="Y71" s="266">
        <v>5486</v>
      </c>
      <c r="Z71" s="107">
        <v>206</v>
      </c>
      <c r="AA71" s="107">
        <v>180</v>
      </c>
      <c r="AB71" s="107">
        <v>5</v>
      </c>
      <c r="AC71" s="107">
        <v>2637</v>
      </c>
      <c r="AD71" s="107">
        <v>2196</v>
      </c>
      <c r="AE71" s="107">
        <v>5224</v>
      </c>
    </row>
    <row r="72" spans="1:31" ht="15" customHeight="1">
      <c r="A72" s="287" t="s">
        <v>398</v>
      </c>
      <c r="B72" s="107">
        <v>45</v>
      </c>
      <c r="C72" s="107">
        <v>231</v>
      </c>
      <c r="D72" s="107">
        <v>6</v>
      </c>
      <c r="E72" s="107">
        <v>131</v>
      </c>
      <c r="F72" s="107">
        <v>272</v>
      </c>
      <c r="G72" s="107">
        <v>685</v>
      </c>
      <c r="H72" s="265">
        <v>67</v>
      </c>
      <c r="I72" s="107">
        <v>270</v>
      </c>
      <c r="J72" s="107">
        <v>22</v>
      </c>
      <c r="K72" s="107">
        <v>101</v>
      </c>
      <c r="L72" s="107">
        <v>323</v>
      </c>
      <c r="M72" s="266">
        <v>783</v>
      </c>
      <c r="N72" s="265">
        <v>52</v>
      </c>
      <c r="O72" s="107">
        <v>256</v>
      </c>
      <c r="P72" s="107">
        <v>9</v>
      </c>
      <c r="Q72" s="107">
        <v>119</v>
      </c>
      <c r="R72" s="107">
        <v>272</v>
      </c>
      <c r="S72" s="266">
        <v>708</v>
      </c>
      <c r="T72" s="265">
        <v>61</v>
      </c>
      <c r="U72" s="107">
        <v>277</v>
      </c>
      <c r="V72" s="107">
        <v>9</v>
      </c>
      <c r="W72" s="107">
        <v>140</v>
      </c>
      <c r="X72" s="107">
        <v>299</v>
      </c>
      <c r="Y72" s="266">
        <v>786</v>
      </c>
      <c r="Z72" s="107">
        <v>59</v>
      </c>
      <c r="AA72" s="107">
        <v>268</v>
      </c>
      <c r="AB72" s="107">
        <v>4</v>
      </c>
      <c r="AC72" s="107">
        <v>109</v>
      </c>
      <c r="AD72" s="107">
        <v>302</v>
      </c>
      <c r="AE72" s="107">
        <v>742</v>
      </c>
    </row>
    <row r="73" spans="1:31" ht="15" customHeight="1">
      <c r="A73" s="288" t="s">
        <v>39</v>
      </c>
      <c r="B73" s="115">
        <v>3041</v>
      </c>
      <c r="C73" s="115">
        <v>5803</v>
      </c>
      <c r="D73" s="115">
        <v>2009</v>
      </c>
      <c r="E73" s="115">
        <v>23522</v>
      </c>
      <c r="F73" s="115">
        <v>80067</v>
      </c>
      <c r="G73" s="115">
        <v>114442</v>
      </c>
      <c r="H73" s="267">
        <v>3785</v>
      </c>
      <c r="I73" s="115">
        <v>7602</v>
      </c>
      <c r="J73" s="115">
        <v>2279</v>
      </c>
      <c r="K73" s="115">
        <v>24475</v>
      </c>
      <c r="L73" s="115">
        <v>86342</v>
      </c>
      <c r="M73" s="268">
        <v>124483</v>
      </c>
      <c r="N73" s="267">
        <v>4196</v>
      </c>
      <c r="O73" s="115">
        <v>7919</v>
      </c>
      <c r="P73" s="115">
        <v>2529</v>
      </c>
      <c r="Q73" s="115">
        <v>26114</v>
      </c>
      <c r="R73" s="115">
        <v>86107</v>
      </c>
      <c r="S73" s="268">
        <v>126865</v>
      </c>
      <c r="T73" s="267">
        <v>4276</v>
      </c>
      <c r="U73" s="115">
        <v>8150</v>
      </c>
      <c r="V73" s="115">
        <v>2359</v>
      </c>
      <c r="W73" s="115">
        <v>26019</v>
      </c>
      <c r="X73" s="115">
        <v>87027</v>
      </c>
      <c r="Y73" s="268">
        <v>127831</v>
      </c>
      <c r="Z73" s="115">
        <v>4367</v>
      </c>
      <c r="AA73" s="115">
        <v>8440</v>
      </c>
      <c r="AB73" s="115">
        <v>2348</v>
      </c>
      <c r="AC73" s="115">
        <v>27231</v>
      </c>
      <c r="AD73" s="115">
        <v>85210</v>
      </c>
      <c r="AE73" s="115">
        <v>127596</v>
      </c>
    </row>
    <row r="74" spans="1:31" ht="15" customHeight="1">
      <c r="A74" s="289" t="s">
        <v>289</v>
      </c>
      <c r="B74" s="147">
        <v>2414</v>
      </c>
      <c r="C74" s="147">
        <v>4618</v>
      </c>
      <c r="D74" s="147">
        <v>1938</v>
      </c>
      <c r="E74" s="147">
        <v>18298</v>
      </c>
      <c r="F74" s="147">
        <v>74136</v>
      </c>
      <c r="G74" s="147">
        <v>102283</v>
      </c>
      <c r="H74" s="269">
        <v>2998</v>
      </c>
      <c r="I74" s="147">
        <v>6118</v>
      </c>
      <c r="J74" s="147">
        <v>2194</v>
      </c>
      <c r="K74" s="147">
        <v>19321</v>
      </c>
      <c r="L74" s="147">
        <v>81239</v>
      </c>
      <c r="M74" s="270">
        <v>113010</v>
      </c>
      <c r="N74" s="269">
        <v>3362</v>
      </c>
      <c r="O74" s="147">
        <v>6406</v>
      </c>
      <c r="P74" s="147">
        <v>2455</v>
      </c>
      <c r="Q74" s="147">
        <v>20791</v>
      </c>
      <c r="R74" s="147">
        <v>80948</v>
      </c>
      <c r="S74" s="270">
        <v>115183</v>
      </c>
      <c r="T74" s="269">
        <v>3410</v>
      </c>
      <c r="U74" s="147">
        <v>6602</v>
      </c>
      <c r="V74" s="147">
        <v>2307</v>
      </c>
      <c r="W74" s="147">
        <v>20641</v>
      </c>
      <c r="X74" s="147">
        <v>82106</v>
      </c>
      <c r="Y74" s="270">
        <v>116317</v>
      </c>
      <c r="Z74" s="147">
        <v>3517</v>
      </c>
      <c r="AA74" s="147">
        <v>6796</v>
      </c>
      <c r="AB74" s="147">
        <v>2032</v>
      </c>
      <c r="AC74" s="147">
        <v>21796</v>
      </c>
      <c r="AD74" s="147">
        <v>80639</v>
      </c>
      <c r="AE74" s="147">
        <v>116324</v>
      </c>
    </row>
    <row r="75" spans="1:31" ht="15" customHeight="1">
      <c r="A75" s="290" t="s">
        <v>290</v>
      </c>
      <c r="B75" s="257">
        <v>79.400000000000006</v>
      </c>
      <c r="C75" s="257">
        <v>79.599999999999994</v>
      </c>
      <c r="D75" s="257">
        <v>96.5</v>
      </c>
      <c r="E75" s="257">
        <v>77.8</v>
      </c>
      <c r="F75" s="257">
        <v>92.6</v>
      </c>
      <c r="G75" s="257">
        <v>89.4</v>
      </c>
      <c r="H75" s="271">
        <v>79.2</v>
      </c>
      <c r="I75" s="257">
        <v>80.5</v>
      </c>
      <c r="J75" s="257">
        <v>96.3</v>
      </c>
      <c r="K75" s="257">
        <v>78.900000000000006</v>
      </c>
      <c r="L75" s="257">
        <v>94.1</v>
      </c>
      <c r="M75" s="272">
        <v>90.8</v>
      </c>
      <c r="N75" s="271">
        <v>80.099999999999994</v>
      </c>
      <c r="O75" s="257">
        <v>80.900000000000006</v>
      </c>
      <c r="P75" s="257">
        <v>97.1</v>
      </c>
      <c r="Q75" s="257">
        <v>79.599999999999994</v>
      </c>
      <c r="R75" s="257">
        <v>94</v>
      </c>
      <c r="S75" s="272">
        <v>90.8</v>
      </c>
      <c r="T75" s="271">
        <v>79.7</v>
      </c>
      <c r="U75" s="257">
        <v>81</v>
      </c>
      <c r="V75" s="257">
        <v>97.8</v>
      </c>
      <c r="W75" s="257">
        <v>79.3</v>
      </c>
      <c r="X75" s="257">
        <v>94.3</v>
      </c>
      <c r="Y75" s="272">
        <v>91</v>
      </c>
      <c r="Z75" s="257">
        <v>80.5</v>
      </c>
      <c r="AA75" s="257">
        <v>80.5</v>
      </c>
      <c r="AB75" s="257">
        <v>86.5</v>
      </c>
      <c r="AC75" s="257">
        <v>80</v>
      </c>
      <c r="AD75" s="257">
        <v>94.6</v>
      </c>
      <c r="AE75" s="257">
        <v>91.2</v>
      </c>
    </row>
    <row r="76" spans="1:31" ht="15" customHeight="1">
      <c r="A76" s="175"/>
      <c r="E76" s="178"/>
      <c r="K76" s="178"/>
      <c r="Q76" s="178"/>
      <c r="W76" s="178"/>
      <c r="AC76" s="178"/>
    </row>
    <row r="77" spans="1:31" ht="21.75" customHeight="1">
      <c r="A77" s="354" t="s">
        <v>340</v>
      </c>
      <c r="B77" s="352"/>
      <c r="C77" s="353"/>
      <c r="D77" s="353"/>
      <c r="E77" s="353"/>
      <c r="F77" s="353"/>
      <c r="G77" s="353"/>
      <c r="H77" s="353"/>
      <c r="I77" s="353"/>
      <c r="J77" s="353"/>
      <c r="K77" s="353"/>
      <c r="L77" s="353"/>
      <c r="M77" s="353"/>
      <c r="N77" s="353"/>
      <c r="O77" s="353"/>
      <c r="P77" s="353"/>
      <c r="Q77" s="353"/>
      <c r="R77" s="353"/>
      <c r="S77" s="353"/>
      <c r="T77" s="353"/>
      <c r="U77" s="353"/>
      <c r="V77" s="353"/>
      <c r="W77" s="353"/>
      <c r="X77" s="353"/>
      <c r="Y77" s="353"/>
      <c r="Z77" s="353"/>
      <c r="AA77" s="353"/>
      <c r="AB77" s="353"/>
      <c r="AC77" s="353"/>
      <c r="AD77" s="353"/>
      <c r="AE77" s="353"/>
    </row>
    <row r="78" spans="1:31" ht="15" customHeight="1">
      <c r="A78" s="284" t="s">
        <v>237</v>
      </c>
      <c r="B78" s="501" t="str">
        <f>'Table Of Contents'!$C$4</f>
        <v>July 2014 - June 2015</v>
      </c>
      <c r="C78" s="502"/>
      <c r="D78" s="502"/>
      <c r="E78" s="502"/>
      <c r="F78" s="502"/>
      <c r="G78" s="503"/>
      <c r="H78" s="501" t="str">
        <f>'Table Of Contents'!$D$4</f>
        <v>July 2015 - June 2016</v>
      </c>
      <c r="I78" s="502"/>
      <c r="J78" s="502"/>
      <c r="K78" s="502"/>
      <c r="L78" s="502"/>
      <c r="M78" s="503"/>
      <c r="N78" s="501" t="str">
        <f>'Table Of Contents'!$E$4</f>
        <v>July 2016 - June 2017</v>
      </c>
      <c r="O78" s="502"/>
      <c r="P78" s="502"/>
      <c r="Q78" s="502"/>
      <c r="R78" s="502"/>
      <c r="S78" s="503"/>
      <c r="T78" s="501" t="str">
        <f>'Table Of Contents'!$F$4</f>
        <v>July 2017 - June 2018</v>
      </c>
      <c r="U78" s="502"/>
      <c r="V78" s="502"/>
      <c r="W78" s="502"/>
      <c r="X78" s="502"/>
      <c r="Y78" s="503"/>
      <c r="Z78" s="501" t="str">
        <f>'Table Of Contents'!$G$4</f>
        <v>July 2018 - June 2019</v>
      </c>
      <c r="AA78" s="502"/>
      <c r="AB78" s="502"/>
      <c r="AC78" s="502"/>
      <c r="AD78" s="502"/>
      <c r="AE78" s="502"/>
    </row>
    <row r="79" spans="1:31" ht="15" customHeight="1">
      <c r="A79" s="285" t="s">
        <v>214</v>
      </c>
      <c r="B79" s="107">
        <v>66</v>
      </c>
      <c r="C79" s="107">
        <v>189</v>
      </c>
      <c r="D79" s="107">
        <v>53</v>
      </c>
      <c r="E79" s="107">
        <v>540</v>
      </c>
      <c r="F79" s="107">
        <v>340</v>
      </c>
      <c r="G79" s="107">
        <v>1188</v>
      </c>
      <c r="H79" s="265">
        <v>62</v>
      </c>
      <c r="I79" s="107">
        <v>165</v>
      </c>
      <c r="J79" s="107">
        <v>50</v>
      </c>
      <c r="K79" s="107">
        <v>449</v>
      </c>
      <c r="L79" s="107">
        <v>325</v>
      </c>
      <c r="M79" s="266">
        <v>1051</v>
      </c>
      <c r="N79" s="265">
        <v>48</v>
      </c>
      <c r="O79" s="107">
        <v>175</v>
      </c>
      <c r="P79" s="107">
        <v>48</v>
      </c>
      <c r="Q79" s="107">
        <v>527</v>
      </c>
      <c r="R79" s="107">
        <v>302</v>
      </c>
      <c r="S79" s="266">
        <v>1100</v>
      </c>
      <c r="T79" s="265">
        <v>32</v>
      </c>
      <c r="U79" s="107">
        <v>175</v>
      </c>
      <c r="V79" s="107">
        <v>45</v>
      </c>
      <c r="W79" s="107">
        <v>476</v>
      </c>
      <c r="X79" s="107">
        <v>247</v>
      </c>
      <c r="Y79" s="266">
        <v>975</v>
      </c>
      <c r="Z79" s="107">
        <v>49</v>
      </c>
      <c r="AA79" s="107">
        <v>162</v>
      </c>
      <c r="AB79" s="107">
        <v>33</v>
      </c>
      <c r="AC79" s="107">
        <v>547</v>
      </c>
      <c r="AD79" s="107">
        <v>194</v>
      </c>
      <c r="AE79" s="107">
        <v>985</v>
      </c>
    </row>
    <row r="80" spans="1:31" ht="15" customHeight="1">
      <c r="A80" s="286" t="s">
        <v>239</v>
      </c>
      <c r="B80" s="107">
        <v>7</v>
      </c>
      <c r="C80" s="107">
        <v>14</v>
      </c>
      <c r="D80" s="107">
        <v>1</v>
      </c>
      <c r="E80" s="107">
        <v>149</v>
      </c>
      <c r="F80" s="107">
        <v>83</v>
      </c>
      <c r="G80" s="107">
        <v>254</v>
      </c>
      <c r="H80" s="265">
        <v>7</v>
      </c>
      <c r="I80" s="107">
        <v>20</v>
      </c>
      <c r="J80" s="107">
        <v>1</v>
      </c>
      <c r="K80" s="107">
        <v>110</v>
      </c>
      <c r="L80" s="107">
        <v>80</v>
      </c>
      <c r="M80" s="266">
        <v>218</v>
      </c>
      <c r="N80" s="265">
        <v>5</v>
      </c>
      <c r="O80" s="107">
        <v>15</v>
      </c>
      <c r="P80" s="107">
        <v>0</v>
      </c>
      <c r="Q80" s="107">
        <v>138</v>
      </c>
      <c r="R80" s="107">
        <v>84</v>
      </c>
      <c r="S80" s="266">
        <v>242</v>
      </c>
      <c r="T80" s="265">
        <v>4</v>
      </c>
      <c r="U80" s="107">
        <v>22</v>
      </c>
      <c r="V80" s="107">
        <v>0</v>
      </c>
      <c r="W80" s="107">
        <v>134</v>
      </c>
      <c r="X80" s="107">
        <v>65</v>
      </c>
      <c r="Y80" s="266">
        <v>225</v>
      </c>
      <c r="Z80" s="107">
        <v>5</v>
      </c>
      <c r="AA80" s="107">
        <v>21</v>
      </c>
      <c r="AB80" s="107">
        <v>0</v>
      </c>
      <c r="AC80" s="107">
        <v>153</v>
      </c>
      <c r="AD80" s="107">
        <v>58</v>
      </c>
      <c r="AE80" s="107">
        <v>237</v>
      </c>
    </row>
    <row r="81" spans="1:31" ht="15" customHeight="1">
      <c r="A81" s="286" t="s">
        <v>238</v>
      </c>
      <c r="B81" s="107">
        <v>53</v>
      </c>
      <c r="C81" s="107">
        <v>159</v>
      </c>
      <c r="D81" s="107">
        <v>51</v>
      </c>
      <c r="E81" s="107">
        <v>333</v>
      </c>
      <c r="F81" s="107">
        <v>235</v>
      </c>
      <c r="G81" s="107">
        <v>831</v>
      </c>
      <c r="H81" s="265">
        <v>49</v>
      </c>
      <c r="I81" s="107">
        <v>122</v>
      </c>
      <c r="J81" s="107">
        <v>49</v>
      </c>
      <c r="K81" s="107">
        <v>282</v>
      </c>
      <c r="L81" s="107">
        <v>234</v>
      </c>
      <c r="M81" s="266">
        <v>736</v>
      </c>
      <c r="N81" s="265">
        <v>34</v>
      </c>
      <c r="O81" s="107">
        <v>143</v>
      </c>
      <c r="P81" s="107">
        <v>48</v>
      </c>
      <c r="Q81" s="107">
        <v>346</v>
      </c>
      <c r="R81" s="107">
        <v>202</v>
      </c>
      <c r="S81" s="266">
        <v>773</v>
      </c>
      <c r="T81" s="265">
        <v>27</v>
      </c>
      <c r="U81" s="107">
        <v>138</v>
      </c>
      <c r="V81" s="107">
        <v>45</v>
      </c>
      <c r="W81" s="107">
        <v>291</v>
      </c>
      <c r="X81" s="107">
        <v>166</v>
      </c>
      <c r="Y81" s="266">
        <v>667</v>
      </c>
      <c r="Z81" s="107">
        <v>40</v>
      </c>
      <c r="AA81" s="107">
        <v>128</v>
      </c>
      <c r="AB81" s="107">
        <v>33</v>
      </c>
      <c r="AC81" s="107">
        <v>333</v>
      </c>
      <c r="AD81" s="107">
        <v>121</v>
      </c>
      <c r="AE81" s="107">
        <v>655</v>
      </c>
    </row>
    <row r="82" spans="1:31" s="178" customFormat="1" ht="15" customHeight="1">
      <c r="A82" s="286" t="s">
        <v>240</v>
      </c>
      <c r="B82" s="107">
        <v>6</v>
      </c>
      <c r="C82" s="107">
        <v>16</v>
      </c>
      <c r="D82" s="107">
        <v>1</v>
      </c>
      <c r="E82" s="107">
        <v>58</v>
      </c>
      <c r="F82" s="107">
        <v>22</v>
      </c>
      <c r="G82" s="107">
        <v>103</v>
      </c>
      <c r="H82" s="265">
        <v>6</v>
      </c>
      <c r="I82" s="107">
        <v>23</v>
      </c>
      <c r="J82" s="107">
        <v>0</v>
      </c>
      <c r="K82" s="107">
        <v>57</v>
      </c>
      <c r="L82" s="107">
        <v>11</v>
      </c>
      <c r="M82" s="266">
        <v>97</v>
      </c>
      <c r="N82" s="265">
        <v>9</v>
      </c>
      <c r="O82" s="107">
        <v>17</v>
      </c>
      <c r="P82" s="107">
        <v>0</v>
      </c>
      <c r="Q82" s="107">
        <v>43</v>
      </c>
      <c r="R82" s="107">
        <v>16</v>
      </c>
      <c r="S82" s="266">
        <v>85</v>
      </c>
      <c r="T82" s="265">
        <v>1</v>
      </c>
      <c r="U82" s="107">
        <v>15</v>
      </c>
      <c r="V82" s="107">
        <v>0</v>
      </c>
      <c r="W82" s="107">
        <v>51</v>
      </c>
      <c r="X82" s="107">
        <v>16</v>
      </c>
      <c r="Y82" s="266">
        <v>83</v>
      </c>
      <c r="Z82" s="107">
        <v>4</v>
      </c>
      <c r="AA82" s="107">
        <v>13</v>
      </c>
      <c r="AB82" s="107">
        <v>0</v>
      </c>
      <c r="AC82" s="107">
        <v>61</v>
      </c>
      <c r="AD82" s="107">
        <v>15</v>
      </c>
      <c r="AE82" s="107">
        <v>93</v>
      </c>
    </row>
    <row r="83" spans="1:31" ht="15" customHeight="1">
      <c r="A83" s="285" t="s">
        <v>393</v>
      </c>
      <c r="B83" s="307">
        <v>162</v>
      </c>
      <c r="C83" s="307">
        <v>390</v>
      </c>
      <c r="D83" s="307">
        <v>59</v>
      </c>
      <c r="E83" s="307">
        <v>1442</v>
      </c>
      <c r="F83" s="307">
        <v>1720</v>
      </c>
      <c r="G83" s="307">
        <v>3773</v>
      </c>
      <c r="H83" s="308">
        <v>171</v>
      </c>
      <c r="I83" s="307">
        <v>443</v>
      </c>
      <c r="J83" s="307">
        <v>39</v>
      </c>
      <c r="K83" s="307">
        <v>1462</v>
      </c>
      <c r="L83" s="307">
        <v>1700</v>
      </c>
      <c r="M83" s="309">
        <v>3815</v>
      </c>
      <c r="N83" s="308">
        <v>133</v>
      </c>
      <c r="O83" s="307">
        <v>430</v>
      </c>
      <c r="P83" s="307">
        <v>32</v>
      </c>
      <c r="Q83" s="307">
        <v>1360</v>
      </c>
      <c r="R83" s="307">
        <v>1559</v>
      </c>
      <c r="S83" s="309">
        <v>3514</v>
      </c>
      <c r="T83" s="308">
        <v>160</v>
      </c>
      <c r="U83" s="307">
        <v>437</v>
      </c>
      <c r="V83" s="307">
        <v>24</v>
      </c>
      <c r="W83" s="307">
        <v>1487</v>
      </c>
      <c r="X83" s="307">
        <v>1516</v>
      </c>
      <c r="Y83" s="309">
        <v>3624</v>
      </c>
      <c r="Z83" s="307">
        <v>133</v>
      </c>
      <c r="AA83" s="307">
        <v>328</v>
      </c>
      <c r="AB83" s="307">
        <v>32</v>
      </c>
      <c r="AC83" s="307">
        <v>1505</v>
      </c>
      <c r="AD83" s="307">
        <v>1475</v>
      </c>
      <c r="AE83" s="307">
        <v>3473</v>
      </c>
    </row>
    <row r="84" spans="1:31" ht="15" customHeight="1">
      <c r="A84" s="287" t="s">
        <v>396</v>
      </c>
      <c r="B84" s="107">
        <v>29</v>
      </c>
      <c r="C84" s="107">
        <v>36</v>
      </c>
      <c r="D84" s="107">
        <v>27</v>
      </c>
      <c r="E84" s="107">
        <v>29</v>
      </c>
      <c r="F84" s="107">
        <v>410</v>
      </c>
      <c r="G84" s="107">
        <v>531</v>
      </c>
      <c r="H84" s="265">
        <v>25</v>
      </c>
      <c r="I84" s="107">
        <v>48</v>
      </c>
      <c r="J84" s="107">
        <v>33</v>
      </c>
      <c r="K84" s="107">
        <v>38</v>
      </c>
      <c r="L84" s="107">
        <v>313</v>
      </c>
      <c r="M84" s="266">
        <v>457</v>
      </c>
      <c r="N84" s="265">
        <v>25</v>
      </c>
      <c r="O84" s="107">
        <v>35</v>
      </c>
      <c r="P84" s="107">
        <v>30</v>
      </c>
      <c r="Q84" s="107">
        <v>36</v>
      </c>
      <c r="R84" s="107">
        <v>304</v>
      </c>
      <c r="S84" s="266">
        <v>430</v>
      </c>
      <c r="T84" s="265">
        <v>26</v>
      </c>
      <c r="U84" s="107">
        <v>36</v>
      </c>
      <c r="V84" s="107">
        <v>20</v>
      </c>
      <c r="W84" s="107">
        <v>41</v>
      </c>
      <c r="X84" s="107">
        <v>287</v>
      </c>
      <c r="Y84" s="266">
        <v>410</v>
      </c>
      <c r="Z84" s="107">
        <v>24</v>
      </c>
      <c r="AA84" s="107">
        <v>34</v>
      </c>
      <c r="AB84" s="107">
        <v>17</v>
      </c>
      <c r="AC84" s="107">
        <v>33</v>
      </c>
      <c r="AD84" s="107">
        <v>259</v>
      </c>
      <c r="AE84" s="107">
        <v>367</v>
      </c>
    </row>
    <row r="85" spans="1:31" ht="15" customHeight="1">
      <c r="A85" s="287" t="s">
        <v>219</v>
      </c>
      <c r="B85" s="107">
        <v>0</v>
      </c>
      <c r="C85" s="107">
        <v>0</v>
      </c>
      <c r="D85" s="107">
        <v>4</v>
      </c>
      <c r="E85" s="107">
        <v>61</v>
      </c>
      <c r="F85" s="107">
        <v>598</v>
      </c>
      <c r="G85" s="107">
        <v>663</v>
      </c>
      <c r="H85" s="265">
        <v>0</v>
      </c>
      <c r="I85" s="107">
        <v>0</v>
      </c>
      <c r="J85" s="107">
        <v>2</v>
      </c>
      <c r="K85" s="107">
        <v>40</v>
      </c>
      <c r="L85" s="107">
        <v>574</v>
      </c>
      <c r="M85" s="266">
        <v>616</v>
      </c>
      <c r="N85" s="265">
        <v>0</v>
      </c>
      <c r="O85" s="107">
        <v>0</v>
      </c>
      <c r="P85" s="107">
        <v>3</v>
      </c>
      <c r="Q85" s="107">
        <v>61</v>
      </c>
      <c r="R85" s="107">
        <v>524</v>
      </c>
      <c r="S85" s="266">
        <v>588</v>
      </c>
      <c r="T85" s="265">
        <v>0</v>
      </c>
      <c r="U85" s="107">
        <v>0</v>
      </c>
      <c r="V85" s="107">
        <v>1</v>
      </c>
      <c r="W85" s="107">
        <v>37</v>
      </c>
      <c r="X85" s="107">
        <v>502</v>
      </c>
      <c r="Y85" s="266">
        <v>540</v>
      </c>
      <c r="Z85" s="107">
        <v>0</v>
      </c>
      <c r="AA85" s="107">
        <v>0</v>
      </c>
      <c r="AB85" s="107">
        <v>1</v>
      </c>
      <c r="AC85" s="107">
        <v>48</v>
      </c>
      <c r="AD85" s="107">
        <v>462</v>
      </c>
      <c r="AE85" s="107">
        <v>511</v>
      </c>
    </row>
    <row r="86" spans="1:31" s="178" customFormat="1" ht="15" customHeight="1">
      <c r="A86" s="287" t="s">
        <v>397</v>
      </c>
      <c r="B86" s="107">
        <v>0</v>
      </c>
      <c r="C86" s="107">
        <v>12</v>
      </c>
      <c r="D86" s="107">
        <v>0</v>
      </c>
      <c r="E86" s="107">
        <v>123</v>
      </c>
      <c r="F86" s="107">
        <v>42</v>
      </c>
      <c r="G86" s="107">
        <v>177</v>
      </c>
      <c r="H86" s="265">
        <v>0</v>
      </c>
      <c r="I86" s="107">
        <v>7</v>
      </c>
      <c r="J86" s="107">
        <v>0</v>
      </c>
      <c r="K86" s="107">
        <v>126</v>
      </c>
      <c r="L86" s="107">
        <v>41</v>
      </c>
      <c r="M86" s="266">
        <v>174</v>
      </c>
      <c r="N86" s="265">
        <v>0</v>
      </c>
      <c r="O86" s="107">
        <v>6</v>
      </c>
      <c r="P86" s="107">
        <v>0</v>
      </c>
      <c r="Q86" s="107">
        <v>165</v>
      </c>
      <c r="R86" s="107">
        <v>44</v>
      </c>
      <c r="S86" s="266">
        <v>215</v>
      </c>
      <c r="T86" s="265">
        <v>0</v>
      </c>
      <c r="U86" s="107">
        <v>10</v>
      </c>
      <c r="V86" s="107">
        <v>0</v>
      </c>
      <c r="W86" s="107">
        <v>146</v>
      </c>
      <c r="X86" s="107">
        <v>35</v>
      </c>
      <c r="Y86" s="266">
        <v>191</v>
      </c>
      <c r="Z86" s="107">
        <v>0</v>
      </c>
      <c r="AA86" s="107">
        <v>6</v>
      </c>
      <c r="AB86" s="107">
        <v>0</v>
      </c>
      <c r="AC86" s="107">
        <v>170</v>
      </c>
      <c r="AD86" s="107">
        <v>57</v>
      </c>
      <c r="AE86" s="107">
        <v>233</v>
      </c>
    </row>
    <row r="87" spans="1:31" ht="15" customHeight="1">
      <c r="A87" s="287" t="s">
        <v>303</v>
      </c>
      <c r="B87" s="107">
        <v>8</v>
      </c>
      <c r="C87" s="107">
        <v>6</v>
      </c>
      <c r="D87" s="107">
        <v>1</v>
      </c>
      <c r="E87" s="107">
        <v>200</v>
      </c>
      <c r="F87" s="107">
        <v>139</v>
      </c>
      <c r="G87" s="107">
        <v>354</v>
      </c>
      <c r="H87" s="265">
        <v>15</v>
      </c>
      <c r="I87" s="107">
        <v>11</v>
      </c>
      <c r="J87" s="107">
        <v>0</v>
      </c>
      <c r="K87" s="107">
        <v>233</v>
      </c>
      <c r="L87" s="107">
        <v>158</v>
      </c>
      <c r="M87" s="266">
        <v>417</v>
      </c>
      <c r="N87" s="265">
        <v>7</v>
      </c>
      <c r="O87" s="107">
        <v>14</v>
      </c>
      <c r="P87" s="107">
        <v>1</v>
      </c>
      <c r="Q87" s="107">
        <v>212</v>
      </c>
      <c r="R87" s="107">
        <v>139</v>
      </c>
      <c r="S87" s="266">
        <v>373</v>
      </c>
      <c r="T87" s="265">
        <v>5</v>
      </c>
      <c r="U87" s="107">
        <v>17</v>
      </c>
      <c r="V87" s="107">
        <v>0</v>
      </c>
      <c r="W87" s="107">
        <v>320</v>
      </c>
      <c r="X87" s="107">
        <v>187</v>
      </c>
      <c r="Y87" s="266">
        <v>529</v>
      </c>
      <c r="Z87" s="107">
        <v>11</v>
      </c>
      <c r="AA87" s="107">
        <v>20</v>
      </c>
      <c r="AB87" s="107">
        <v>2</v>
      </c>
      <c r="AC87" s="107">
        <v>328</v>
      </c>
      <c r="AD87" s="107">
        <v>185</v>
      </c>
      <c r="AE87" s="107">
        <v>546</v>
      </c>
    </row>
    <row r="88" spans="1:31" ht="15" customHeight="1">
      <c r="A88" s="287" t="s">
        <v>398</v>
      </c>
      <c r="B88" s="107">
        <v>0</v>
      </c>
      <c r="C88" s="107">
        <v>0</v>
      </c>
      <c r="D88" s="107">
        <v>0</v>
      </c>
      <c r="E88" s="107">
        <v>1</v>
      </c>
      <c r="F88" s="107">
        <v>0</v>
      </c>
      <c r="G88" s="107">
        <v>1</v>
      </c>
      <c r="H88" s="265">
        <v>0</v>
      </c>
      <c r="I88" s="107">
        <v>0</v>
      </c>
      <c r="J88" s="107">
        <v>0</v>
      </c>
      <c r="K88" s="107">
        <v>1</v>
      </c>
      <c r="L88" s="107">
        <v>0</v>
      </c>
      <c r="M88" s="266">
        <v>1</v>
      </c>
      <c r="N88" s="265">
        <v>0</v>
      </c>
      <c r="O88" s="107">
        <v>0</v>
      </c>
      <c r="P88" s="107">
        <v>0</v>
      </c>
      <c r="Q88" s="107">
        <v>1</v>
      </c>
      <c r="R88" s="107">
        <v>0</v>
      </c>
      <c r="S88" s="266">
        <v>1</v>
      </c>
      <c r="T88" s="265">
        <v>0</v>
      </c>
      <c r="U88" s="107">
        <v>0</v>
      </c>
      <c r="V88" s="107">
        <v>0</v>
      </c>
      <c r="W88" s="107">
        <v>1</v>
      </c>
      <c r="X88" s="107">
        <v>0</v>
      </c>
      <c r="Y88" s="266">
        <v>1</v>
      </c>
      <c r="Z88" s="107">
        <v>0</v>
      </c>
      <c r="AA88" s="107">
        <v>0</v>
      </c>
      <c r="AB88" s="107">
        <v>0</v>
      </c>
      <c r="AC88" s="107">
        <v>1</v>
      </c>
      <c r="AD88" s="107">
        <v>4</v>
      </c>
      <c r="AE88" s="107">
        <v>5</v>
      </c>
    </row>
    <row r="89" spans="1:31" ht="15" customHeight="1">
      <c r="A89" s="288" t="s">
        <v>39</v>
      </c>
      <c r="B89" s="115">
        <v>265</v>
      </c>
      <c r="C89" s="115">
        <v>633</v>
      </c>
      <c r="D89" s="115">
        <v>144</v>
      </c>
      <c r="E89" s="115">
        <v>2396</v>
      </c>
      <c r="F89" s="115">
        <v>3249</v>
      </c>
      <c r="G89" s="115">
        <v>6687</v>
      </c>
      <c r="H89" s="267">
        <v>273</v>
      </c>
      <c r="I89" s="115">
        <v>674</v>
      </c>
      <c r="J89" s="115">
        <v>124</v>
      </c>
      <c r="K89" s="115">
        <v>2349</v>
      </c>
      <c r="L89" s="115">
        <v>3111</v>
      </c>
      <c r="M89" s="268">
        <v>6531</v>
      </c>
      <c r="N89" s="267">
        <v>213</v>
      </c>
      <c r="O89" s="115">
        <v>660</v>
      </c>
      <c r="P89" s="115">
        <v>114</v>
      </c>
      <c r="Q89" s="115">
        <v>2362</v>
      </c>
      <c r="R89" s="115">
        <v>2872</v>
      </c>
      <c r="S89" s="268">
        <v>6221</v>
      </c>
      <c r="T89" s="267">
        <v>223</v>
      </c>
      <c r="U89" s="115">
        <v>675</v>
      </c>
      <c r="V89" s="115">
        <v>90</v>
      </c>
      <c r="W89" s="115">
        <v>2508</v>
      </c>
      <c r="X89" s="115">
        <v>2774</v>
      </c>
      <c r="Y89" s="268">
        <v>6270</v>
      </c>
      <c r="Z89" s="115">
        <v>217</v>
      </c>
      <c r="AA89" s="115">
        <v>550</v>
      </c>
      <c r="AB89" s="115">
        <v>85</v>
      </c>
      <c r="AC89" s="115">
        <v>2632</v>
      </c>
      <c r="AD89" s="115">
        <v>2636</v>
      </c>
      <c r="AE89" s="115">
        <v>6120</v>
      </c>
    </row>
    <row r="90" spans="1:31" ht="15" customHeight="1">
      <c r="A90" s="289" t="s">
        <v>289</v>
      </c>
      <c r="B90" s="147">
        <v>167</v>
      </c>
      <c r="C90" s="147">
        <v>467</v>
      </c>
      <c r="D90" s="147">
        <v>110</v>
      </c>
      <c r="E90" s="147">
        <v>1923</v>
      </c>
      <c r="F90" s="147">
        <v>2653</v>
      </c>
      <c r="G90" s="147">
        <v>5901</v>
      </c>
      <c r="H90" s="269">
        <v>167</v>
      </c>
      <c r="I90" s="147">
        <v>495</v>
      </c>
      <c r="J90" s="147">
        <v>68</v>
      </c>
      <c r="K90" s="147">
        <v>1879</v>
      </c>
      <c r="L90" s="147">
        <v>2517</v>
      </c>
      <c r="M90" s="270">
        <v>5721</v>
      </c>
      <c r="N90" s="269">
        <v>134</v>
      </c>
      <c r="O90" s="147">
        <v>486</v>
      </c>
      <c r="P90" s="147">
        <v>63</v>
      </c>
      <c r="Q90" s="147">
        <v>1846</v>
      </c>
      <c r="R90" s="147">
        <v>2316</v>
      </c>
      <c r="S90" s="270">
        <v>5390</v>
      </c>
      <c r="T90" s="269">
        <v>143</v>
      </c>
      <c r="U90" s="147">
        <v>487</v>
      </c>
      <c r="V90" s="147">
        <v>40</v>
      </c>
      <c r="W90" s="147">
        <v>1907</v>
      </c>
      <c r="X90" s="147">
        <v>2211</v>
      </c>
      <c r="Y90" s="270">
        <v>5324</v>
      </c>
      <c r="Z90" s="147">
        <v>134</v>
      </c>
      <c r="AA90" s="147">
        <v>391</v>
      </c>
      <c r="AB90" s="147">
        <v>46</v>
      </c>
      <c r="AC90" s="147">
        <v>1980</v>
      </c>
      <c r="AD90" s="147">
        <v>2332</v>
      </c>
      <c r="AE90" s="147">
        <v>5099</v>
      </c>
    </row>
    <row r="91" spans="1:31" ht="15" customHeight="1">
      <c r="A91" s="290" t="s">
        <v>290</v>
      </c>
      <c r="B91" s="257">
        <v>62.9</v>
      </c>
      <c r="C91" s="257">
        <v>73.8</v>
      </c>
      <c r="D91" s="257">
        <v>76.7</v>
      </c>
      <c r="E91" s="257">
        <v>80.3</v>
      </c>
      <c r="F91" s="257">
        <v>81.7</v>
      </c>
      <c r="G91" s="257">
        <v>88.2</v>
      </c>
      <c r="H91" s="271">
        <v>61.3</v>
      </c>
      <c r="I91" s="257">
        <v>73.400000000000006</v>
      </c>
      <c r="J91" s="257">
        <v>55.1</v>
      </c>
      <c r="K91" s="257">
        <v>80</v>
      </c>
      <c r="L91" s="257">
        <v>80.900000000000006</v>
      </c>
      <c r="M91" s="272">
        <v>87.6</v>
      </c>
      <c r="N91" s="271">
        <v>62.9</v>
      </c>
      <c r="O91" s="257">
        <v>73.7</v>
      </c>
      <c r="P91" s="257">
        <v>55.1</v>
      </c>
      <c r="Q91" s="257">
        <v>78.2</v>
      </c>
      <c r="R91" s="257">
        <v>80.599999999999994</v>
      </c>
      <c r="S91" s="272">
        <v>86.6</v>
      </c>
      <c r="T91" s="271">
        <v>64</v>
      </c>
      <c r="U91" s="257">
        <v>72.099999999999994</v>
      </c>
      <c r="V91" s="257">
        <v>44.4</v>
      </c>
      <c r="W91" s="257">
        <v>76</v>
      </c>
      <c r="X91" s="257">
        <v>79.7</v>
      </c>
      <c r="Y91" s="272">
        <v>84.9</v>
      </c>
      <c r="Z91" s="257">
        <v>61.8</v>
      </c>
      <c r="AA91" s="257">
        <v>71.099999999999994</v>
      </c>
      <c r="AB91" s="257">
        <v>54.2</v>
      </c>
      <c r="AC91" s="257">
        <v>75.2</v>
      </c>
      <c r="AD91" s="257">
        <v>88.5</v>
      </c>
      <c r="AE91" s="257">
        <v>83.3</v>
      </c>
    </row>
    <row r="92" spans="1:31" ht="15" customHeight="1"/>
    <row r="93" spans="1:31" s="178" customFormat="1" ht="15" customHeight="1">
      <c r="A93" s="141" t="s">
        <v>613</v>
      </c>
      <c r="B93" s="112"/>
      <c r="C93" s="112"/>
      <c r="D93" s="112"/>
      <c r="E93" s="112"/>
      <c r="F93" s="112"/>
    </row>
    <row r="94" spans="1:31" s="178" customFormat="1" ht="15" customHeight="1">
      <c r="A94" s="321" t="s">
        <v>651</v>
      </c>
      <c r="B94" s="112"/>
      <c r="C94" s="112"/>
      <c r="D94" s="112"/>
      <c r="E94" s="112"/>
      <c r="F94" s="112"/>
    </row>
    <row r="95" spans="1:31" s="178" customFormat="1" ht="15" customHeight="1">
      <c r="A95" s="481"/>
      <c r="B95" s="112"/>
      <c r="C95" s="112"/>
      <c r="D95" s="112"/>
      <c r="E95" s="112"/>
      <c r="F95" s="112"/>
    </row>
    <row r="96" spans="1:31" ht="15" customHeight="1">
      <c r="A96" s="347" t="s">
        <v>389</v>
      </c>
      <c r="B96" s="108"/>
      <c r="C96" s="108"/>
      <c r="D96" s="108"/>
      <c r="E96" s="108"/>
      <c r="F96" s="108"/>
      <c r="R96" s="335"/>
    </row>
    <row r="97" spans="1:18" ht="15" customHeight="1">
      <c r="A97" s="341" t="s">
        <v>625</v>
      </c>
      <c r="B97" s="108"/>
      <c r="C97" s="108"/>
      <c r="D97" s="108"/>
      <c r="E97" s="108"/>
      <c r="F97" s="108"/>
      <c r="R97" s="335"/>
    </row>
    <row r="98" spans="1:18" ht="15" customHeight="1">
      <c r="A98" s="348" t="s">
        <v>0</v>
      </c>
      <c r="B98" s="108"/>
      <c r="C98" s="108"/>
      <c r="D98" s="108"/>
      <c r="E98" s="108"/>
      <c r="F98" s="108"/>
      <c r="I98" s="335"/>
      <c r="J98" s="335"/>
      <c r="K98" s="335"/>
      <c r="L98" s="335"/>
      <c r="M98" s="335"/>
      <c r="R98" s="335"/>
    </row>
    <row r="99" spans="1:18" ht="15" customHeight="1">
      <c r="A99" s="348" t="s">
        <v>416</v>
      </c>
      <c r="B99" s="108"/>
      <c r="C99" s="108"/>
      <c r="D99" s="108"/>
      <c r="E99" s="108"/>
      <c r="F99" s="108"/>
      <c r="R99" s="335"/>
    </row>
    <row r="100" spans="1:18" ht="15" customHeight="1">
      <c r="A100" s="348" t="s">
        <v>30</v>
      </c>
      <c r="B100" s="108"/>
      <c r="C100" s="108"/>
      <c r="D100" s="108"/>
      <c r="E100" s="108"/>
      <c r="F100" s="108"/>
      <c r="R100" s="335"/>
    </row>
    <row r="101" spans="1:18" ht="15" customHeight="1">
      <c r="A101" s="348" t="s">
        <v>417</v>
      </c>
      <c r="B101" s="108"/>
      <c r="C101" s="108"/>
      <c r="D101" s="108"/>
      <c r="E101" s="108"/>
      <c r="F101" s="108"/>
      <c r="R101"/>
    </row>
  </sheetData>
  <mergeCells count="25">
    <mergeCell ref="B45:G45"/>
    <mergeCell ref="H45:M45"/>
    <mergeCell ref="N45:S45"/>
    <mergeCell ref="T45:Y45"/>
    <mergeCell ref="Z45:AE45"/>
    <mergeCell ref="Z78:AE78"/>
    <mergeCell ref="B62:G62"/>
    <mergeCell ref="H62:M62"/>
    <mergeCell ref="N62:S62"/>
    <mergeCell ref="T62:Y62"/>
    <mergeCell ref="Z62:AE62"/>
    <mergeCell ref="B78:G78"/>
    <mergeCell ref="H78:M78"/>
    <mergeCell ref="N78:S78"/>
    <mergeCell ref="T78:Y78"/>
    <mergeCell ref="B29:G29"/>
    <mergeCell ref="H29:M29"/>
    <mergeCell ref="N29:S29"/>
    <mergeCell ref="T29:Y29"/>
    <mergeCell ref="Z29:AE29"/>
    <mergeCell ref="B6:G6"/>
    <mergeCell ref="H6:M6"/>
    <mergeCell ref="N6:S6"/>
    <mergeCell ref="T6:Y6"/>
    <mergeCell ref="Z6:AE6"/>
  </mergeCells>
  <hyperlinks>
    <hyperlink ref="A1" location="'Table Of Contents'!C6" display="return to table of contents"/>
  </hyperlinks>
  <pageMargins left="0.39370078740157483" right="0.39370078740157483" top="0.59055118110236227" bottom="0.59055118110236227" header="0.39370078740157483" footer="0.39370078740157483"/>
  <pageSetup paperSize="9" scale="36" orientation="landscape" horizontalDpi="300" verticalDpi="300" r:id="rId1"/>
  <headerFooter>
    <oddHeader>&amp;C&amp;F     &amp;A</oddHeader>
    <oddFooter>Page &amp;P of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BA677"/>
  <sheetViews>
    <sheetView zoomScale="95" zoomScaleNormal="95" workbookViewId="0">
      <pane xSplit="3" ySplit="9" topLeftCell="D10" activePane="bottomRight" state="frozen"/>
      <selection pane="topRight"/>
      <selection pane="bottomLeft"/>
      <selection pane="bottomRight"/>
    </sheetView>
  </sheetViews>
  <sheetFormatPr defaultColWidth="11.42578125" defaultRowHeight="9.9499999999999993" customHeight="1"/>
  <cols>
    <col min="1" max="1" width="55.28515625" style="3" customWidth="1"/>
    <col min="2" max="2" width="48.85546875" style="3" bestFit="1" customWidth="1"/>
    <col min="3" max="3" width="61.28515625" style="3" customWidth="1"/>
    <col min="4" max="53" width="8.5703125" style="3" customWidth="1"/>
    <col min="54" max="16384" width="11.42578125" style="3"/>
  </cols>
  <sheetData>
    <row r="1" spans="1:53" ht="13.5">
      <c r="A1" s="203" t="s">
        <v>231</v>
      </c>
    </row>
    <row r="2" spans="1:53" s="178" customFormat="1" ht="15" customHeight="1">
      <c r="A2" s="256" t="s">
        <v>269</v>
      </c>
    </row>
    <row r="3" spans="1:53" ht="14.1" customHeight="1">
      <c r="A3" s="256" t="str">
        <f>"NSW Higher, Local and Children's Criminal Courts " &amp;'Table Of Contents'!H4</f>
        <v>NSW Higher, Local and Children's Criminal Courts July 2014 - June 2019</v>
      </c>
      <c r="B3" s="166"/>
      <c r="D3" s="7"/>
      <c r="E3" s="7"/>
      <c r="F3" s="7"/>
      <c r="G3" s="7"/>
      <c r="H3" s="7"/>
      <c r="I3" s="7"/>
      <c r="J3" s="7"/>
      <c r="K3" s="7"/>
      <c r="L3" s="7"/>
      <c r="M3" s="7"/>
      <c r="N3" s="7"/>
      <c r="O3" s="7"/>
      <c r="P3" s="7"/>
      <c r="Q3" s="7"/>
      <c r="R3" s="7"/>
      <c r="S3" s="7"/>
      <c r="T3" s="7"/>
      <c r="U3" s="7"/>
      <c r="V3" s="7"/>
      <c r="W3" s="7"/>
      <c r="X3" s="7"/>
      <c r="Y3" s="7"/>
      <c r="Z3" s="7"/>
      <c r="AA3" s="7"/>
      <c r="AB3" s="7"/>
      <c r="AC3" s="7"/>
      <c r="AD3" s="7"/>
      <c r="AE3" s="7"/>
      <c r="AF3" s="7"/>
      <c r="AG3" s="7"/>
      <c r="AH3" s="7"/>
      <c r="AI3" s="7"/>
      <c r="AJ3" s="7"/>
      <c r="AK3" s="7"/>
      <c r="AL3" s="7"/>
      <c r="AM3" s="7"/>
      <c r="AN3" s="7"/>
      <c r="AO3" s="7"/>
      <c r="AP3" s="7"/>
      <c r="AQ3" s="7"/>
      <c r="AR3" s="7"/>
      <c r="AS3" s="7"/>
      <c r="AT3" s="7"/>
      <c r="AU3" s="7"/>
      <c r="AV3" s="7"/>
      <c r="AW3" s="7"/>
      <c r="AX3" s="7"/>
      <c r="AY3" s="7"/>
      <c r="AZ3" s="7"/>
      <c r="BA3" s="7"/>
    </row>
    <row r="4" spans="1:53" ht="14.1" customHeight="1">
      <c r="A4" s="5" t="s">
        <v>402</v>
      </c>
      <c r="B4" s="7"/>
      <c r="C4" s="7"/>
      <c r="D4" s="7"/>
      <c r="E4" s="7"/>
      <c r="F4" s="7"/>
      <c r="G4" s="7"/>
      <c r="H4" s="7"/>
      <c r="I4" s="7"/>
      <c r="J4" s="7"/>
      <c r="K4" s="7"/>
      <c r="L4" s="7"/>
      <c r="M4" s="7"/>
      <c r="N4" s="7"/>
      <c r="O4" s="7"/>
      <c r="P4" s="7"/>
      <c r="Q4" s="7"/>
      <c r="R4" s="7"/>
      <c r="S4" s="7"/>
      <c r="T4" s="7"/>
      <c r="U4" s="7"/>
      <c r="V4" s="7"/>
      <c r="W4" s="7"/>
      <c r="X4" s="7"/>
      <c r="Y4" s="7"/>
      <c r="Z4" s="7"/>
      <c r="AA4" s="7"/>
      <c r="AB4" s="7"/>
      <c r="AC4" s="7"/>
      <c r="AD4" s="7"/>
      <c r="AE4" s="7"/>
      <c r="AF4" s="7"/>
      <c r="AG4" s="7"/>
      <c r="AH4" s="7"/>
      <c r="AI4" s="7"/>
      <c r="AJ4" s="7"/>
      <c r="AK4" s="7"/>
      <c r="AL4" s="7"/>
      <c r="AM4" s="7"/>
      <c r="AN4" s="7"/>
      <c r="AO4" s="7"/>
      <c r="AP4" s="7"/>
      <c r="AQ4" s="7"/>
      <c r="AR4" s="7"/>
      <c r="AS4" s="7"/>
      <c r="AT4" s="7"/>
      <c r="AU4" s="7"/>
      <c r="AV4" s="7"/>
      <c r="AW4" s="7"/>
      <c r="AX4" s="7"/>
      <c r="AY4" s="7"/>
      <c r="AZ4" s="7"/>
      <c r="BA4" s="7"/>
    </row>
    <row r="5" spans="1:53" s="178" customFormat="1" ht="14.1" customHeight="1">
      <c r="A5" s="5"/>
      <c r="B5" s="7"/>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AJ5" s="7"/>
      <c r="AK5" s="7"/>
      <c r="AL5" s="7"/>
      <c r="AM5" s="7"/>
      <c r="AN5" s="7"/>
      <c r="AO5" s="7"/>
      <c r="AP5" s="7"/>
      <c r="AQ5" s="7"/>
      <c r="AR5" s="7"/>
      <c r="AS5" s="7"/>
      <c r="AT5" s="7"/>
      <c r="AU5" s="7"/>
      <c r="AV5" s="7"/>
      <c r="AW5" s="7"/>
      <c r="AX5" s="7"/>
      <c r="AY5" s="7"/>
      <c r="AZ5" s="7"/>
      <c r="BA5" s="7"/>
    </row>
    <row r="6" spans="1:53" ht="23.25" customHeight="1">
      <c r="A6" s="332"/>
      <c r="B6" s="49"/>
      <c r="C6" s="49"/>
      <c r="D6" s="49"/>
      <c r="E6" s="49"/>
      <c r="F6" s="49"/>
      <c r="G6" s="49"/>
      <c r="H6" s="49"/>
      <c r="I6" s="49"/>
      <c r="J6" s="49"/>
      <c r="K6" s="49"/>
      <c r="L6" s="49"/>
      <c r="M6" s="49"/>
      <c r="N6" s="49"/>
      <c r="O6" s="49"/>
      <c r="P6" s="49"/>
      <c r="Q6" s="49"/>
      <c r="R6" s="49"/>
      <c r="S6" s="49"/>
      <c r="T6" s="49"/>
      <c r="U6" s="49"/>
      <c r="V6" s="49"/>
      <c r="W6" s="49"/>
      <c r="X6" s="49"/>
      <c r="Y6" s="49"/>
      <c r="Z6" s="49"/>
      <c r="AA6" s="49"/>
      <c r="AB6" s="49"/>
      <c r="AC6" s="49"/>
      <c r="AD6" s="49"/>
      <c r="AE6" s="49"/>
      <c r="AF6" s="49"/>
      <c r="AG6" s="49"/>
      <c r="AH6" s="49"/>
      <c r="AI6" s="49"/>
      <c r="AJ6" s="49"/>
      <c r="AK6" s="49"/>
      <c r="AL6" s="49"/>
      <c r="AM6" s="49"/>
      <c r="AN6" s="49"/>
      <c r="AO6" s="49"/>
      <c r="AP6" s="49"/>
      <c r="AQ6" s="49"/>
      <c r="AR6" s="49"/>
      <c r="AS6" s="49"/>
      <c r="AT6" s="49"/>
      <c r="AU6" s="49"/>
      <c r="AV6" s="49"/>
      <c r="AW6" s="49"/>
      <c r="AX6" s="49"/>
      <c r="AY6" s="49"/>
      <c r="AZ6" s="49"/>
      <c r="BA6" s="49"/>
    </row>
    <row r="7" spans="1:53" ht="15" customHeight="1">
      <c r="A7" s="51"/>
      <c r="B7" s="52"/>
      <c r="C7" s="53"/>
      <c r="D7" s="504" t="s">
        <v>150</v>
      </c>
      <c r="E7" s="505"/>
      <c r="F7" s="505"/>
      <c r="G7" s="505"/>
      <c r="H7" s="505"/>
      <c r="I7" s="505"/>
      <c r="J7" s="505"/>
      <c r="K7" s="505"/>
      <c r="L7" s="505"/>
      <c r="M7" s="505"/>
      <c r="N7" s="505"/>
      <c r="O7" s="505"/>
      <c r="P7" s="505"/>
      <c r="Q7" s="505"/>
      <c r="R7" s="505"/>
      <c r="S7" s="505"/>
      <c r="T7" s="505"/>
      <c r="U7" s="505"/>
      <c r="V7" s="505"/>
      <c r="W7" s="505"/>
      <c r="X7" s="505"/>
      <c r="Y7" s="505"/>
      <c r="Z7" s="505"/>
      <c r="AA7" s="505"/>
      <c r="AB7" s="505"/>
      <c r="AC7" s="505"/>
      <c r="AD7" s="505"/>
      <c r="AE7" s="505"/>
      <c r="AF7" s="505"/>
      <c r="AG7" s="505"/>
      <c r="AH7" s="505"/>
      <c r="AI7" s="505"/>
      <c r="AJ7" s="505"/>
      <c r="AK7" s="505"/>
      <c r="AL7" s="505"/>
      <c r="AM7" s="505"/>
      <c r="AN7" s="505"/>
      <c r="AO7" s="505"/>
      <c r="AP7" s="505"/>
      <c r="AQ7" s="505"/>
      <c r="AR7" s="505"/>
      <c r="AS7" s="505"/>
      <c r="AT7" s="505"/>
      <c r="AU7" s="505"/>
      <c r="AV7" s="505"/>
      <c r="AW7" s="505"/>
      <c r="AX7" s="505"/>
      <c r="AY7" s="505"/>
      <c r="AZ7" s="505"/>
      <c r="BA7" s="506"/>
    </row>
    <row r="8" spans="1:53" ht="15" customHeight="1">
      <c r="A8" s="54"/>
      <c r="B8" s="45"/>
      <c r="C8" s="55"/>
      <c r="D8" s="507" t="str">
        <f>'Table Of Contents'!$C$4</f>
        <v>July 2014 - June 2015</v>
      </c>
      <c r="E8" s="508"/>
      <c r="F8" s="508"/>
      <c r="G8" s="508"/>
      <c r="H8" s="508"/>
      <c r="I8" s="508"/>
      <c r="J8" s="508"/>
      <c r="K8" s="508"/>
      <c r="L8" s="508"/>
      <c r="M8" s="509"/>
      <c r="N8" s="507" t="str">
        <f>'Table Of Contents'!$D$4</f>
        <v>July 2015 - June 2016</v>
      </c>
      <c r="O8" s="508"/>
      <c r="P8" s="508"/>
      <c r="Q8" s="508"/>
      <c r="R8" s="508"/>
      <c r="S8" s="508"/>
      <c r="T8" s="508"/>
      <c r="U8" s="508"/>
      <c r="V8" s="508"/>
      <c r="W8" s="509"/>
      <c r="X8" s="507" t="str">
        <f>'Table Of Contents'!$E$4</f>
        <v>July 2016 - June 2017</v>
      </c>
      <c r="Y8" s="508"/>
      <c r="Z8" s="508"/>
      <c r="AA8" s="508"/>
      <c r="AB8" s="508"/>
      <c r="AC8" s="508"/>
      <c r="AD8" s="508"/>
      <c r="AE8" s="508"/>
      <c r="AF8" s="508"/>
      <c r="AG8" s="509"/>
      <c r="AH8" s="507" t="str">
        <f>'Table Of Contents'!$F$4</f>
        <v>July 2017 - June 2018</v>
      </c>
      <c r="AI8" s="508"/>
      <c r="AJ8" s="508"/>
      <c r="AK8" s="508"/>
      <c r="AL8" s="508"/>
      <c r="AM8" s="508"/>
      <c r="AN8" s="508"/>
      <c r="AO8" s="508"/>
      <c r="AP8" s="508"/>
      <c r="AQ8" s="509"/>
      <c r="AR8" s="507" t="str">
        <f>'Table Of Contents'!$G$4</f>
        <v>July 2018 - June 2019</v>
      </c>
      <c r="AS8" s="508"/>
      <c r="AT8" s="508"/>
      <c r="AU8" s="508"/>
      <c r="AV8" s="508"/>
      <c r="AW8" s="508"/>
      <c r="AX8" s="508"/>
      <c r="AY8" s="508"/>
      <c r="AZ8" s="508"/>
      <c r="BA8" s="509"/>
    </row>
    <row r="9" spans="1:53" ht="191.25" customHeight="1">
      <c r="A9" s="56" t="s">
        <v>754</v>
      </c>
      <c r="B9" s="50"/>
      <c r="C9" s="50"/>
      <c r="D9" s="58" t="s">
        <v>151</v>
      </c>
      <c r="E9" s="59" t="s">
        <v>260</v>
      </c>
      <c r="F9" s="59" t="s">
        <v>463</v>
      </c>
      <c r="G9" s="59" t="s">
        <v>464</v>
      </c>
      <c r="H9" s="59" t="s">
        <v>465</v>
      </c>
      <c r="I9" s="59" t="s">
        <v>456</v>
      </c>
      <c r="J9" s="59" t="s">
        <v>538</v>
      </c>
      <c r="K9" s="59" t="s">
        <v>204</v>
      </c>
      <c r="L9" s="59" t="s">
        <v>467</v>
      </c>
      <c r="M9" s="61" t="s">
        <v>39</v>
      </c>
      <c r="N9" s="58" t="s">
        <v>151</v>
      </c>
      <c r="O9" s="59" t="s">
        <v>260</v>
      </c>
      <c r="P9" s="59" t="s">
        <v>463</v>
      </c>
      <c r="Q9" s="59" t="s">
        <v>464</v>
      </c>
      <c r="R9" s="59" t="s">
        <v>465</v>
      </c>
      <c r="S9" s="59" t="s">
        <v>456</v>
      </c>
      <c r="T9" s="59" t="s">
        <v>538</v>
      </c>
      <c r="U9" s="59" t="s">
        <v>204</v>
      </c>
      <c r="V9" s="59" t="s">
        <v>467</v>
      </c>
      <c r="W9" s="61" t="s">
        <v>39</v>
      </c>
      <c r="X9" s="58" t="s">
        <v>151</v>
      </c>
      <c r="Y9" s="59" t="s">
        <v>260</v>
      </c>
      <c r="Z9" s="59" t="s">
        <v>463</v>
      </c>
      <c r="AA9" s="59" t="s">
        <v>464</v>
      </c>
      <c r="AB9" s="59" t="s">
        <v>465</v>
      </c>
      <c r="AC9" s="59" t="s">
        <v>456</v>
      </c>
      <c r="AD9" s="59" t="s">
        <v>538</v>
      </c>
      <c r="AE9" s="59" t="s">
        <v>204</v>
      </c>
      <c r="AF9" s="59" t="s">
        <v>467</v>
      </c>
      <c r="AG9" s="61" t="s">
        <v>39</v>
      </c>
      <c r="AH9" s="58" t="s">
        <v>151</v>
      </c>
      <c r="AI9" s="59" t="s">
        <v>260</v>
      </c>
      <c r="AJ9" s="59" t="s">
        <v>463</v>
      </c>
      <c r="AK9" s="59" t="s">
        <v>464</v>
      </c>
      <c r="AL9" s="59" t="s">
        <v>465</v>
      </c>
      <c r="AM9" s="59" t="s">
        <v>456</v>
      </c>
      <c r="AN9" s="59" t="s">
        <v>538</v>
      </c>
      <c r="AO9" s="59" t="s">
        <v>204</v>
      </c>
      <c r="AP9" s="59" t="s">
        <v>467</v>
      </c>
      <c r="AQ9" s="61" t="s">
        <v>39</v>
      </c>
      <c r="AR9" s="58" t="s">
        <v>151</v>
      </c>
      <c r="AS9" s="59" t="s">
        <v>260</v>
      </c>
      <c r="AT9" s="59" t="s">
        <v>463</v>
      </c>
      <c r="AU9" s="59" t="s">
        <v>464</v>
      </c>
      <c r="AV9" s="59" t="s">
        <v>465</v>
      </c>
      <c r="AW9" s="59" t="s">
        <v>456</v>
      </c>
      <c r="AX9" s="59" t="s">
        <v>538</v>
      </c>
      <c r="AY9" s="59" t="s">
        <v>204</v>
      </c>
      <c r="AZ9" s="59" t="s">
        <v>467</v>
      </c>
      <c r="BA9" s="61" t="s">
        <v>39</v>
      </c>
    </row>
    <row r="10" spans="1:53" s="178" customFormat="1" ht="21.75" customHeight="1">
      <c r="A10" s="369" t="s">
        <v>1</v>
      </c>
      <c r="B10" s="45"/>
      <c r="C10" s="45"/>
      <c r="D10" s="415"/>
      <c r="E10" s="398"/>
      <c r="F10" s="398"/>
      <c r="G10" s="398"/>
      <c r="H10" s="398"/>
      <c r="I10" s="398"/>
      <c r="J10" s="398"/>
      <c r="K10" s="398"/>
      <c r="L10" s="398"/>
      <c r="M10" s="408"/>
      <c r="N10" s="415"/>
      <c r="O10" s="398"/>
      <c r="P10" s="398"/>
      <c r="Q10" s="398"/>
      <c r="R10" s="398"/>
      <c r="S10" s="398"/>
      <c r="T10" s="398"/>
      <c r="U10" s="398"/>
      <c r="V10" s="398"/>
      <c r="W10" s="398"/>
      <c r="X10" s="415"/>
      <c r="Y10" s="398"/>
      <c r="Z10" s="398"/>
      <c r="AA10" s="398"/>
      <c r="AB10" s="398"/>
      <c r="AC10" s="398"/>
      <c r="AD10" s="398"/>
      <c r="AE10" s="398"/>
      <c r="AF10" s="398"/>
      <c r="AG10" s="398"/>
      <c r="AH10" s="415"/>
      <c r="AI10" s="398"/>
      <c r="AJ10" s="398"/>
      <c r="AK10" s="398"/>
      <c r="AL10" s="398"/>
      <c r="AM10" s="398"/>
      <c r="AN10" s="398"/>
      <c r="AO10" s="398"/>
      <c r="AP10" s="398"/>
      <c r="AQ10" s="398"/>
      <c r="AR10" s="415"/>
      <c r="AS10" s="398"/>
      <c r="AT10" s="398"/>
      <c r="AU10" s="398"/>
      <c r="AV10" s="398"/>
      <c r="AW10" s="398"/>
      <c r="AX10" s="398"/>
      <c r="AY10" s="398"/>
      <c r="AZ10" s="398"/>
      <c r="BA10" s="408"/>
    </row>
    <row r="11" spans="1:53" s="178" customFormat="1" ht="21.75" customHeight="1">
      <c r="A11" s="56"/>
      <c r="B11" s="50"/>
      <c r="C11" s="50"/>
      <c r="D11" s="403"/>
      <c r="E11" s="397"/>
      <c r="F11" s="397"/>
      <c r="G11" s="397"/>
      <c r="H11" s="397"/>
      <c r="I11" s="397"/>
      <c r="J11" s="397"/>
      <c r="K11" s="397"/>
      <c r="L11" s="397"/>
      <c r="M11" s="416"/>
      <c r="N11" s="403"/>
      <c r="O11" s="397"/>
      <c r="P11" s="397"/>
      <c r="Q11" s="397"/>
      <c r="R11" s="397"/>
      <c r="S11" s="397"/>
      <c r="T11" s="397"/>
      <c r="U11" s="397"/>
      <c r="V11" s="397"/>
      <c r="W11" s="397"/>
      <c r="X11" s="403"/>
      <c r="Y11" s="397"/>
      <c r="Z11" s="397"/>
      <c r="AA11" s="397"/>
      <c r="AB11" s="397"/>
      <c r="AC11" s="397"/>
      <c r="AD11" s="397"/>
      <c r="AE11" s="397"/>
      <c r="AF11" s="397"/>
      <c r="AG11" s="397"/>
      <c r="AH11" s="403"/>
      <c r="AI11" s="397"/>
      <c r="AJ11" s="397"/>
      <c r="AK11" s="397"/>
      <c r="AL11" s="397"/>
      <c r="AM11" s="397"/>
      <c r="AN11" s="397"/>
      <c r="AO11" s="397"/>
      <c r="AP11" s="397"/>
      <c r="AQ11" s="397"/>
      <c r="AR11" s="403"/>
      <c r="AS11" s="397"/>
      <c r="AT11" s="397"/>
      <c r="AU11" s="397"/>
      <c r="AV11" s="397"/>
      <c r="AW11" s="397"/>
      <c r="AX11" s="397"/>
      <c r="AY11" s="397"/>
      <c r="AZ11" s="397"/>
      <c r="BA11" s="416"/>
    </row>
    <row r="12" spans="1:53" ht="15" customHeight="1">
      <c r="A12" s="35" t="s">
        <v>9</v>
      </c>
      <c r="B12" s="12" t="s">
        <v>35</v>
      </c>
      <c r="C12" s="12" t="s">
        <v>35</v>
      </c>
      <c r="D12" s="15">
        <v>48</v>
      </c>
      <c r="E12" s="14">
        <v>0</v>
      </c>
      <c r="F12" s="14">
        <v>0</v>
      </c>
      <c r="G12" s="14">
        <v>0</v>
      </c>
      <c r="H12" s="14">
        <v>0</v>
      </c>
      <c r="I12" s="14">
        <v>0</v>
      </c>
      <c r="J12" s="14">
        <v>0</v>
      </c>
      <c r="K12" s="14">
        <v>0</v>
      </c>
      <c r="L12" s="14">
        <v>0</v>
      </c>
      <c r="M12" s="25">
        <v>48</v>
      </c>
      <c r="N12" s="15">
        <v>26</v>
      </c>
      <c r="O12" s="14">
        <v>0</v>
      </c>
      <c r="P12" s="14">
        <v>0</v>
      </c>
      <c r="Q12" s="14">
        <v>0</v>
      </c>
      <c r="R12" s="14">
        <v>0</v>
      </c>
      <c r="S12" s="14">
        <v>0</v>
      </c>
      <c r="T12" s="14">
        <v>0</v>
      </c>
      <c r="U12" s="14">
        <v>0</v>
      </c>
      <c r="V12" s="14">
        <v>0</v>
      </c>
      <c r="W12" s="14">
        <v>26</v>
      </c>
      <c r="X12" s="15">
        <v>51</v>
      </c>
      <c r="Y12" s="14">
        <v>0</v>
      </c>
      <c r="Z12" s="14">
        <v>0</v>
      </c>
      <c r="AA12" s="14">
        <v>0</v>
      </c>
      <c r="AB12" s="14">
        <v>0</v>
      </c>
      <c r="AC12" s="14">
        <v>0</v>
      </c>
      <c r="AD12" s="14">
        <v>0</v>
      </c>
      <c r="AE12" s="14">
        <v>0</v>
      </c>
      <c r="AF12" s="14">
        <v>0</v>
      </c>
      <c r="AG12" s="14">
        <v>51</v>
      </c>
      <c r="AH12" s="15">
        <v>31</v>
      </c>
      <c r="AI12" s="14">
        <v>0</v>
      </c>
      <c r="AJ12" s="14">
        <v>0</v>
      </c>
      <c r="AK12" s="14">
        <v>0</v>
      </c>
      <c r="AL12" s="14">
        <v>0</v>
      </c>
      <c r="AM12" s="14">
        <v>0</v>
      </c>
      <c r="AN12" s="14">
        <v>0</v>
      </c>
      <c r="AO12" s="14">
        <v>0</v>
      </c>
      <c r="AP12" s="14">
        <v>0</v>
      </c>
      <c r="AQ12" s="14">
        <v>31</v>
      </c>
      <c r="AR12" s="15">
        <v>34</v>
      </c>
      <c r="AS12" s="14">
        <v>0</v>
      </c>
      <c r="AT12" s="14">
        <v>0</v>
      </c>
      <c r="AU12" s="14">
        <v>0</v>
      </c>
      <c r="AV12" s="14">
        <v>0</v>
      </c>
      <c r="AW12" s="14">
        <v>0</v>
      </c>
      <c r="AX12" s="14">
        <v>0</v>
      </c>
      <c r="AY12" s="14">
        <v>0</v>
      </c>
      <c r="AZ12" s="14">
        <v>0</v>
      </c>
      <c r="BA12" s="25">
        <v>34</v>
      </c>
    </row>
    <row r="13" spans="1:53" ht="15" customHeight="1">
      <c r="A13" s="35"/>
      <c r="B13" s="39" t="s">
        <v>36</v>
      </c>
      <c r="C13" s="39" t="s">
        <v>36</v>
      </c>
      <c r="D13" s="195">
        <v>5</v>
      </c>
      <c r="E13" s="194">
        <v>0</v>
      </c>
      <c r="F13" s="194">
        <v>0</v>
      </c>
      <c r="G13" s="194">
        <v>0</v>
      </c>
      <c r="H13" s="194">
        <v>0</v>
      </c>
      <c r="I13" s="194">
        <v>0</v>
      </c>
      <c r="J13" s="194">
        <v>0</v>
      </c>
      <c r="K13" s="194">
        <v>0</v>
      </c>
      <c r="L13" s="194">
        <v>0</v>
      </c>
      <c r="M13" s="196">
        <v>5</v>
      </c>
      <c r="N13" s="195">
        <v>9</v>
      </c>
      <c r="O13" s="194">
        <v>0</v>
      </c>
      <c r="P13" s="194">
        <v>0</v>
      </c>
      <c r="Q13" s="194">
        <v>0</v>
      </c>
      <c r="R13" s="194">
        <v>0</v>
      </c>
      <c r="S13" s="194">
        <v>0</v>
      </c>
      <c r="T13" s="194">
        <v>0</v>
      </c>
      <c r="U13" s="194">
        <v>0</v>
      </c>
      <c r="V13" s="194">
        <v>0</v>
      </c>
      <c r="W13" s="194">
        <v>9</v>
      </c>
      <c r="X13" s="195">
        <v>14</v>
      </c>
      <c r="Y13" s="194">
        <v>0</v>
      </c>
      <c r="Z13" s="194">
        <v>0</v>
      </c>
      <c r="AA13" s="194">
        <v>0</v>
      </c>
      <c r="AB13" s="194">
        <v>0</v>
      </c>
      <c r="AC13" s="194">
        <v>0</v>
      </c>
      <c r="AD13" s="194">
        <v>0</v>
      </c>
      <c r="AE13" s="194">
        <v>0</v>
      </c>
      <c r="AF13" s="194">
        <v>0</v>
      </c>
      <c r="AG13" s="194">
        <v>14</v>
      </c>
      <c r="AH13" s="195">
        <v>6</v>
      </c>
      <c r="AI13" s="194">
        <v>0</v>
      </c>
      <c r="AJ13" s="194">
        <v>0</v>
      </c>
      <c r="AK13" s="194">
        <v>0</v>
      </c>
      <c r="AL13" s="194">
        <v>0</v>
      </c>
      <c r="AM13" s="194">
        <v>0</v>
      </c>
      <c r="AN13" s="194">
        <v>0</v>
      </c>
      <c r="AO13" s="194">
        <v>0</v>
      </c>
      <c r="AP13" s="194">
        <v>0</v>
      </c>
      <c r="AQ13" s="194">
        <v>6</v>
      </c>
      <c r="AR13" s="195">
        <v>8</v>
      </c>
      <c r="AS13" s="194">
        <v>0</v>
      </c>
      <c r="AT13" s="194">
        <v>1</v>
      </c>
      <c r="AU13" s="194">
        <v>0</v>
      </c>
      <c r="AV13" s="194">
        <v>0</v>
      </c>
      <c r="AW13" s="194">
        <v>0</v>
      </c>
      <c r="AX13" s="194">
        <v>0</v>
      </c>
      <c r="AY13" s="194">
        <v>0</v>
      </c>
      <c r="AZ13" s="194">
        <v>0</v>
      </c>
      <c r="BA13" s="196">
        <v>9</v>
      </c>
    </row>
    <row r="14" spans="1:53" ht="15" customHeight="1">
      <c r="A14" s="35"/>
      <c r="B14" s="11" t="s">
        <v>184</v>
      </c>
      <c r="C14" s="12" t="s">
        <v>37</v>
      </c>
      <c r="D14" s="15">
        <v>31</v>
      </c>
      <c r="E14" s="14">
        <v>0</v>
      </c>
      <c r="F14" s="14">
        <v>2</v>
      </c>
      <c r="G14" s="14">
        <v>1</v>
      </c>
      <c r="H14" s="14">
        <v>0</v>
      </c>
      <c r="I14" s="14">
        <v>0</v>
      </c>
      <c r="J14" s="14">
        <v>0</v>
      </c>
      <c r="K14" s="14">
        <v>0</v>
      </c>
      <c r="L14" s="14">
        <v>0</v>
      </c>
      <c r="M14" s="25">
        <v>34</v>
      </c>
      <c r="N14" s="15">
        <v>17</v>
      </c>
      <c r="O14" s="14">
        <v>0</v>
      </c>
      <c r="P14" s="14">
        <v>1</v>
      </c>
      <c r="Q14" s="14">
        <v>0</v>
      </c>
      <c r="R14" s="14">
        <v>0</v>
      </c>
      <c r="S14" s="14">
        <v>0</v>
      </c>
      <c r="T14" s="14">
        <v>0</v>
      </c>
      <c r="U14" s="14">
        <v>0</v>
      </c>
      <c r="V14" s="14">
        <v>0</v>
      </c>
      <c r="W14" s="14">
        <v>18</v>
      </c>
      <c r="X14" s="15">
        <v>18</v>
      </c>
      <c r="Y14" s="14">
        <v>0</v>
      </c>
      <c r="Z14" s="14">
        <v>0</v>
      </c>
      <c r="AA14" s="14">
        <v>1</v>
      </c>
      <c r="AB14" s="14">
        <v>0</v>
      </c>
      <c r="AC14" s="14">
        <v>0</v>
      </c>
      <c r="AD14" s="14">
        <v>0</v>
      </c>
      <c r="AE14" s="14">
        <v>0</v>
      </c>
      <c r="AF14" s="14">
        <v>0</v>
      </c>
      <c r="AG14" s="14">
        <v>19</v>
      </c>
      <c r="AH14" s="15">
        <v>19</v>
      </c>
      <c r="AI14" s="14">
        <v>0</v>
      </c>
      <c r="AJ14" s="14">
        <v>0</v>
      </c>
      <c r="AK14" s="14">
        <v>0</v>
      </c>
      <c r="AL14" s="14">
        <v>0</v>
      </c>
      <c r="AM14" s="14">
        <v>0</v>
      </c>
      <c r="AN14" s="14">
        <v>0</v>
      </c>
      <c r="AO14" s="14">
        <v>0</v>
      </c>
      <c r="AP14" s="14">
        <v>0</v>
      </c>
      <c r="AQ14" s="14">
        <v>19</v>
      </c>
      <c r="AR14" s="15">
        <v>25</v>
      </c>
      <c r="AS14" s="14">
        <v>0</v>
      </c>
      <c r="AT14" s="14">
        <v>1</v>
      </c>
      <c r="AU14" s="14">
        <v>0</v>
      </c>
      <c r="AV14" s="14">
        <v>0</v>
      </c>
      <c r="AW14" s="14">
        <v>0</v>
      </c>
      <c r="AX14" s="14">
        <v>0</v>
      </c>
      <c r="AY14" s="14">
        <v>0</v>
      </c>
      <c r="AZ14" s="14">
        <v>0</v>
      </c>
      <c r="BA14" s="25">
        <v>26</v>
      </c>
    </row>
    <row r="15" spans="1:53" ht="15" customHeight="1">
      <c r="A15" s="35"/>
      <c r="B15" s="11"/>
      <c r="C15" s="12" t="s">
        <v>38</v>
      </c>
      <c r="D15" s="15">
        <v>26</v>
      </c>
      <c r="E15" s="14">
        <v>0</v>
      </c>
      <c r="F15" s="14">
        <v>14</v>
      </c>
      <c r="G15" s="14">
        <v>19</v>
      </c>
      <c r="H15" s="14">
        <v>0</v>
      </c>
      <c r="I15" s="14">
        <v>1</v>
      </c>
      <c r="J15" s="14">
        <v>1</v>
      </c>
      <c r="K15" s="14">
        <v>0</v>
      </c>
      <c r="L15" s="14">
        <v>0</v>
      </c>
      <c r="M15" s="25">
        <v>61</v>
      </c>
      <c r="N15" s="15">
        <v>20</v>
      </c>
      <c r="O15" s="14">
        <v>0</v>
      </c>
      <c r="P15" s="14">
        <v>16</v>
      </c>
      <c r="Q15" s="14">
        <v>23</v>
      </c>
      <c r="R15" s="14">
        <v>2</v>
      </c>
      <c r="S15" s="14">
        <v>0</v>
      </c>
      <c r="T15" s="14">
        <v>2</v>
      </c>
      <c r="U15" s="14">
        <v>0</v>
      </c>
      <c r="V15" s="14">
        <v>0</v>
      </c>
      <c r="W15" s="14">
        <v>63</v>
      </c>
      <c r="X15" s="15">
        <v>19</v>
      </c>
      <c r="Y15" s="14">
        <v>0</v>
      </c>
      <c r="Z15" s="14">
        <v>19</v>
      </c>
      <c r="AA15" s="14">
        <v>12</v>
      </c>
      <c r="AB15" s="14">
        <v>0</v>
      </c>
      <c r="AC15" s="14">
        <v>1</v>
      </c>
      <c r="AD15" s="14">
        <v>0</v>
      </c>
      <c r="AE15" s="14">
        <v>0</v>
      </c>
      <c r="AF15" s="14">
        <v>0</v>
      </c>
      <c r="AG15" s="14">
        <v>51</v>
      </c>
      <c r="AH15" s="15">
        <v>25</v>
      </c>
      <c r="AI15" s="14">
        <v>0</v>
      </c>
      <c r="AJ15" s="14">
        <v>28</v>
      </c>
      <c r="AK15" s="14">
        <v>24</v>
      </c>
      <c r="AL15" s="14">
        <v>0</v>
      </c>
      <c r="AM15" s="14">
        <v>0</v>
      </c>
      <c r="AN15" s="14">
        <v>2</v>
      </c>
      <c r="AO15" s="14">
        <v>0</v>
      </c>
      <c r="AP15" s="14">
        <v>0</v>
      </c>
      <c r="AQ15" s="14">
        <v>79</v>
      </c>
      <c r="AR15" s="15">
        <v>25</v>
      </c>
      <c r="AS15" s="14">
        <v>1</v>
      </c>
      <c r="AT15" s="14">
        <v>27</v>
      </c>
      <c r="AU15" s="14">
        <v>24</v>
      </c>
      <c r="AV15" s="14">
        <v>1</v>
      </c>
      <c r="AW15" s="14">
        <v>1</v>
      </c>
      <c r="AX15" s="14">
        <v>2</v>
      </c>
      <c r="AY15" s="14">
        <v>0</v>
      </c>
      <c r="AZ15" s="14">
        <v>0</v>
      </c>
      <c r="BA15" s="25">
        <v>81</v>
      </c>
    </row>
    <row r="16" spans="1:53" ht="15" customHeight="1">
      <c r="A16" s="35"/>
      <c r="B16" s="11"/>
      <c r="C16" s="12" t="s">
        <v>39</v>
      </c>
      <c r="D16" s="15">
        <v>57</v>
      </c>
      <c r="E16" s="14">
        <v>0</v>
      </c>
      <c r="F16" s="14">
        <v>16</v>
      </c>
      <c r="G16" s="14">
        <v>20</v>
      </c>
      <c r="H16" s="14">
        <v>0</v>
      </c>
      <c r="I16" s="14">
        <v>1</v>
      </c>
      <c r="J16" s="14">
        <v>1</v>
      </c>
      <c r="K16" s="14">
        <v>0</v>
      </c>
      <c r="L16" s="14">
        <v>0</v>
      </c>
      <c r="M16" s="25">
        <v>95</v>
      </c>
      <c r="N16" s="15">
        <v>37</v>
      </c>
      <c r="O16" s="14">
        <v>0</v>
      </c>
      <c r="P16" s="14">
        <v>17</v>
      </c>
      <c r="Q16" s="14">
        <v>23</v>
      </c>
      <c r="R16" s="14">
        <v>2</v>
      </c>
      <c r="S16" s="14">
        <v>0</v>
      </c>
      <c r="T16" s="14">
        <v>2</v>
      </c>
      <c r="U16" s="14">
        <v>0</v>
      </c>
      <c r="V16" s="14">
        <v>0</v>
      </c>
      <c r="W16" s="14">
        <v>81</v>
      </c>
      <c r="X16" s="15">
        <v>37</v>
      </c>
      <c r="Y16" s="14">
        <v>0</v>
      </c>
      <c r="Z16" s="14">
        <v>19</v>
      </c>
      <c r="AA16" s="14">
        <v>13</v>
      </c>
      <c r="AB16" s="14">
        <v>0</v>
      </c>
      <c r="AC16" s="14">
        <v>1</v>
      </c>
      <c r="AD16" s="14">
        <v>0</v>
      </c>
      <c r="AE16" s="14">
        <v>0</v>
      </c>
      <c r="AF16" s="14">
        <v>0</v>
      </c>
      <c r="AG16" s="14">
        <v>70</v>
      </c>
      <c r="AH16" s="15">
        <v>44</v>
      </c>
      <c r="AI16" s="14">
        <v>0</v>
      </c>
      <c r="AJ16" s="14">
        <v>28</v>
      </c>
      <c r="AK16" s="14">
        <v>24</v>
      </c>
      <c r="AL16" s="14">
        <v>0</v>
      </c>
      <c r="AM16" s="14">
        <v>0</v>
      </c>
      <c r="AN16" s="14">
        <v>2</v>
      </c>
      <c r="AO16" s="14">
        <v>0</v>
      </c>
      <c r="AP16" s="14">
        <v>0</v>
      </c>
      <c r="AQ16" s="14">
        <v>98</v>
      </c>
      <c r="AR16" s="15">
        <v>50</v>
      </c>
      <c r="AS16" s="14">
        <v>1</v>
      </c>
      <c r="AT16" s="14">
        <v>28</v>
      </c>
      <c r="AU16" s="14">
        <v>24</v>
      </c>
      <c r="AV16" s="14">
        <v>1</v>
      </c>
      <c r="AW16" s="14">
        <v>1</v>
      </c>
      <c r="AX16" s="14">
        <v>2</v>
      </c>
      <c r="AY16" s="14">
        <v>0</v>
      </c>
      <c r="AZ16" s="14">
        <v>0</v>
      </c>
      <c r="BA16" s="25">
        <v>107</v>
      </c>
    </row>
    <row r="17" spans="1:53" ht="15" customHeight="1">
      <c r="A17" s="36"/>
      <c r="B17" s="39" t="s">
        <v>39</v>
      </c>
      <c r="C17" s="39"/>
      <c r="D17" s="195">
        <v>110</v>
      </c>
      <c r="E17" s="194">
        <v>0</v>
      </c>
      <c r="F17" s="194">
        <v>16</v>
      </c>
      <c r="G17" s="194">
        <v>20</v>
      </c>
      <c r="H17" s="194">
        <v>0</v>
      </c>
      <c r="I17" s="194">
        <v>1</v>
      </c>
      <c r="J17" s="194">
        <v>1</v>
      </c>
      <c r="K17" s="194">
        <v>0</v>
      </c>
      <c r="L17" s="194">
        <v>0</v>
      </c>
      <c r="M17" s="196">
        <v>148</v>
      </c>
      <c r="N17" s="195">
        <v>72</v>
      </c>
      <c r="O17" s="194">
        <v>0</v>
      </c>
      <c r="P17" s="194">
        <v>17</v>
      </c>
      <c r="Q17" s="194">
        <v>23</v>
      </c>
      <c r="R17" s="194">
        <v>2</v>
      </c>
      <c r="S17" s="194">
        <v>0</v>
      </c>
      <c r="T17" s="194">
        <v>2</v>
      </c>
      <c r="U17" s="194">
        <v>0</v>
      </c>
      <c r="V17" s="194">
        <v>0</v>
      </c>
      <c r="W17" s="194">
        <v>116</v>
      </c>
      <c r="X17" s="195">
        <v>102</v>
      </c>
      <c r="Y17" s="194">
        <v>0</v>
      </c>
      <c r="Z17" s="194">
        <v>19</v>
      </c>
      <c r="AA17" s="194">
        <v>13</v>
      </c>
      <c r="AB17" s="194">
        <v>0</v>
      </c>
      <c r="AC17" s="194">
        <v>1</v>
      </c>
      <c r="AD17" s="194">
        <v>0</v>
      </c>
      <c r="AE17" s="194">
        <v>0</v>
      </c>
      <c r="AF17" s="194">
        <v>0</v>
      </c>
      <c r="AG17" s="194">
        <v>135</v>
      </c>
      <c r="AH17" s="195">
        <v>81</v>
      </c>
      <c r="AI17" s="194">
        <v>0</v>
      </c>
      <c r="AJ17" s="194">
        <v>28</v>
      </c>
      <c r="AK17" s="194">
        <v>24</v>
      </c>
      <c r="AL17" s="194">
        <v>0</v>
      </c>
      <c r="AM17" s="194">
        <v>0</v>
      </c>
      <c r="AN17" s="194">
        <v>2</v>
      </c>
      <c r="AO17" s="194">
        <v>0</v>
      </c>
      <c r="AP17" s="194">
        <v>0</v>
      </c>
      <c r="AQ17" s="194">
        <v>135</v>
      </c>
      <c r="AR17" s="195">
        <v>92</v>
      </c>
      <c r="AS17" s="194">
        <v>1</v>
      </c>
      <c r="AT17" s="194">
        <v>29</v>
      </c>
      <c r="AU17" s="194">
        <v>24</v>
      </c>
      <c r="AV17" s="194">
        <v>1</v>
      </c>
      <c r="AW17" s="194">
        <v>1</v>
      </c>
      <c r="AX17" s="194">
        <v>2</v>
      </c>
      <c r="AY17" s="194">
        <v>0</v>
      </c>
      <c r="AZ17" s="194">
        <v>0</v>
      </c>
      <c r="BA17" s="196">
        <v>150</v>
      </c>
    </row>
    <row r="18" spans="1:53" ht="15" customHeight="1">
      <c r="A18" s="35" t="s">
        <v>10</v>
      </c>
      <c r="B18" s="11" t="s">
        <v>40</v>
      </c>
      <c r="C18" s="12" t="s">
        <v>41</v>
      </c>
      <c r="D18" s="15">
        <v>1212</v>
      </c>
      <c r="E18" s="14">
        <v>43</v>
      </c>
      <c r="F18" s="14">
        <v>794</v>
      </c>
      <c r="G18" s="14">
        <v>2441</v>
      </c>
      <c r="H18" s="14">
        <v>236</v>
      </c>
      <c r="I18" s="14">
        <v>6</v>
      </c>
      <c r="J18" s="14">
        <v>381</v>
      </c>
      <c r="K18" s="14">
        <v>27</v>
      </c>
      <c r="L18" s="14">
        <v>64</v>
      </c>
      <c r="M18" s="25">
        <v>5204</v>
      </c>
      <c r="N18" s="15">
        <v>1408</v>
      </c>
      <c r="O18" s="14">
        <v>36</v>
      </c>
      <c r="P18" s="14">
        <v>869</v>
      </c>
      <c r="Q18" s="14">
        <v>2404</v>
      </c>
      <c r="R18" s="14">
        <v>206</v>
      </c>
      <c r="S18" s="14">
        <v>10</v>
      </c>
      <c r="T18" s="14">
        <v>383</v>
      </c>
      <c r="U18" s="14">
        <v>24</v>
      </c>
      <c r="V18" s="14">
        <v>42</v>
      </c>
      <c r="W18" s="14">
        <v>5382</v>
      </c>
      <c r="X18" s="15">
        <v>1479</v>
      </c>
      <c r="Y18" s="14">
        <v>45</v>
      </c>
      <c r="Z18" s="14">
        <v>914</v>
      </c>
      <c r="AA18" s="14">
        <v>2596</v>
      </c>
      <c r="AB18" s="14">
        <v>233</v>
      </c>
      <c r="AC18" s="14">
        <v>11</v>
      </c>
      <c r="AD18" s="14">
        <v>402</v>
      </c>
      <c r="AE18" s="14">
        <v>17</v>
      </c>
      <c r="AF18" s="14">
        <v>44</v>
      </c>
      <c r="AG18" s="14">
        <v>5741</v>
      </c>
      <c r="AH18" s="15">
        <v>1486</v>
      </c>
      <c r="AI18" s="14">
        <v>38</v>
      </c>
      <c r="AJ18" s="14">
        <v>860</v>
      </c>
      <c r="AK18" s="14">
        <v>2640</v>
      </c>
      <c r="AL18" s="14">
        <v>238</v>
      </c>
      <c r="AM18" s="14">
        <v>8</v>
      </c>
      <c r="AN18" s="14">
        <v>374</v>
      </c>
      <c r="AO18" s="14">
        <v>15</v>
      </c>
      <c r="AP18" s="14">
        <v>66</v>
      </c>
      <c r="AQ18" s="14">
        <v>5725</v>
      </c>
      <c r="AR18" s="15">
        <v>1552</v>
      </c>
      <c r="AS18" s="14">
        <v>46</v>
      </c>
      <c r="AT18" s="14">
        <v>883</v>
      </c>
      <c r="AU18" s="14">
        <v>2640</v>
      </c>
      <c r="AV18" s="14">
        <v>199</v>
      </c>
      <c r="AW18" s="14">
        <v>9</v>
      </c>
      <c r="AX18" s="14">
        <v>403</v>
      </c>
      <c r="AY18" s="14">
        <v>11</v>
      </c>
      <c r="AZ18" s="14">
        <v>64</v>
      </c>
      <c r="BA18" s="25">
        <v>5807</v>
      </c>
    </row>
    <row r="19" spans="1:53" ht="15" customHeight="1">
      <c r="A19" s="35"/>
      <c r="B19" s="11"/>
      <c r="C19" s="12" t="s">
        <v>42</v>
      </c>
      <c r="D19" s="15">
        <v>194</v>
      </c>
      <c r="E19" s="14">
        <v>12</v>
      </c>
      <c r="F19" s="14">
        <v>93</v>
      </c>
      <c r="G19" s="14">
        <v>624</v>
      </c>
      <c r="H19" s="14">
        <v>178</v>
      </c>
      <c r="I19" s="14">
        <v>9</v>
      </c>
      <c r="J19" s="14">
        <v>111</v>
      </c>
      <c r="K19" s="14">
        <v>11</v>
      </c>
      <c r="L19" s="14">
        <v>36</v>
      </c>
      <c r="M19" s="25">
        <v>1268</v>
      </c>
      <c r="N19" s="15">
        <v>189</v>
      </c>
      <c r="O19" s="14">
        <v>9</v>
      </c>
      <c r="P19" s="14">
        <v>123</v>
      </c>
      <c r="Q19" s="14">
        <v>565</v>
      </c>
      <c r="R19" s="14">
        <v>166</v>
      </c>
      <c r="S19" s="14">
        <v>5</v>
      </c>
      <c r="T19" s="14">
        <v>105</v>
      </c>
      <c r="U19" s="14">
        <v>7</v>
      </c>
      <c r="V19" s="14">
        <v>26</v>
      </c>
      <c r="W19" s="14">
        <v>1195</v>
      </c>
      <c r="X19" s="15">
        <v>233</v>
      </c>
      <c r="Y19" s="14">
        <v>12</v>
      </c>
      <c r="Z19" s="14">
        <v>112</v>
      </c>
      <c r="AA19" s="14">
        <v>573</v>
      </c>
      <c r="AB19" s="14">
        <v>169</v>
      </c>
      <c r="AC19" s="14">
        <v>9</v>
      </c>
      <c r="AD19" s="14">
        <v>107</v>
      </c>
      <c r="AE19" s="14">
        <v>14</v>
      </c>
      <c r="AF19" s="14">
        <v>30</v>
      </c>
      <c r="AG19" s="14">
        <v>1259</v>
      </c>
      <c r="AH19" s="15">
        <v>192</v>
      </c>
      <c r="AI19" s="14">
        <v>11</v>
      </c>
      <c r="AJ19" s="14">
        <v>107</v>
      </c>
      <c r="AK19" s="14">
        <v>610</v>
      </c>
      <c r="AL19" s="14">
        <v>136</v>
      </c>
      <c r="AM19" s="14">
        <v>12</v>
      </c>
      <c r="AN19" s="14">
        <v>109</v>
      </c>
      <c r="AO19" s="14">
        <v>11</v>
      </c>
      <c r="AP19" s="14">
        <v>27</v>
      </c>
      <c r="AQ19" s="14">
        <v>1215</v>
      </c>
      <c r="AR19" s="15">
        <v>208</v>
      </c>
      <c r="AS19" s="14">
        <v>7</v>
      </c>
      <c r="AT19" s="14">
        <v>112</v>
      </c>
      <c r="AU19" s="14">
        <v>644</v>
      </c>
      <c r="AV19" s="14">
        <v>114</v>
      </c>
      <c r="AW19" s="14">
        <v>11</v>
      </c>
      <c r="AX19" s="14">
        <v>110</v>
      </c>
      <c r="AY19" s="14">
        <v>6</v>
      </c>
      <c r="AZ19" s="14">
        <v>32</v>
      </c>
      <c r="BA19" s="25">
        <v>1244</v>
      </c>
    </row>
    <row r="20" spans="1:53" ht="15" customHeight="1">
      <c r="A20" s="35"/>
      <c r="B20" s="11"/>
      <c r="C20" s="12" t="s">
        <v>43</v>
      </c>
      <c r="D20" s="15">
        <v>353</v>
      </c>
      <c r="E20" s="14">
        <v>17</v>
      </c>
      <c r="F20" s="14">
        <v>307</v>
      </c>
      <c r="G20" s="14">
        <v>3168</v>
      </c>
      <c r="H20" s="14">
        <v>1066</v>
      </c>
      <c r="I20" s="14">
        <v>38</v>
      </c>
      <c r="J20" s="14">
        <v>1681</v>
      </c>
      <c r="K20" s="14">
        <v>240</v>
      </c>
      <c r="L20" s="14">
        <v>126</v>
      </c>
      <c r="M20" s="25">
        <v>6996</v>
      </c>
      <c r="N20" s="15">
        <v>412</v>
      </c>
      <c r="O20" s="14">
        <v>12</v>
      </c>
      <c r="P20" s="14">
        <v>342</v>
      </c>
      <c r="Q20" s="14">
        <v>3166</v>
      </c>
      <c r="R20" s="14">
        <v>1012</v>
      </c>
      <c r="S20" s="14">
        <v>68</v>
      </c>
      <c r="T20" s="14">
        <v>1614</v>
      </c>
      <c r="U20" s="14">
        <v>235</v>
      </c>
      <c r="V20" s="14">
        <v>153</v>
      </c>
      <c r="W20" s="14">
        <v>7014</v>
      </c>
      <c r="X20" s="15">
        <v>418</v>
      </c>
      <c r="Y20" s="14">
        <v>20</v>
      </c>
      <c r="Z20" s="14">
        <v>346</v>
      </c>
      <c r="AA20" s="14">
        <v>3157</v>
      </c>
      <c r="AB20" s="14">
        <v>1065</v>
      </c>
      <c r="AC20" s="14">
        <v>74</v>
      </c>
      <c r="AD20" s="14">
        <v>1783</v>
      </c>
      <c r="AE20" s="14">
        <v>211</v>
      </c>
      <c r="AF20" s="14">
        <v>132</v>
      </c>
      <c r="AG20" s="14">
        <v>7206</v>
      </c>
      <c r="AH20" s="15">
        <v>415</v>
      </c>
      <c r="AI20" s="14">
        <v>12</v>
      </c>
      <c r="AJ20" s="14">
        <v>316</v>
      </c>
      <c r="AK20" s="14">
        <v>3286</v>
      </c>
      <c r="AL20" s="14">
        <v>1091</v>
      </c>
      <c r="AM20" s="14">
        <v>60</v>
      </c>
      <c r="AN20" s="14">
        <v>1770</v>
      </c>
      <c r="AO20" s="14">
        <v>200</v>
      </c>
      <c r="AP20" s="14">
        <v>125</v>
      </c>
      <c r="AQ20" s="14">
        <v>7275</v>
      </c>
      <c r="AR20" s="15">
        <v>378</v>
      </c>
      <c r="AS20" s="14">
        <v>11</v>
      </c>
      <c r="AT20" s="14">
        <v>283</v>
      </c>
      <c r="AU20" s="14">
        <v>3367</v>
      </c>
      <c r="AV20" s="14">
        <v>896</v>
      </c>
      <c r="AW20" s="14">
        <v>57</v>
      </c>
      <c r="AX20" s="14">
        <v>1934</v>
      </c>
      <c r="AY20" s="14">
        <v>185</v>
      </c>
      <c r="AZ20" s="14">
        <v>132</v>
      </c>
      <c r="BA20" s="25">
        <v>7243</v>
      </c>
    </row>
    <row r="21" spans="1:53" ht="15" customHeight="1">
      <c r="A21" s="35"/>
      <c r="B21" s="11"/>
      <c r="C21" s="12" t="s">
        <v>39</v>
      </c>
      <c r="D21" s="15">
        <v>1759</v>
      </c>
      <c r="E21" s="14">
        <v>72</v>
      </c>
      <c r="F21" s="14">
        <v>1194</v>
      </c>
      <c r="G21" s="14">
        <v>6233</v>
      </c>
      <c r="H21" s="14">
        <v>1480</v>
      </c>
      <c r="I21" s="14">
        <v>53</v>
      </c>
      <c r="J21" s="14">
        <v>2173</v>
      </c>
      <c r="K21" s="14">
        <v>278</v>
      </c>
      <c r="L21" s="14">
        <v>226</v>
      </c>
      <c r="M21" s="25">
        <v>13468</v>
      </c>
      <c r="N21" s="15">
        <v>2009</v>
      </c>
      <c r="O21" s="14">
        <v>57</v>
      </c>
      <c r="P21" s="14">
        <v>1334</v>
      </c>
      <c r="Q21" s="14">
        <v>6135</v>
      </c>
      <c r="R21" s="14">
        <v>1384</v>
      </c>
      <c r="S21" s="14">
        <v>83</v>
      </c>
      <c r="T21" s="14">
        <v>2102</v>
      </c>
      <c r="U21" s="14">
        <v>266</v>
      </c>
      <c r="V21" s="14">
        <v>221</v>
      </c>
      <c r="W21" s="14">
        <v>13591</v>
      </c>
      <c r="X21" s="15">
        <v>2130</v>
      </c>
      <c r="Y21" s="14">
        <v>77</v>
      </c>
      <c r="Z21" s="14">
        <v>1372</v>
      </c>
      <c r="AA21" s="14">
        <v>6326</v>
      </c>
      <c r="AB21" s="14">
        <v>1467</v>
      </c>
      <c r="AC21" s="14">
        <v>94</v>
      </c>
      <c r="AD21" s="14">
        <v>2292</v>
      </c>
      <c r="AE21" s="14">
        <v>242</v>
      </c>
      <c r="AF21" s="14">
        <v>206</v>
      </c>
      <c r="AG21" s="14">
        <v>14206</v>
      </c>
      <c r="AH21" s="15">
        <v>2093</v>
      </c>
      <c r="AI21" s="14">
        <v>61</v>
      </c>
      <c r="AJ21" s="14">
        <v>1283</v>
      </c>
      <c r="AK21" s="14">
        <v>6536</v>
      </c>
      <c r="AL21" s="14">
        <v>1465</v>
      </c>
      <c r="AM21" s="14">
        <v>80</v>
      </c>
      <c r="AN21" s="14">
        <v>2253</v>
      </c>
      <c r="AO21" s="14">
        <v>226</v>
      </c>
      <c r="AP21" s="14">
        <v>218</v>
      </c>
      <c r="AQ21" s="14">
        <v>14215</v>
      </c>
      <c r="AR21" s="15">
        <v>2138</v>
      </c>
      <c r="AS21" s="14">
        <v>64</v>
      </c>
      <c r="AT21" s="14">
        <v>1278</v>
      </c>
      <c r="AU21" s="14">
        <v>6651</v>
      </c>
      <c r="AV21" s="14">
        <v>1209</v>
      </c>
      <c r="AW21" s="14">
        <v>77</v>
      </c>
      <c r="AX21" s="14">
        <v>2447</v>
      </c>
      <c r="AY21" s="14">
        <v>202</v>
      </c>
      <c r="AZ21" s="14">
        <v>228</v>
      </c>
      <c r="BA21" s="25">
        <v>14294</v>
      </c>
    </row>
    <row r="22" spans="1:53" ht="15" customHeight="1">
      <c r="A22" s="35"/>
      <c r="B22" s="334" t="s">
        <v>241</v>
      </c>
      <c r="C22" s="260" t="s">
        <v>532</v>
      </c>
      <c r="D22" s="188">
        <v>541</v>
      </c>
      <c r="E22" s="189">
        <v>18</v>
      </c>
      <c r="F22" s="189">
        <v>277</v>
      </c>
      <c r="G22" s="189">
        <v>2117</v>
      </c>
      <c r="H22" s="189">
        <v>352</v>
      </c>
      <c r="I22" s="189">
        <v>29</v>
      </c>
      <c r="J22" s="189">
        <v>426</v>
      </c>
      <c r="K22" s="189">
        <v>42</v>
      </c>
      <c r="L22" s="189">
        <v>36</v>
      </c>
      <c r="M22" s="312">
        <v>3838</v>
      </c>
      <c r="N22" s="188">
        <v>624</v>
      </c>
      <c r="O22" s="189">
        <v>13</v>
      </c>
      <c r="P22" s="189">
        <v>408</v>
      </c>
      <c r="Q22" s="189">
        <v>2423</v>
      </c>
      <c r="R22" s="189">
        <v>358</v>
      </c>
      <c r="S22" s="189">
        <v>27</v>
      </c>
      <c r="T22" s="189">
        <v>467</v>
      </c>
      <c r="U22" s="189">
        <v>36</v>
      </c>
      <c r="V22" s="189">
        <v>37</v>
      </c>
      <c r="W22" s="189">
        <v>4393</v>
      </c>
      <c r="X22" s="188">
        <v>705</v>
      </c>
      <c r="Y22" s="189">
        <v>11</v>
      </c>
      <c r="Z22" s="189">
        <v>496</v>
      </c>
      <c r="AA22" s="189">
        <v>2573</v>
      </c>
      <c r="AB22" s="189">
        <v>378</v>
      </c>
      <c r="AC22" s="189">
        <v>26</v>
      </c>
      <c r="AD22" s="189">
        <v>510</v>
      </c>
      <c r="AE22" s="189">
        <v>24</v>
      </c>
      <c r="AF22" s="189">
        <v>47</v>
      </c>
      <c r="AG22" s="189">
        <v>4770</v>
      </c>
      <c r="AH22" s="188">
        <v>706</v>
      </c>
      <c r="AI22" s="189">
        <v>7</v>
      </c>
      <c r="AJ22" s="189">
        <v>406</v>
      </c>
      <c r="AK22" s="189">
        <v>2758</v>
      </c>
      <c r="AL22" s="189">
        <v>354</v>
      </c>
      <c r="AM22" s="189">
        <v>28</v>
      </c>
      <c r="AN22" s="189">
        <v>486</v>
      </c>
      <c r="AO22" s="189">
        <v>28</v>
      </c>
      <c r="AP22" s="189">
        <v>53</v>
      </c>
      <c r="AQ22" s="189">
        <v>4826</v>
      </c>
      <c r="AR22" s="188">
        <v>645</v>
      </c>
      <c r="AS22" s="189">
        <v>13</v>
      </c>
      <c r="AT22" s="189">
        <v>382</v>
      </c>
      <c r="AU22" s="189">
        <v>3041</v>
      </c>
      <c r="AV22" s="189">
        <v>308</v>
      </c>
      <c r="AW22" s="189">
        <v>33</v>
      </c>
      <c r="AX22" s="189">
        <v>626</v>
      </c>
      <c r="AY22" s="189">
        <v>20</v>
      </c>
      <c r="AZ22" s="189">
        <v>70</v>
      </c>
      <c r="BA22" s="312">
        <v>5138</v>
      </c>
    </row>
    <row r="23" spans="1:53" ht="15" customHeight="1">
      <c r="A23" s="35"/>
      <c r="B23" s="11"/>
      <c r="C23" s="181" t="s">
        <v>308</v>
      </c>
      <c r="D23" s="183">
        <v>6</v>
      </c>
      <c r="E23" s="182">
        <v>1</v>
      </c>
      <c r="F23" s="182">
        <v>3</v>
      </c>
      <c r="G23" s="182">
        <v>18</v>
      </c>
      <c r="H23" s="182">
        <v>7</v>
      </c>
      <c r="I23" s="182">
        <v>0</v>
      </c>
      <c r="J23" s="182">
        <v>0</v>
      </c>
      <c r="K23" s="182">
        <v>0</v>
      </c>
      <c r="L23" s="182">
        <v>4</v>
      </c>
      <c r="M23" s="190">
        <v>39</v>
      </c>
      <c r="N23" s="183">
        <v>11</v>
      </c>
      <c r="O23" s="182">
        <v>1</v>
      </c>
      <c r="P23" s="182">
        <v>5</v>
      </c>
      <c r="Q23" s="182">
        <v>21</v>
      </c>
      <c r="R23" s="182">
        <v>5</v>
      </c>
      <c r="S23" s="182">
        <v>1</v>
      </c>
      <c r="T23" s="182">
        <v>3</v>
      </c>
      <c r="U23" s="182">
        <v>0</v>
      </c>
      <c r="V23" s="182">
        <v>6</v>
      </c>
      <c r="W23" s="182">
        <v>53</v>
      </c>
      <c r="X23" s="183">
        <v>13</v>
      </c>
      <c r="Y23" s="182">
        <v>1</v>
      </c>
      <c r="Z23" s="182">
        <v>4</v>
      </c>
      <c r="AA23" s="182">
        <v>21</v>
      </c>
      <c r="AB23" s="182">
        <v>6</v>
      </c>
      <c r="AC23" s="182">
        <v>0</v>
      </c>
      <c r="AD23" s="182">
        <v>6</v>
      </c>
      <c r="AE23" s="182">
        <v>0</v>
      </c>
      <c r="AF23" s="182">
        <v>3</v>
      </c>
      <c r="AG23" s="182">
        <v>54</v>
      </c>
      <c r="AH23" s="183">
        <v>5</v>
      </c>
      <c r="AI23" s="182">
        <v>0</v>
      </c>
      <c r="AJ23" s="182">
        <v>2</v>
      </c>
      <c r="AK23" s="182">
        <v>16</v>
      </c>
      <c r="AL23" s="182">
        <v>9</v>
      </c>
      <c r="AM23" s="182">
        <v>0</v>
      </c>
      <c r="AN23" s="182">
        <v>1</v>
      </c>
      <c r="AO23" s="182">
        <v>2</v>
      </c>
      <c r="AP23" s="182">
        <v>4</v>
      </c>
      <c r="AQ23" s="182">
        <v>39</v>
      </c>
      <c r="AR23" s="183">
        <v>11</v>
      </c>
      <c r="AS23" s="182">
        <v>0</v>
      </c>
      <c r="AT23" s="182">
        <v>3</v>
      </c>
      <c r="AU23" s="182">
        <v>11</v>
      </c>
      <c r="AV23" s="182">
        <v>3</v>
      </c>
      <c r="AW23" s="182">
        <v>1</v>
      </c>
      <c r="AX23" s="182">
        <v>3</v>
      </c>
      <c r="AY23" s="182">
        <v>0</v>
      </c>
      <c r="AZ23" s="182">
        <v>1</v>
      </c>
      <c r="BA23" s="190">
        <v>33</v>
      </c>
    </row>
    <row r="24" spans="1:53" ht="15" customHeight="1">
      <c r="A24" s="35"/>
      <c r="B24" s="304"/>
      <c r="C24" s="34" t="s">
        <v>39</v>
      </c>
      <c r="D24" s="184">
        <v>547</v>
      </c>
      <c r="E24" s="185">
        <v>19</v>
      </c>
      <c r="F24" s="185">
        <v>280</v>
      </c>
      <c r="G24" s="185">
        <v>2135</v>
      </c>
      <c r="H24" s="185">
        <v>359</v>
      </c>
      <c r="I24" s="185">
        <v>29</v>
      </c>
      <c r="J24" s="185">
        <v>426</v>
      </c>
      <c r="K24" s="185">
        <v>42</v>
      </c>
      <c r="L24" s="185">
        <v>40</v>
      </c>
      <c r="M24" s="191">
        <v>3877</v>
      </c>
      <c r="N24" s="184">
        <v>635</v>
      </c>
      <c r="O24" s="185">
        <v>14</v>
      </c>
      <c r="P24" s="185">
        <v>413</v>
      </c>
      <c r="Q24" s="185">
        <v>2444</v>
      </c>
      <c r="R24" s="185">
        <v>363</v>
      </c>
      <c r="S24" s="185">
        <v>28</v>
      </c>
      <c r="T24" s="185">
        <v>470</v>
      </c>
      <c r="U24" s="185">
        <v>36</v>
      </c>
      <c r="V24" s="185">
        <v>43</v>
      </c>
      <c r="W24" s="185">
        <v>4446</v>
      </c>
      <c r="X24" s="184">
        <v>718</v>
      </c>
      <c r="Y24" s="185">
        <v>12</v>
      </c>
      <c r="Z24" s="185">
        <v>500</v>
      </c>
      <c r="AA24" s="185">
        <v>2594</v>
      </c>
      <c r="AB24" s="185">
        <v>384</v>
      </c>
      <c r="AC24" s="185">
        <v>26</v>
      </c>
      <c r="AD24" s="185">
        <v>516</v>
      </c>
      <c r="AE24" s="185">
        <v>24</v>
      </c>
      <c r="AF24" s="185">
        <v>50</v>
      </c>
      <c r="AG24" s="185">
        <v>4824</v>
      </c>
      <c r="AH24" s="184">
        <v>711</v>
      </c>
      <c r="AI24" s="185">
        <v>7</v>
      </c>
      <c r="AJ24" s="185">
        <v>408</v>
      </c>
      <c r="AK24" s="185">
        <v>2774</v>
      </c>
      <c r="AL24" s="185">
        <v>363</v>
      </c>
      <c r="AM24" s="185">
        <v>28</v>
      </c>
      <c r="AN24" s="185">
        <v>487</v>
      </c>
      <c r="AO24" s="185">
        <v>30</v>
      </c>
      <c r="AP24" s="185">
        <v>57</v>
      </c>
      <c r="AQ24" s="185">
        <v>4865</v>
      </c>
      <c r="AR24" s="184">
        <v>656</v>
      </c>
      <c r="AS24" s="185">
        <v>13</v>
      </c>
      <c r="AT24" s="185">
        <v>385</v>
      </c>
      <c r="AU24" s="185">
        <v>3052</v>
      </c>
      <c r="AV24" s="185">
        <v>311</v>
      </c>
      <c r="AW24" s="185">
        <v>34</v>
      </c>
      <c r="AX24" s="185">
        <v>629</v>
      </c>
      <c r="AY24" s="185">
        <v>20</v>
      </c>
      <c r="AZ24" s="185">
        <v>71</v>
      </c>
      <c r="BA24" s="191">
        <v>5171</v>
      </c>
    </row>
    <row r="25" spans="1:53" ht="15" customHeight="1">
      <c r="A25" s="36"/>
      <c r="B25" s="34" t="s">
        <v>39</v>
      </c>
      <c r="C25" s="34"/>
      <c r="D25" s="17">
        <v>2306</v>
      </c>
      <c r="E25" s="18">
        <v>91</v>
      </c>
      <c r="F25" s="18">
        <v>1474</v>
      </c>
      <c r="G25" s="18">
        <v>8368</v>
      </c>
      <c r="H25" s="18">
        <v>1839</v>
      </c>
      <c r="I25" s="18">
        <v>82</v>
      </c>
      <c r="J25" s="18">
        <v>2599</v>
      </c>
      <c r="K25" s="18">
        <v>320</v>
      </c>
      <c r="L25" s="18">
        <v>266</v>
      </c>
      <c r="M25" s="26">
        <v>17345</v>
      </c>
      <c r="N25" s="17">
        <v>2644</v>
      </c>
      <c r="O25" s="18">
        <v>71</v>
      </c>
      <c r="P25" s="18">
        <v>1747</v>
      </c>
      <c r="Q25" s="18">
        <v>8579</v>
      </c>
      <c r="R25" s="18">
        <v>1747</v>
      </c>
      <c r="S25" s="18">
        <v>111</v>
      </c>
      <c r="T25" s="18">
        <v>2572</v>
      </c>
      <c r="U25" s="18">
        <v>302</v>
      </c>
      <c r="V25" s="18">
        <v>264</v>
      </c>
      <c r="W25" s="18">
        <v>18037</v>
      </c>
      <c r="X25" s="17">
        <v>2848</v>
      </c>
      <c r="Y25" s="18">
        <v>89</v>
      </c>
      <c r="Z25" s="18">
        <v>1872</v>
      </c>
      <c r="AA25" s="18">
        <v>8920</v>
      </c>
      <c r="AB25" s="18">
        <v>1851</v>
      </c>
      <c r="AC25" s="18">
        <v>120</v>
      </c>
      <c r="AD25" s="18">
        <v>2808</v>
      </c>
      <c r="AE25" s="18">
        <v>266</v>
      </c>
      <c r="AF25" s="18">
        <v>256</v>
      </c>
      <c r="AG25" s="18">
        <v>19030</v>
      </c>
      <c r="AH25" s="17">
        <v>2804</v>
      </c>
      <c r="AI25" s="18">
        <v>68</v>
      </c>
      <c r="AJ25" s="18">
        <v>1691</v>
      </c>
      <c r="AK25" s="18">
        <v>9310</v>
      </c>
      <c r="AL25" s="18">
        <v>1828</v>
      </c>
      <c r="AM25" s="18">
        <v>108</v>
      </c>
      <c r="AN25" s="18">
        <v>2740</v>
      </c>
      <c r="AO25" s="18">
        <v>256</v>
      </c>
      <c r="AP25" s="18">
        <v>275</v>
      </c>
      <c r="AQ25" s="18">
        <v>19080</v>
      </c>
      <c r="AR25" s="17">
        <v>2794</v>
      </c>
      <c r="AS25" s="18">
        <v>77</v>
      </c>
      <c r="AT25" s="18">
        <v>1663</v>
      </c>
      <c r="AU25" s="18">
        <v>9703</v>
      </c>
      <c r="AV25" s="18">
        <v>1520</v>
      </c>
      <c r="AW25" s="18">
        <v>111</v>
      </c>
      <c r="AX25" s="18">
        <v>3076</v>
      </c>
      <c r="AY25" s="18">
        <v>222</v>
      </c>
      <c r="AZ25" s="18">
        <v>299</v>
      </c>
      <c r="BA25" s="26">
        <v>19465</v>
      </c>
    </row>
    <row r="26" spans="1:53" ht="15" customHeight="1">
      <c r="A26" s="35" t="s">
        <v>11</v>
      </c>
      <c r="B26" s="11" t="s">
        <v>44</v>
      </c>
      <c r="C26" s="12" t="s">
        <v>45</v>
      </c>
      <c r="D26" s="15">
        <v>304</v>
      </c>
      <c r="E26" s="14">
        <v>11</v>
      </c>
      <c r="F26" s="14">
        <v>114</v>
      </c>
      <c r="G26" s="14">
        <v>149</v>
      </c>
      <c r="H26" s="14">
        <v>7</v>
      </c>
      <c r="I26" s="14">
        <v>1</v>
      </c>
      <c r="J26" s="14">
        <v>29</v>
      </c>
      <c r="K26" s="14">
        <v>1</v>
      </c>
      <c r="L26" s="14">
        <v>0</v>
      </c>
      <c r="M26" s="25">
        <v>616</v>
      </c>
      <c r="N26" s="15">
        <v>395</v>
      </c>
      <c r="O26" s="14">
        <v>12</v>
      </c>
      <c r="P26" s="14">
        <v>123</v>
      </c>
      <c r="Q26" s="14">
        <v>166</v>
      </c>
      <c r="R26" s="14">
        <v>8</v>
      </c>
      <c r="S26" s="14">
        <v>1</v>
      </c>
      <c r="T26" s="14">
        <v>19</v>
      </c>
      <c r="U26" s="14">
        <v>0</v>
      </c>
      <c r="V26" s="14">
        <v>0</v>
      </c>
      <c r="W26" s="14">
        <v>724</v>
      </c>
      <c r="X26" s="15">
        <v>455</v>
      </c>
      <c r="Y26" s="14">
        <v>11</v>
      </c>
      <c r="Z26" s="14">
        <v>165</v>
      </c>
      <c r="AA26" s="14">
        <v>175</v>
      </c>
      <c r="AB26" s="14">
        <v>9</v>
      </c>
      <c r="AC26" s="14">
        <v>0</v>
      </c>
      <c r="AD26" s="14">
        <v>27</v>
      </c>
      <c r="AE26" s="14">
        <v>0</v>
      </c>
      <c r="AF26" s="14">
        <v>0</v>
      </c>
      <c r="AG26" s="14">
        <v>842</v>
      </c>
      <c r="AH26" s="15">
        <v>433</v>
      </c>
      <c r="AI26" s="14">
        <v>16</v>
      </c>
      <c r="AJ26" s="14">
        <v>165</v>
      </c>
      <c r="AK26" s="14">
        <v>211</v>
      </c>
      <c r="AL26" s="14">
        <v>7</v>
      </c>
      <c r="AM26" s="14">
        <v>3</v>
      </c>
      <c r="AN26" s="14">
        <v>26</v>
      </c>
      <c r="AO26" s="14">
        <v>1</v>
      </c>
      <c r="AP26" s="14">
        <v>0</v>
      </c>
      <c r="AQ26" s="14">
        <v>862</v>
      </c>
      <c r="AR26" s="15">
        <v>519</v>
      </c>
      <c r="AS26" s="14">
        <v>15</v>
      </c>
      <c r="AT26" s="14">
        <v>88</v>
      </c>
      <c r="AU26" s="14">
        <v>200</v>
      </c>
      <c r="AV26" s="14">
        <v>6</v>
      </c>
      <c r="AW26" s="14">
        <v>2</v>
      </c>
      <c r="AX26" s="14">
        <v>24</v>
      </c>
      <c r="AY26" s="14">
        <v>0</v>
      </c>
      <c r="AZ26" s="14">
        <v>1</v>
      </c>
      <c r="BA26" s="25">
        <v>855</v>
      </c>
    </row>
    <row r="27" spans="1:53" ht="15" customHeight="1">
      <c r="A27" s="35"/>
      <c r="B27" s="11"/>
      <c r="C27" s="12" t="s">
        <v>46</v>
      </c>
      <c r="D27" s="15">
        <v>18</v>
      </c>
      <c r="E27" s="14">
        <v>0</v>
      </c>
      <c r="F27" s="14">
        <v>12</v>
      </c>
      <c r="G27" s="14">
        <v>22</v>
      </c>
      <c r="H27" s="14">
        <v>2</v>
      </c>
      <c r="I27" s="14">
        <v>0</v>
      </c>
      <c r="J27" s="14">
        <v>4</v>
      </c>
      <c r="K27" s="14">
        <v>0</v>
      </c>
      <c r="L27" s="14">
        <v>0</v>
      </c>
      <c r="M27" s="25">
        <v>58</v>
      </c>
      <c r="N27" s="15">
        <v>28</v>
      </c>
      <c r="O27" s="14">
        <v>0</v>
      </c>
      <c r="P27" s="14">
        <v>19</v>
      </c>
      <c r="Q27" s="14">
        <v>24</v>
      </c>
      <c r="R27" s="14">
        <v>3</v>
      </c>
      <c r="S27" s="14">
        <v>1</v>
      </c>
      <c r="T27" s="14">
        <v>5</v>
      </c>
      <c r="U27" s="14">
        <v>0</v>
      </c>
      <c r="V27" s="14">
        <v>0</v>
      </c>
      <c r="W27" s="14">
        <v>80</v>
      </c>
      <c r="X27" s="15">
        <v>24</v>
      </c>
      <c r="Y27" s="14">
        <v>1</v>
      </c>
      <c r="Z27" s="14">
        <v>10</v>
      </c>
      <c r="AA27" s="14">
        <v>42</v>
      </c>
      <c r="AB27" s="14">
        <v>2</v>
      </c>
      <c r="AC27" s="14">
        <v>0</v>
      </c>
      <c r="AD27" s="14">
        <v>4</v>
      </c>
      <c r="AE27" s="14">
        <v>0</v>
      </c>
      <c r="AF27" s="14">
        <v>0</v>
      </c>
      <c r="AG27" s="14">
        <v>83</v>
      </c>
      <c r="AH27" s="15">
        <v>18</v>
      </c>
      <c r="AI27" s="14">
        <v>1</v>
      </c>
      <c r="AJ27" s="14">
        <v>12</v>
      </c>
      <c r="AK27" s="14">
        <v>41</v>
      </c>
      <c r="AL27" s="14">
        <v>6</v>
      </c>
      <c r="AM27" s="14">
        <v>0</v>
      </c>
      <c r="AN27" s="14">
        <v>5</v>
      </c>
      <c r="AO27" s="14">
        <v>0</v>
      </c>
      <c r="AP27" s="14">
        <v>0</v>
      </c>
      <c r="AQ27" s="14">
        <v>83</v>
      </c>
      <c r="AR27" s="15">
        <v>36</v>
      </c>
      <c r="AS27" s="14">
        <v>1</v>
      </c>
      <c r="AT27" s="14">
        <v>14</v>
      </c>
      <c r="AU27" s="14">
        <v>29</v>
      </c>
      <c r="AV27" s="14">
        <v>1</v>
      </c>
      <c r="AW27" s="14">
        <v>1</v>
      </c>
      <c r="AX27" s="14">
        <v>5</v>
      </c>
      <c r="AY27" s="14">
        <v>0</v>
      </c>
      <c r="AZ27" s="14">
        <v>0</v>
      </c>
      <c r="BA27" s="25">
        <v>87</v>
      </c>
    </row>
    <row r="28" spans="1:53" ht="15" customHeight="1">
      <c r="A28" s="35"/>
      <c r="B28" s="11"/>
      <c r="C28" s="12" t="s">
        <v>39</v>
      </c>
      <c r="D28" s="15">
        <v>322</v>
      </c>
      <c r="E28" s="14">
        <v>11</v>
      </c>
      <c r="F28" s="14">
        <v>126</v>
      </c>
      <c r="G28" s="14">
        <v>171</v>
      </c>
      <c r="H28" s="14">
        <v>9</v>
      </c>
      <c r="I28" s="14">
        <v>1</v>
      </c>
      <c r="J28" s="14">
        <v>33</v>
      </c>
      <c r="K28" s="14">
        <v>1</v>
      </c>
      <c r="L28" s="14">
        <v>0</v>
      </c>
      <c r="M28" s="25">
        <v>674</v>
      </c>
      <c r="N28" s="15">
        <v>423</v>
      </c>
      <c r="O28" s="14">
        <v>12</v>
      </c>
      <c r="P28" s="14">
        <v>142</v>
      </c>
      <c r="Q28" s="14">
        <v>190</v>
      </c>
      <c r="R28" s="14">
        <v>11</v>
      </c>
      <c r="S28" s="14">
        <v>2</v>
      </c>
      <c r="T28" s="14">
        <v>24</v>
      </c>
      <c r="U28" s="14">
        <v>0</v>
      </c>
      <c r="V28" s="14">
        <v>0</v>
      </c>
      <c r="W28" s="14">
        <v>804</v>
      </c>
      <c r="X28" s="15">
        <v>479</v>
      </c>
      <c r="Y28" s="14">
        <v>12</v>
      </c>
      <c r="Z28" s="14">
        <v>175</v>
      </c>
      <c r="AA28" s="14">
        <v>217</v>
      </c>
      <c r="AB28" s="14">
        <v>11</v>
      </c>
      <c r="AC28" s="14">
        <v>0</v>
      </c>
      <c r="AD28" s="14">
        <v>31</v>
      </c>
      <c r="AE28" s="14">
        <v>0</v>
      </c>
      <c r="AF28" s="14">
        <v>0</v>
      </c>
      <c r="AG28" s="14">
        <v>925</v>
      </c>
      <c r="AH28" s="15">
        <v>451</v>
      </c>
      <c r="AI28" s="14">
        <v>17</v>
      </c>
      <c r="AJ28" s="14">
        <v>177</v>
      </c>
      <c r="AK28" s="14">
        <v>252</v>
      </c>
      <c r="AL28" s="14">
        <v>13</v>
      </c>
      <c r="AM28" s="14">
        <v>3</v>
      </c>
      <c r="AN28" s="14">
        <v>31</v>
      </c>
      <c r="AO28" s="14">
        <v>1</v>
      </c>
      <c r="AP28" s="14">
        <v>0</v>
      </c>
      <c r="AQ28" s="14">
        <v>945</v>
      </c>
      <c r="AR28" s="15">
        <v>555</v>
      </c>
      <c r="AS28" s="14">
        <v>16</v>
      </c>
      <c r="AT28" s="14">
        <v>102</v>
      </c>
      <c r="AU28" s="14">
        <v>229</v>
      </c>
      <c r="AV28" s="14">
        <v>7</v>
      </c>
      <c r="AW28" s="14">
        <v>3</v>
      </c>
      <c r="AX28" s="14">
        <v>29</v>
      </c>
      <c r="AY28" s="14">
        <v>0</v>
      </c>
      <c r="AZ28" s="14">
        <v>1</v>
      </c>
      <c r="BA28" s="25">
        <v>942</v>
      </c>
    </row>
    <row r="29" spans="1:53" ht="15" customHeight="1">
      <c r="A29" s="35"/>
      <c r="B29" s="334" t="s">
        <v>47</v>
      </c>
      <c r="C29" s="260" t="s">
        <v>48</v>
      </c>
      <c r="D29" s="188">
        <v>7</v>
      </c>
      <c r="E29" s="189">
        <v>0</v>
      </c>
      <c r="F29" s="189">
        <v>19</v>
      </c>
      <c r="G29" s="189">
        <v>3</v>
      </c>
      <c r="H29" s="189">
        <v>0</v>
      </c>
      <c r="I29" s="189">
        <v>0</v>
      </c>
      <c r="J29" s="189">
        <v>0</v>
      </c>
      <c r="K29" s="189">
        <v>0</v>
      </c>
      <c r="L29" s="189">
        <v>0</v>
      </c>
      <c r="M29" s="312">
        <v>29</v>
      </c>
      <c r="N29" s="188">
        <v>17</v>
      </c>
      <c r="O29" s="189">
        <v>0</v>
      </c>
      <c r="P29" s="189">
        <v>10</v>
      </c>
      <c r="Q29" s="189">
        <v>5</v>
      </c>
      <c r="R29" s="189">
        <v>0</v>
      </c>
      <c r="S29" s="189">
        <v>0</v>
      </c>
      <c r="T29" s="189">
        <v>1</v>
      </c>
      <c r="U29" s="189">
        <v>0</v>
      </c>
      <c r="V29" s="189">
        <v>0</v>
      </c>
      <c r="W29" s="189">
        <v>33</v>
      </c>
      <c r="X29" s="188">
        <v>30</v>
      </c>
      <c r="Y29" s="189">
        <v>0</v>
      </c>
      <c r="Z29" s="189">
        <v>13</v>
      </c>
      <c r="AA29" s="189">
        <v>6</v>
      </c>
      <c r="AB29" s="189">
        <v>0</v>
      </c>
      <c r="AC29" s="189">
        <v>0</v>
      </c>
      <c r="AD29" s="189">
        <v>0</v>
      </c>
      <c r="AE29" s="189">
        <v>0</v>
      </c>
      <c r="AF29" s="189">
        <v>0</v>
      </c>
      <c r="AG29" s="189">
        <v>49</v>
      </c>
      <c r="AH29" s="188">
        <v>28</v>
      </c>
      <c r="AI29" s="189">
        <v>0</v>
      </c>
      <c r="AJ29" s="189">
        <v>11</v>
      </c>
      <c r="AK29" s="189">
        <v>3</v>
      </c>
      <c r="AL29" s="189">
        <v>0</v>
      </c>
      <c r="AM29" s="189">
        <v>0</v>
      </c>
      <c r="AN29" s="189">
        <v>0</v>
      </c>
      <c r="AO29" s="189">
        <v>0</v>
      </c>
      <c r="AP29" s="189">
        <v>0</v>
      </c>
      <c r="AQ29" s="189">
        <v>42</v>
      </c>
      <c r="AR29" s="188">
        <v>29</v>
      </c>
      <c r="AS29" s="189">
        <v>0</v>
      </c>
      <c r="AT29" s="189">
        <v>20</v>
      </c>
      <c r="AU29" s="189">
        <v>6</v>
      </c>
      <c r="AV29" s="189">
        <v>0</v>
      </c>
      <c r="AW29" s="189">
        <v>0</v>
      </c>
      <c r="AX29" s="189">
        <v>0</v>
      </c>
      <c r="AY29" s="189">
        <v>0</v>
      </c>
      <c r="AZ29" s="189">
        <v>0</v>
      </c>
      <c r="BA29" s="312">
        <v>55</v>
      </c>
    </row>
    <row r="30" spans="1:53" ht="15" customHeight="1">
      <c r="A30" s="35"/>
      <c r="B30" s="11"/>
      <c r="C30" s="181" t="s">
        <v>49</v>
      </c>
      <c r="D30" s="183">
        <v>68</v>
      </c>
      <c r="E30" s="182">
        <v>0</v>
      </c>
      <c r="F30" s="182">
        <v>37</v>
      </c>
      <c r="G30" s="182">
        <v>19</v>
      </c>
      <c r="H30" s="182">
        <v>1</v>
      </c>
      <c r="I30" s="182">
        <v>0</v>
      </c>
      <c r="J30" s="182">
        <v>1</v>
      </c>
      <c r="K30" s="182">
        <v>0</v>
      </c>
      <c r="L30" s="182">
        <v>2</v>
      </c>
      <c r="M30" s="190">
        <v>128</v>
      </c>
      <c r="N30" s="183">
        <v>46</v>
      </c>
      <c r="O30" s="182">
        <v>1</v>
      </c>
      <c r="P30" s="182">
        <v>42</v>
      </c>
      <c r="Q30" s="182">
        <v>17</v>
      </c>
      <c r="R30" s="182">
        <v>0</v>
      </c>
      <c r="S30" s="182">
        <v>0</v>
      </c>
      <c r="T30" s="182">
        <v>5</v>
      </c>
      <c r="U30" s="182">
        <v>0</v>
      </c>
      <c r="V30" s="182">
        <v>2</v>
      </c>
      <c r="W30" s="182">
        <v>113</v>
      </c>
      <c r="X30" s="183">
        <v>87</v>
      </c>
      <c r="Y30" s="182">
        <v>0</v>
      </c>
      <c r="Z30" s="182">
        <v>45</v>
      </c>
      <c r="AA30" s="182">
        <v>20</v>
      </c>
      <c r="AB30" s="182">
        <v>0</v>
      </c>
      <c r="AC30" s="182">
        <v>0</v>
      </c>
      <c r="AD30" s="182">
        <v>1</v>
      </c>
      <c r="AE30" s="182">
        <v>1</v>
      </c>
      <c r="AF30" s="182">
        <v>0</v>
      </c>
      <c r="AG30" s="182">
        <v>154</v>
      </c>
      <c r="AH30" s="183">
        <v>64</v>
      </c>
      <c r="AI30" s="182">
        <v>1</v>
      </c>
      <c r="AJ30" s="182">
        <v>53</v>
      </c>
      <c r="AK30" s="182">
        <v>24</v>
      </c>
      <c r="AL30" s="182">
        <v>0</v>
      </c>
      <c r="AM30" s="182">
        <v>0</v>
      </c>
      <c r="AN30" s="182">
        <v>4</v>
      </c>
      <c r="AO30" s="182">
        <v>0</v>
      </c>
      <c r="AP30" s="182">
        <v>0</v>
      </c>
      <c r="AQ30" s="182">
        <v>146</v>
      </c>
      <c r="AR30" s="183">
        <v>91</v>
      </c>
      <c r="AS30" s="182">
        <v>0</v>
      </c>
      <c r="AT30" s="182">
        <v>35</v>
      </c>
      <c r="AU30" s="182">
        <v>34</v>
      </c>
      <c r="AV30" s="182">
        <v>1</v>
      </c>
      <c r="AW30" s="182">
        <v>0</v>
      </c>
      <c r="AX30" s="182">
        <v>2</v>
      </c>
      <c r="AY30" s="182">
        <v>0</v>
      </c>
      <c r="AZ30" s="182">
        <v>0</v>
      </c>
      <c r="BA30" s="190">
        <v>163</v>
      </c>
    </row>
    <row r="31" spans="1:53" ht="15" customHeight="1">
      <c r="A31" s="35"/>
      <c r="B31" s="11"/>
      <c r="C31" s="181" t="s">
        <v>309</v>
      </c>
      <c r="D31" s="183">
        <v>9</v>
      </c>
      <c r="E31" s="182">
        <v>0</v>
      </c>
      <c r="F31" s="182">
        <v>10</v>
      </c>
      <c r="G31" s="182">
        <v>24</v>
      </c>
      <c r="H31" s="182">
        <v>6</v>
      </c>
      <c r="I31" s="182">
        <v>0</v>
      </c>
      <c r="J31" s="182">
        <v>2</v>
      </c>
      <c r="K31" s="182">
        <v>0</v>
      </c>
      <c r="L31" s="182">
        <v>0</v>
      </c>
      <c r="M31" s="190">
        <v>51</v>
      </c>
      <c r="N31" s="183">
        <v>10</v>
      </c>
      <c r="O31" s="182">
        <v>0</v>
      </c>
      <c r="P31" s="182">
        <v>10</v>
      </c>
      <c r="Q31" s="182">
        <v>15</v>
      </c>
      <c r="R31" s="182">
        <v>3</v>
      </c>
      <c r="S31" s="182">
        <v>1</v>
      </c>
      <c r="T31" s="182">
        <v>6</v>
      </c>
      <c r="U31" s="182">
        <v>0</v>
      </c>
      <c r="V31" s="182">
        <v>0</v>
      </c>
      <c r="W31" s="182">
        <v>45</v>
      </c>
      <c r="X31" s="183">
        <v>13</v>
      </c>
      <c r="Y31" s="182">
        <v>0</v>
      </c>
      <c r="Z31" s="182">
        <v>17</v>
      </c>
      <c r="AA31" s="182">
        <v>30</v>
      </c>
      <c r="AB31" s="182">
        <v>5</v>
      </c>
      <c r="AC31" s="182">
        <v>0</v>
      </c>
      <c r="AD31" s="182">
        <v>8</v>
      </c>
      <c r="AE31" s="182">
        <v>1</v>
      </c>
      <c r="AF31" s="182">
        <v>0</v>
      </c>
      <c r="AG31" s="182">
        <v>74</v>
      </c>
      <c r="AH31" s="183">
        <v>17</v>
      </c>
      <c r="AI31" s="182">
        <v>0</v>
      </c>
      <c r="AJ31" s="182">
        <v>22</v>
      </c>
      <c r="AK31" s="182">
        <v>43</v>
      </c>
      <c r="AL31" s="182">
        <v>10</v>
      </c>
      <c r="AM31" s="182">
        <v>0</v>
      </c>
      <c r="AN31" s="182">
        <v>7</v>
      </c>
      <c r="AO31" s="182">
        <v>0</v>
      </c>
      <c r="AP31" s="182">
        <v>1</v>
      </c>
      <c r="AQ31" s="182">
        <v>100</v>
      </c>
      <c r="AR31" s="183">
        <v>21</v>
      </c>
      <c r="AS31" s="182">
        <v>0</v>
      </c>
      <c r="AT31" s="182">
        <v>35</v>
      </c>
      <c r="AU31" s="182">
        <v>92</v>
      </c>
      <c r="AV31" s="182">
        <v>10</v>
      </c>
      <c r="AW31" s="182">
        <v>0</v>
      </c>
      <c r="AX31" s="182">
        <v>12</v>
      </c>
      <c r="AY31" s="182">
        <v>0</v>
      </c>
      <c r="AZ31" s="182">
        <v>0</v>
      </c>
      <c r="BA31" s="190">
        <v>170</v>
      </c>
    </row>
    <row r="32" spans="1:53" ht="15" customHeight="1">
      <c r="A32" s="35"/>
      <c r="B32" s="304"/>
      <c r="C32" s="34" t="s">
        <v>39</v>
      </c>
      <c r="D32" s="184">
        <v>84</v>
      </c>
      <c r="E32" s="185">
        <v>0</v>
      </c>
      <c r="F32" s="185">
        <v>66</v>
      </c>
      <c r="G32" s="185">
        <v>46</v>
      </c>
      <c r="H32" s="185">
        <v>7</v>
      </c>
      <c r="I32" s="185">
        <v>0</v>
      </c>
      <c r="J32" s="185">
        <v>3</v>
      </c>
      <c r="K32" s="185">
        <v>0</v>
      </c>
      <c r="L32" s="185">
        <v>2</v>
      </c>
      <c r="M32" s="191">
        <v>208</v>
      </c>
      <c r="N32" s="184">
        <v>73</v>
      </c>
      <c r="O32" s="185">
        <v>1</v>
      </c>
      <c r="P32" s="185">
        <v>62</v>
      </c>
      <c r="Q32" s="185">
        <v>37</v>
      </c>
      <c r="R32" s="185">
        <v>3</v>
      </c>
      <c r="S32" s="185">
        <v>1</v>
      </c>
      <c r="T32" s="185">
        <v>12</v>
      </c>
      <c r="U32" s="185">
        <v>0</v>
      </c>
      <c r="V32" s="185">
        <v>2</v>
      </c>
      <c r="W32" s="185">
        <v>191</v>
      </c>
      <c r="X32" s="184">
        <v>130</v>
      </c>
      <c r="Y32" s="185">
        <v>0</v>
      </c>
      <c r="Z32" s="185">
        <v>75</v>
      </c>
      <c r="AA32" s="185">
        <v>56</v>
      </c>
      <c r="AB32" s="185">
        <v>5</v>
      </c>
      <c r="AC32" s="185">
        <v>0</v>
      </c>
      <c r="AD32" s="185">
        <v>9</v>
      </c>
      <c r="AE32" s="185">
        <v>2</v>
      </c>
      <c r="AF32" s="185">
        <v>0</v>
      </c>
      <c r="AG32" s="185">
        <v>277</v>
      </c>
      <c r="AH32" s="184">
        <v>109</v>
      </c>
      <c r="AI32" s="185">
        <v>1</v>
      </c>
      <c r="AJ32" s="185">
        <v>86</v>
      </c>
      <c r="AK32" s="185">
        <v>70</v>
      </c>
      <c r="AL32" s="185">
        <v>10</v>
      </c>
      <c r="AM32" s="185">
        <v>0</v>
      </c>
      <c r="AN32" s="185">
        <v>11</v>
      </c>
      <c r="AO32" s="185">
        <v>0</v>
      </c>
      <c r="AP32" s="185">
        <v>1</v>
      </c>
      <c r="AQ32" s="185">
        <v>288</v>
      </c>
      <c r="AR32" s="184">
        <v>141</v>
      </c>
      <c r="AS32" s="185">
        <v>0</v>
      </c>
      <c r="AT32" s="185">
        <v>90</v>
      </c>
      <c r="AU32" s="185">
        <v>132</v>
      </c>
      <c r="AV32" s="185">
        <v>11</v>
      </c>
      <c r="AW32" s="185">
        <v>0</v>
      </c>
      <c r="AX32" s="185">
        <v>14</v>
      </c>
      <c r="AY32" s="185">
        <v>0</v>
      </c>
      <c r="AZ32" s="185">
        <v>0</v>
      </c>
      <c r="BA32" s="191">
        <v>388</v>
      </c>
    </row>
    <row r="33" spans="1:53" ht="15" customHeight="1">
      <c r="A33" s="36"/>
      <c r="B33" s="34" t="s">
        <v>39</v>
      </c>
      <c r="C33" s="34"/>
      <c r="D33" s="184">
        <v>406</v>
      </c>
      <c r="E33" s="185">
        <v>11</v>
      </c>
      <c r="F33" s="185">
        <v>192</v>
      </c>
      <c r="G33" s="185">
        <v>217</v>
      </c>
      <c r="H33" s="185">
        <v>16</v>
      </c>
      <c r="I33" s="185">
        <v>1</v>
      </c>
      <c r="J33" s="185">
        <v>36</v>
      </c>
      <c r="K33" s="185">
        <v>1</v>
      </c>
      <c r="L33" s="185">
        <v>2</v>
      </c>
      <c r="M33" s="191">
        <v>882</v>
      </c>
      <c r="N33" s="184">
        <v>496</v>
      </c>
      <c r="O33" s="185">
        <v>13</v>
      </c>
      <c r="P33" s="185">
        <v>204</v>
      </c>
      <c r="Q33" s="185">
        <v>227</v>
      </c>
      <c r="R33" s="185">
        <v>14</v>
      </c>
      <c r="S33" s="185">
        <v>3</v>
      </c>
      <c r="T33" s="185">
        <v>36</v>
      </c>
      <c r="U33" s="185">
        <v>0</v>
      </c>
      <c r="V33" s="185">
        <v>2</v>
      </c>
      <c r="W33" s="185">
        <v>995</v>
      </c>
      <c r="X33" s="184">
        <v>609</v>
      </c>
      <c r="Y33" s="185">
        <v>12</v>
      </c>
      <c r="Z33" s="185">
        <v>250</v>
      </c>
      <c r="AA33" s="185">
        <v>273</v>
      </c>
      <c r="AB33" s="185">
        <v>16</v>
      </c>
      <c r="AC33" s="185">
        <v>0</v>
      </c>
      <c r="AD33" s="185">
        <v>40</v>
      </c>
      <c r="AE33" s="185">
        <v>2</v>
      </c>
      <c r="AF33" s="185">
        <v>0</v>
      </c>
      <c r="AG33" s="185">
        <v>1202</v>
      </c>
      <c r="AH33" s="184">
        <v>560</v>
      </c>
      <c r="AI33" s="185">
        <v>18</v>
      </c>
      <c r="AJ33" s="185">
        <v>263</v>
      </c>
      <c r="AK33" s="185">
        <v>322</v>
      </c>
      <c r="AL33" s="185">
        <v>23</v>
      </c>
      <c r="AM33" s="185">
        <v>3</v>
      </c>
      <c r="AN33" s="185">
        <v>42</v>
      </c>
      <c r="AO33" s="185">
        <v>1</v>
      </c>
      <c r="AP33" s="185">
        <v>1</v>
      </c>
      <c r="AQ33" s="185">
        <v>1233</v>
      </c>
      <c r="AR33" s="184">
        <v>696</v>
      </c>
      <c r="AS33" s="185">
        <v>16</v>
      </c>
      <c r="AT33" s="185">
        <v>192</v>
      </c>
      <c r="AU33" s="185">
        <v>361</v>
      </c>
      <c r="AV33" s="185">
        <v>18</v>
      </c>
      <c r="AW33" s="185">
        <v>3</v>
      </c>
      <c r="AX33" s="185">
        <v>43</v>
      </c>
      <c r="AY33" s="185">
        <v>0</v>
      </c>
      <c r="AZ33" s="185">
        <v>1</v>
      </c>
      <c r="BA33" s="191">
        <v>1330</v>
      </c>
    </row>
    <row r="34" spans="1:53" ht="15" customHeight="1">
      <c r="A34" s="35" t="s">
        <v>12</v>
      </c>
      <c r="B34" s="11" t="s">
        <v>185</v>
      </c>
      <c r="C34" s="12" t="s">
        <v>51</v>
      </c>
      <c r="D34" s="15">
        <v>42</v>
      </c>
      <c r="E34" s="14">
        <v>0</v>
      </c>
      <c r="F34" s="14">
        <v>55</v>
      </c>
      <c r="G34" s="14">
        <v>258</v>
      </c>
      <c r="H34" s="14">
        <v>422</v>
      </c>
      <c r="I34" s="14">
        <v>17</v>
      </c>
      <c r="J34" s="14">
        <v>66</v>
      </c>
      <c r="K34" s="14">
        <v>5</v>
      </c>
      <c r="L34" s="14">
        <v>0</v>
      </c>
      <c r="M34" s="25">
        <v>865</v>
      </c>
      <c r="N34" s="15">
        <v>51</v>
      </c>
      <c r="O34" s="14">
        <v>0</v>
      </c>
      <c r="P34" s="14">
        <v>47</v>
      </c>
      <c r="Q34" s="14">
        <v>222</v>
      </c>
      <c r="R34" s="14">
        <v>400</v>
      </c>
      <c r="S34" s="14">
        <v>14</v>
      </c>
      <c r="T34" s="14">
        <v>64</v>
      </c>
      <c r="U34" s="14">
        <v>2</v>
      </c>
      <c r="V34" s="14">
        <v>0</v>
      </c>
      <c r="W34" s="14">
        <v>800</v>
      </c>
      <c r="X34" s="15">
        <v>53</v>
      </c>
      <c r="Y34" s="14">
        <v>0</v>
      </c>
      <c r="Z34" s="14">
        <v>54</v>
      </c>
      <c r="AA34" s="14">
        <v>238</v>
      </c>
      <c r="AB34" s="14">
        <v>435</v>
      </c>
      <c r="AC34" s="14">
        <v>23</v>
      </c>
      <c r="AD34" s="14">
        <v>66</v>
      </c>
      <c r="AE34" s="14">
        <v>4</v>
      </c>
      <c r="AF34" s="14">
        <v>0</v>
      </c>
      <c r="AG34" s="14">
        <v>873</v>
      </c>
      <c r="AH34" s="15">
        <v>58</v>
      </c>
      <c r="AI34" s="14">
        <v>1</v>
      </c>
      <c r="AJ34" s="14">
        <v>55</v>
      </c>
      <c r="AK34" s="14">
        <v>247</v>
      </c>
      <c r="AL34" s="14">
        <v>318</v>
      </c>
      <c r="AM34" s="14">
        <v>25</v>
      </c>
      <c r="AN34" s="14">
        <v>47</v>
      </c>
      <c r="AO34" s="14">
        <v>2</v>
      </c>
      <c r="AP34" s="14">
        <v>0</v>
      </c>
      <c r="AQ34" s="14">
        <v>753</v>
      </c>
      <c r="AR34" s="15">
        <v>43</v>
      </c>
      <c r="AS34" s="14">
        <v>1</v>
      </c>
      <c r="AT34" s="14">
        <v>54</v>
      </c>
      <c r="AU34" s="14">
        <v>266</v>
      </c>
      <c r="AV34" s="14">
        <v>279</v>
      </c>
      <c r="AW34" s="14">
        <v>16</v>
      </c>
      <c r="AX34" s="14">
        <v>49</v>
      </c>
      <c r="AY34" s="14">
        <v>2</v>
      </c>
      <c r="AZ34" s="14">
        <v>0</v>
      </c>
      <c r="BA34" s="25">
        <v>710</v>
      </c>
    </row>
    <row r="35" spans="1:53" ht="15" customHeight="1">
      <c r="A35" s="35"/>
      <c r="B35" s="11"/>
      <c r="C35" s="12" t="s">
        <v>52</v>
      </c>
      <c r="D35" s="15">
        <v>229</v>
      </c>
      <c r="E35" s="14">
        <v>12</v>
      </c>
      <c r="F35" s="14">
        <v>126</v>
      </c>
      <c r="G35" s="14">
        <v>443</v>
      </c>
      <c r="H35" s="14">
        <v>968</v>
      </c>
      <c r="I35" s="14">
        <v>45</v>
      </c>
      <c r="J35" s="14">
        <v>174</v>
      </c>
      <c r="K35" s="14">
        <v>148</v>
      </c>
      <c r="L35" s="14">
        <v>5</v>
      </c>
      <c r="M35" s="25">
        <v>2150</v>
      </c>
      <c r="N35" s="15">
        <v>330</v>
      </c>
      <c r="O35" s="14">
        <v>13</v>
      </c>
      <c r="P35" s="14">
        <v>170</v>
      </c>
      <c r="Q35" s="14">
        <v>473</v>
      </c>
      <c r="R35" s="14">
        <v>821</v>
      </c>
      <c r="S35" s="14">
        <v>41</v>
      </c>
      <c r="T35" s="14">
        <v>159</v>
      </c>
      <c r="U35" s="14">
        <v>73</v>
      </c>
      <c r="V35" s="14">
        <v>8</v>
      </c>
      <c r="W35" s="14">
        <v>2088</v>
      </c>
      <c r="X35" s="15">
        <v>342</v>
      </c>
      <c r="Y35" s="14">
        <v>20</v>
      </c>
      <c r="Z35" s="14">
        <v>174</v>
      </c>
      <c r="AA35" s="14">
        <v>489</v>
      </c>
      <c r="AB35" s="14">
        <v>737</v>
      </c>
      <c r="AC35" s="14">
        <v>44</v>
      </c>
      <c r="AD35" s="14">
        <v>133</v>
      </c>
      <c r="AE35" s="14">
        <v>78</v>
      </c>
      <c r="AF35" s="14">
        <v>5</v>
      </c>
      <c r="AG35" s="14">
        <v>2022</v>
      </c>
      <c r="AH35" s="15">
        <v>347</v>
      </c>
      <c r="AI35" s="14">
        <v>15</v>
      </c>
      <c r="AJ35" s="14">
        <v>218</v>
      </c>
      <c r="AK35" s="14">
        <v>548</v>
      </c>
      <c r="AL35" s="14">
        <v>805</v>
      </c>
      <c r="AM35" s="14">
        <v>37</v>
      </c>
      <c r="AN35" s="14">
        <v>164</v>
      </c>
      <c r="AO35" s="14">
        <v>62</v>
      </c>
      <c r="AP35" s="14">
        <v>5</v>
      </c>
      <c r="AQ35" s="14">
        <v>2201</v>
      </c>
      <c r="AR35" s="15">
        <v>367</v>
      </c>
      <c r="AS35" s="14">
        <v>14</v>
      </c>
      <c r="AT35" s="14">
        <v>221</v>
      </c>
      <c r="AU35" s="14">
        <v>550</v>
      </c>
      <c r="AV35" s="14">
        <v>695</v>
      </c>
      <c r="AW35" s="14">
        <v>42</v>
      </c>
      <c r="AX35" s="14">
        <v>133</v>
      </c>
      <c r="AY35" s="14">
        <v>59</v>
      </c>
      <c r="AZ35" s="14">
        <v>6</v>
      </c>
      <c r="BA35" s="25">
        <v>2087</v>
      </c>
    </row>
    <row r="36" spans="1:53" ht="15" customHeight="1">
      <c r="A36" s="35"/>
      <c r="B36" s="11"/>
      <c r="C36" s="12" t="s">
        <v>39</v>
      </c>
      <c r="D36" s="15">
        <v>271</v>
      </c>
      <c r="E36" s="14">
        <v>12</v>
      </c>
      <c r="F36" s="14">
        <v>181</v>
      </c>
      <c r="G36" s="14">
        <v>701</v>
      </c>
      <c r="H36" s="14">
        <v>1390</v>
      </c>
      <c r="I36" s="14">
        <v>62</v>
      </c>
      <c r="J36" s="14">
        <v>240</v>
      </c>
      <c r="K36" s="14">
        <v>153</v>
      </c>
      <c r="L36" s="14">
        <v>5</v>
      </c>
      <c r="M36" s="25">
        <v>3015</v>
      </c>
      <c r="N36" s="15">
        <v>381</v>
      </c>
      <c r="O36" s="14">
        <v>13</v>
      </c>
      <c r="P36" s="14">
        <v>217</v>
      </c>
      <c r="Q36" s="14">
        <v>695</v>
      </c>
      <c r="R36" s="14">
        <v>1221</v>
      </c>
      <c r="S36" s="14">
        <v>55</v>
      </c>
      <c r="T36" s="14">
        <v>223</v>
      </c>
      <c r="U36" s="14">
        <v>75</v>
      </c>
      <c r="V36" s="14">
        <v>8</v>
      </c>
      <c r="W36" s="14">
        <v>2888</v>
      </c>
      <c r="X36" s="15">
        <v>395</v>
      </c>
      <c r="Y36" s="14">
        <v>20</v>
      </c>
      <c r="Z36" s="14">
        <v>228</v>
      </c>
      <c r="AA36" s="14">
        <v>727</v>
      </c>
      <c r="AB36" s="14">
        <v>1172</v>
      </c>
      <c r="AC36" s="14">
        <v>67</v>
      </c>
      <c r="AD36" s="14">
        <v>199</v>
      </c>
      <c r="AE36" s="14">
        <v>82</v>
      </c>
      <c r="AF36" s="14">
        <v>5</v>
      </c>
      <c r="AG36" s="14">
        <v>2895</v>
      </c>
      <c r="AH36" s="15">
        <v>405</v>
      </c>
      <c r="AI36" s="14">
        <v>16</v>
      </c>
      <c r="AJ36" s="14">
        <v>273</v>
      </c>
      <c r="AK36" s="14">
        <v>795</v>
      </c>
      <c r="AL36" s="14">
        <v>1123</v>
      </c>
      <c r="AM36" s="14">
        <v>62</v>
      </c>
      <c r="AN36" s="14">
        <v>211</v>
      </c>
      <c r="AO36" s="14">
        <v>64</v>
      </c>
      <c r="AP36" s="14">
        <v>5</v>
      </c>
      <c r="AQ36" s="14">
        <v>2954</v>
      </c>
      <c r="AR36" s="15">
        <v>410</v>
      </c>
      <c r="AS36" s="14">
        <v>15</v>
      </c>
      <c r="AT36" s="14">
        <v>275</v>
      </c>
      <c r="AU36" s="14">
        <v>816</v>
      </c>
      <c r="AV36" s="14">
        <v>974</v>
      </c>
      <c r="AW36" s="14">
        <v>58</v>
      </c>
      <c r="AX36" s="14">
        <v>182</v>
      </c>
      <c r="AY36" s="14">
        <v>61</v>
      </c>
      <c r="AZ36" s="14">
        <v>6</v>
      </c>
      <c r="BA36" s="25">
        <v>2797</v>
      </c>
    </row>
    <row r="37" spans="1:53" ht="15" customHeight="1">
      <c r="A37" s="35"/>
      <c r="B37" s="334" t="s">
        <v>186</v>
      </c>
      <c r="C37" s="260" t="s">
        <v>53</v>
      </c>
      <c r="D37" s="188">
        <v>0</v>
      </c>
      <c r="E37" s="189">
        <v>0</v>
      </c>
      <c r="F37" s="189">
        <v>0</v>
      </c>
      <c r="G37" s="189">
        <v>5</v>
      </c>
      <c r="H37" s="189">
        <v>15</v>
      </c>
      <c r="I37" s="189">
        <v>1</v>
      </c>
      <c r="J37" s="189">
        <v>11</v>
      </c>
      <c r="K37" s="189">
        <v>1</v>
      </c>
      <c r="L37" s="189">
        <v>0</v>
      </c>
      <c r="M37" s="312">
        <v>33</v>
      </c>
      <c r="N37" s="188">
        <v>2</v>
      </c>
      <c r="O37" s="189">
        <v>0</v>
      </c>
      <c r="P37" s="189">
        <v>2</v>
      </c>
      <c r="Q37" s="189">
        <v>1</v>
      </c>
      <c r="R37" s="189">
        <v>15</v>
      </c>
      <c r="S37" s="189">
        <v>1</v>
      </c>
      <c r="T37" s="189">
        <v>15</v>
      </c>
      <c r="U37" s="189">
        <v>1</v>
      </c>
      <c r="V37" s="189">
        <v>0</v>
      </c>
      <c r="W37" s="189">
        <v>37</v>
      </c>
      <c r="X37" s="188">
        <v>0</v>
      </c>
      <c r="Y37" s="189">
        <v>0</v>
      </c>
      <c r="Z37" s="189">
        <v>2</v>
      </c>
      <c r="AA37" s="189">
        <v>3</v>
      </c>
      <c r="AB37" s="189">
        <v>14</v>
      </c>
      <c r="AC37" s="189">
        <v>3</v>
      </c>
      <c r="AD37" s="189">
        <v>8</v>
      </c>
      <c r="AE37" s="189">
        <v>1</v>
      </c>
      <c r="AF37" s="189">
        <v>0</v>
      </c>
      <c r="AG37" s="189">
        <v>31</v>
      </c>
      <c r="AH37" s="188">
        <v>4</v>
      </c>
      <c r="AI37" s="189">
        <v>0</v>
      </c>
      <c r="AJ37" s="189">
        <v>4</v>
      </c>
      <c r="AK37" s="189">
        <v>4</v>
      </c>
      <c r="AL37" s="189">
        <v>18</v>
      </c>
      <c r="AM37" s="189">
        <v>0</v>
      </c>
      <c r="AN37" s="189">
        <v>8</v>
      </c>
      <c r="AO37" s="189">
        <v>6</v>
      </c>
      <c r="AP37" s="189">
        <v>0</v>
      </c>
      <c r="AQ37" s="189">
        <v>44</v>
      </c>
      <c r="AR37" s="188">
        <v>1</v>
      </c>
      <c r="AS37" s="189">
        <v>0</v>
      </c>
      <c r="AT37" s="189">
        <v>1</v>
      </c>
      <c r="AU37" s="189">
        <v>2</v>
      </c>
      <c r="AV37" s="189">
        <v>13</v>
      </c>
      <c r="AW37" s="189">
        <v>2</v>
      </c>
      <c r="AX37" s="189">
        <v>7</v>
      </c>
      <c r="AY37" s="189">
        <v>0</v>
      </c>
      <c r="AZ37" s="189">
        <v>0</v>
      </c>
      <c r="BA37" s="312">
        <v>26</v>
      </c>
    </row>
    <row r="38" spans="1:53" ht="15" customHeight="1">
      <c r="A38" s="35"/>
      <c r="B38" s="11"/>
      <c r="C38" s="181" t="s">
        <v>310</v>
      </c>
      <c r="D38" s="183">
        <v>1</v>
      </c>
      <c r="E38" s="182">
        <v>0</v>
      </c>
      <c r="F38" s="182">
        <v>2</v>
      </c>
      <c r="G38" s="182">
        <v>4</v>
      </c>
      <c r="H38" s="182">
        <v>1</v>
      </c>
      <c r="I38" s="182">
        <v>0</v>
      </c>
      <c r="J38" s="182">
        <v>3</v>
      </c>
      <c r="K38" s="182">
        <v>0</v>
      </c>
      <c r="L38" s="182">
        <v>0</v>
      </c>
      <c r="M38" s="190">
        <v>11</v>
      </c>
      <c r="N38" s="183">
        <v>5</v>
      </c>
      <c r="O38" s="182">
        <v>0</v>
      </c>
      <c r="P38" s="182">
        <v>4</v>
      </c>
      <c r="Q38" s="182">
        <v>7</v>
      </c>
      <c r="R38" s="182">
        <v>2</v>
      </c>
      <c r="S38" s="182">
        <v>0</v>
      </c>
      <c r="T38" s="182">
        <v>5</v>
      </c>
      <c r="U38" s="182">
        <v>0</v>
      </c>
      <c r="V38" s="182">
        <v>0</v>
      </c>
      <c r="W38" s="182">
        <v>23</v>
      </c>
      <c r="X38" s="183">
        <v>1</v>
      </c>
      <c r="Y38" s="182">
        <v>0</v>
      </c>
      <c r="Z38" s="182">
        <v>0</v>
      </c>
      <c r="AA38" s="182">
        <v>7</v>
      </c>
      <c r="AB38" s="182">
        <v>3</v>
      </c>
      <c r="AC38" s="182">
        <v>0</v>
      </c>
      <c r="AD38" s="182">
        <v>1</v>
      </c>
      <c r="AE38" s="182">
        <v>1</v>
      </c>
      <c r="AF38" s="182">
        <v>0</v>
      </c>
      <c r="AG38" s="182">
        <v>13</v>
      </c>
      <c r="AH38" s="183">
        <v>2</v>
      </c>
      <c r="AI38" s="182">
        <v>0</v>
      </c>
      <c r="AJ38" s="182">
        <v>1</v>
      </c>
      <c r="AK38" s="182">
        <v>3</v>
      </c>
      <c r="AL38" s="182">
        <v>2</v>
      </c>
      <c r="AM38" s="182">
        <v>0</v>
      </c>
      <c r="AN38" s="182">
        <v>2</v>
      </c>
      <c r="AO38" s="182">
        <v>0</v>
      </c>
      <c r="AP38" s="182">
        <v>1</v>
      </c>
      <c r="AQ38" s="182">
        <v>11</v>
      </c>
      <c r="AR38" s="183">
        <v>1</v>
      </c>
      <c r="AS38" s="182">
        <v>1</v>
      </c>
      <c r="AT38" s="182">
        <v>2</v>
      </c>
      <c r="AU38" s="182">
        <v>8</v>
      </c>
      <c r="AV38" s="182">
        <v>5</v>
      </c>
      <c r="AW38" s="182">
        <v>0</v>
      </c>
      <c r="AX38" s="182">
        <v>2</v>
      </c>
      <c r="AY38" s="182">
        <v>0</v>
      </c>
      <c r="AZ38" s="182">
        <v>0</v>
      </c>
      <c r="BA38" s="190">
        <v>19</v>
      </c>
    </row>
    <row r="39" spans="1:53" ht="15" customHeight="1">
      <c r="A39" s="35"/>
      <c r="B39" s="304"/>
      <c r="C39" s="34" t="s">
        <v>39</v>
      </c>
      <c r="D39" s="184">
        <v>1</v>
      </c>
      <c r="E39" s="185">
        <v>0</v>
      </c>
      <c r="F39" s="185">
        <v>2</v>
      </c>
      <c r="G39" s="185">
        <v>9</v>
      </c>
      <c r="H39" s="185">
        <v>16</v>
      </c>
      <c r="I39" s="185">
        <v>1</v>
      </c>
      <c r="J39" s="185">
        <v>14</v>
      </c>
      <c r="K39" s="185">
        <v>1</v>
      </c>
      <c r="L39" s="185">
        <v>0</v>
      </c>
      <c r="M39" s="191">
        <v>44</v>
      </c>
      <c r="N39" s="184">
        <v>7</v>
      </c>
      <c r="O39" s="185">
        <v>0</v>
      </c>
      <c r="P39" s="185">
        <v>6</v>
      </c>
      <c r="Q39" s="185">
        <v>8</v>
      </c>
      <c r="R39" s="185">
        <v>17</v>
      </c>
      <c r="S39" s="185">
        <v>1</v>
      </c>
      <c r="T39" s="185">
        <v>20</v>
      </c>
      <c r="U39" s="185">
        <v>1</v>
      </c>
      <c r="V39" s="185">
        <v>0</v>
      </c>
      <c r="W39" s="185">
        <v>60</v>
      </c>
      <c r="X39" s="184">
        <v>1</v>
      </c>
      <c r="Y39" s="185">
        <v>0</v>
      </c>
      <c r="Z39" s="185">
        <v>2</v>
      </c>
      <c r="AA39" s="185">
        <v>10</v>
      </c>
      <c r="AB39" s="185">
        <v>17</v>
      </c>
      <c r="AC39" s="185">
        <v>3</v>
      </c>
      <c r="AD39" s="185">
        <v>9</v>
      </c>
      <c r="AE39" s="185">
        <v>2</v>
      </c>
      <c r="AF39" s="185">
        <v>0</v>
      </c>
      <c r="AG39" s="185">
        <v>44</v>
      </c>
      <c r="AH39" s="184">
        <v>6</v>
      </c>
      <c r="AI39" s="185">
        <v>0</v>
      </c>
      <c r="AJ39" s="185">
        <v>5</v>
      </c>
      <c r="AK39" s="185">
        <v>7</v>
      </c>
      <c r="AL39" s="185">
        <v>20</v>
      </c>
      <c r="AM39" s="185">
        <v>0</v>
      </c>
      <c r="AN39" s="185">
        <v>10</v>
      </c>
      <c r="AO39" s="185">
        <v>6</v>
      </c>
      <c r="AP39" s="185">
        <v>1</v>
      </c>
      <c r="AQ39" s="185">
        <v>55</v>
      </c>
      <c r="AR39" s="184">
        <v>2</v>
      </c>
      <c r="AS39" s="185">
        <v>1</v>
      </c>
      <c r="AT39" s="185">
        <v>3</v>
      </c>
      <c r="AU39" s="185">
        <v>10</v>
      </c>
      <c r="AV39" s="185">
        <v>18</v>
      </c>
      <c r="AW39" s="185">
        <v>2</v>
      </c>
      <c r="AX39" s="185">
        <v>9</v>
      </c>
      <c r="AY39" s="185">
        <v>0</v>
      </c>
      <c r="AZ39" s="185">
        <v>0</v>
      </c>
      <c r="BA39" s="191">
        <v>45</v>
      </c>
    </row>
    <row r="40" spans="1:53" ht="15" customHeight="1">
      <c r="A40" s="36"/>
      <c r="B40" s="34" t="s">
        <v>39</v>
      </c>
      <c r="C40" s="34"/>
      <c r="D40" s="17">
        <v>272</v>
      </c>
      <c r="E40" s="18">
        <v>12</v>
      </c>
      <c r="F40" s="18">
        <v>183</v>
      </c>
      <c r="G40" s="18">
        <v>710</v>
      </c>
      <c r="H40" s="18">
        <v>1406</v>
      </c>
      <c r="I40" s="18">
        <v>63</v>
      </c>
      <c r="J40" s="18">
        <v>254</v>
      </c>
      <c r="K40" s="18">
        <v>154</v>
      </c>
      <c r="L40" s="18">
        <v>5</v>
      </c>
      <c r="M40" s="26">
        <v>3059</v>
      </c>
      <c r="N40" s="17">
        <v>388</v>
      </c>
      <c r="O40" s="18">
        <v>13</v>
      </c>
      <c r="P40" s="18">
        <v>223</v>
      </c>
      <c r="Q40" s="18">
        <v>703</v>
      </c>
      <c r="R40" s="18">
        <v>1238</v>
      </c>
      <c r="S40" s="18">
        <v>56</v>
      </c>
      <c r="T40" s="18">
        <v>243</v>
      </c>
      <c r="U40" s="18">
        <v>76</v>
      </c>
      <c r="V40" s="18">
        <v>8</v>
      </c>
      <c r="W40" s="18">
        <v>2948</v>
      </c>
      <c r="X40" s="17">
        <v>396</v>
      </c>
      <c r="Y40" s="18">
        <v>20</v>
      </c>
      <c r="Z40" s="18">
        <v>230</v>
      </c>
      <c r="AA40" s="18">
        <v>737</v>
      </c>
      <c r="AB40" s="18">
        <v>1189</v>
      </c>
      <c r="AC40" s="18">
        <v>70</v>
      </c>
      <c r="AD40" s="18">
        <v>208</v>
      </c>
      <c r="AE40" s="18">
        <v>84</v>
      </c>
      <c r="AF40" s="18">
        <v>5</v>
      </c>
      <c r="AG40" s="18">
        <v>2939</v>
      </c>
      <c r="AH40" s="17">
        <v>411</v>
      </c>
      <c r="AI40" s="18">
        <v>16</v>
      </c>
      <c r="AJ40" s="18">
        <v>278</v>
      </c>
      <c r="AK40" s="18">
        <v>802</v>
      </c>
      <c r="AL40" s="18">
        <v>1143</v>
      </c>
      <c r="AM40" s="18">
        <v>62</v>
      </c>
      <c r="AN40" s="18">
        <v>221</v>
      </c>
      <c r="AO40" s="18">
        <v>70</v>
      </c>
      <c r="AP40" s="18">
        <v>6</v>
      </c>
      <c r="AQ40" s="18">
        <v>3009</v>
      </c>
      <c r="AR40" s="17">
        <v>412</v>
      </c>
      <c r="AS40" s="18">
        <v>16</v>
      </c>
      <c r="AT40" s="18">
        <v>278</v>
      </c>
      <c r="AU40" s="18">
        <v>826</v>
      </c>
      <c r="AV40" s="18">
        <v>992</v>
      </c>
      <c r="AW40" s="18">
        <v>60</v>
      </c>
      <c r="AX40" s="18">
        <v>191</v>
      </c>
      <c r="AY40" s="18">
        <v>61</v>
      </c>
      <c r="AZ40" s="18">
        <v>6</v>
      </c>
      <c r="BA40" s="26">
        <v>2842</v>
      </c>
    </row>
    <row r="41" spans="1:53" ht="15" customHeight="1">
      <c r="A41" s="35" t="s">
        <v>13</v>
      </c>
      <c r="B41" s="12" t="s">
        <v>54</v>
      </c>
      <c r="C41" s="12" t="s">
        <v>54</v>
      </c>
      <c r="D41" s="15">
        <v>32</v>
      </c>
      <c r="E41" s="14">
        <v>1</v>
      </c>
      <c r="F41" s="14">
        <v>10</v>
      </c>
      <c r="G41" s="14">
        <v>4</v>
      </c>
      <c r="H41" s="14">
        <v>0</v>
      </c>
      <c r="I41" s="14">
        <v>0</v>
      </c>
      <c r="J41" s="14">
        <v>0</v>
      </c>
      <c r="K41" s="14">
        <v>0</v>
      </c>
      <c r="L41" s="14">
        <v>1</v>
      </c>
      <c r="M41" s="25">
        <v>48</v>
      </c>
      <c r="N41" s="15">
        <v>50</v>
      </c>
      <c r="O41" s="14">
        <v>1</v>
      </c>
      <c r="P41" s="14">
        <v>10</v>
      </c>
      <c r="Q41" s="14">
        <v>0</v>
      </c>
      <c r="R41" s="14">
        <v>0</v>
      </c>
      <c r="S41" s="14">
        <v>0</v>
      </c>
      <c r="T41" s="14">
        <v>0</v>
      </c>
      <c r="U41" s="14">
        <v>0</v>
      </c>
      <c r="V41" s="14">
        <v>0</v>
      </c>
      <c r="W41" s="14">
        <v>61</v>
      </c>
      <c r="X41" s="15">
        <v>70</v>
      </c>
      <c r="Y41" s="14">
        <v>2</v>
      </c>
      <c r="Z41" s="14">
        <v>10</v>
      </c>
      <c r="AA41" s="14">
        <v>1</v>
      </c>
      <c r="AB41" s="14">
        <v>0</v>
      </c>
      <c r="AC41" s="14">
        <v>0</v>
      </c>
      <c r="AD41" s="14">
        <v>0</v>
      </c>
      <c r="AE41" s="14">
        <v>0</v>
      </c>
      <c r="AF41" s="14">
        <v>0</v>
      </c>
      <c r="AG41" s="14">
        <v>83</v>
      </c>
      <c r="AH41" s="15">
        <v>37</v>
      </c>
      <c r="AI41" s="14">
        <v>0</v>
      </c>
      <c r="AJ41" s="14">
        <v>6</v>
      </c>
      <c r="AK41" s="14">
        <v>2</v>
      </c>
      <c r="AL41" s="14">
        <v>0</v>
      </c>
      <c r="AM41" s="14">
        <v>0</v>
      </c>
      <c r="AN41" s="14">
        <v>0</v>
      </c>
      <c r="AO41" s="14">
        <v>0</v>
      </c>
      <c r="AP41" s="14">
        <v>0</v>
      </c>
      <c r="AQ41" s="14">
        <v>45</v>
      </c>
      <c r="AR41" s="15">
        <v>64</v>
      </c>
      <c r="AS41" s="14">
        <v>2</v>
      </c>
      <c r="AT41" s="14">
        <v>15</v>
      </c>
      <c r="AU41" s="14">
        <v>3</v>
      </c>
      <c r="AV41" s="14">
        <v>0</v>
      </c>
      <c r="AW41" s="14">
        <v>0</v>
      </c>
      <c r="AX41" s="14">
        <v>1</v>
      </c>
      <c r="AY41" s="14">
        <v>0</v>
      </c>
      <c r="AZ41" s="14">
        <v>0</v>
      </c>
      <c r="BA41" s="25">
        <v>85</v>
      </c>
    </row>
    <row r="42" spans="1:53" ht="15" customHeight="1">
      <c r="A42" s="35"/>
      <c r="B42" s="39" t="s">
        <v>55</v>
      </c>
      <c r="C42" s="39" t="s">
        <v>55</v>
      </c>
      <c r="D42" s="195">
        <v>5</v>
      </c>
      <c r="E42" s="194">
        <v>0</v>
      </c>
      <c r="F42" s="194">
        <v>0</v>
      </c>
      <c r="G42" s="194">
        <v>2</v>
      </c>
      <c r="H42" s="194">
        <v>0</v>
      </c>
      <c r="I42" s="194">
        <v>0</v>
      </c>
      <c r="J42" s="194">
        <v>0</v>
      </c>
      <c r="K42" s="194">
        <v>0</v>
      </c>
      <c r="L42" s="194">
        <v>0</v>
      </c>
      <c r="M42" s="196">
        <v>7</v>
      </c>
      <c r="N42" s="195">
        <v>1</v>
      </c>
      <c r="O42" s="194">
        <v>0</v>
      </c>
      <c r="P42" s="194">
        <v>1</v>
      </c>
      <c r="Q42" s="194">
        <v>0</v>
      </c>
      <c r="R42" s="194">
        <v>0</v>
      </c>
      <c r="S42" s="194">
        <v>0</v>
      </c>
      <c r="T42" s="194">
        <v>0</v>
      </c>
      <c r="U42" s="194">
        <v>0</v>
      </c>
      <c r="V42" s="194">
        <v>0</v>
      </c>
      <c r="W42" s="194">
        <v>2</v>
      </c>
      <c r="X42" s="195">
        <v>2</v>
      </c>
      <c r="Y42" s="194">
        <v>0</v>
      </c>
      <c r="Z42" s="194">
        <v>0</v>
      </c>
      <c r="AA42" s="194">
        <v>0</v>
      </c>
      <c r="AB42" s="194">
        <v>0</v>
      </c>
      <c r="AC42" s="194">
        <v>0</v>
      </c>
      <c r="AD42" s="194">
        <v>0</v>
      </c>
      <c r="AE42" s="194">
        <v>0</v>
      </c>
      <c r="AF42" s="194">
        <v>0</v>
      </c>
      <c r="AG42" s="194">
        <v>2</v>
      </c>
      <c r="AH42" s="195">
        <v>4</v>
      </c>
      <c r="AI42" s="194">
        <v>0</v>
      </c>
      <c r="AJ42" s="194">
        <v>4</v>
      </c>
      <c r="AK42" s="194">
        <v>3</v>
      </c>
      <c r="AL42" s="194">
        <v>0</v>
      </c>
      <c r="AM42" s="194">
        <v>0</v>
      </c>
      <c r="AN42" s="194">
        <v>0</v>
      </c>
      <c r="AO42" s="194">
        <v>0</v>
      </c>
      <c r="AP42" s="194">
        <v>0</v>
      </c>
      <c r="AQ42" s="194">
        <v>11</v>
      </c>
      <c r="AR42" s="195">
        <v>1</v>
      </c>
      <c r="AS42" s="194">
        <v>0</v>
      </c>
      <c r="AT42" s="194">
        <v>0</v>
      </c>
      <c r="AU42" s="194">
        <v>0</v>
      </c>
      <c r="AV42" s="194">
        <v>0</v>
      </c>
      <c r="AW42" s="194">
        <v>0</v>
      </c>
      <c r="AX42" s="194">
        <v>0</v>
      </c>
      <c r="AY42" s="194">
        <v>0</v>
      </c>
      <c r="AZ42" s="194">
        <v>0</v>
      </c>
      <c r="BA42" s="196">
        <v>1</v>
      </c>
    </row>
    <row r="43" spans="1:53" ht="15" customHeight="1">
      <c r="A43" s="35"/>
      <c r="B43" s="11" t="s">
        <v>187</v>
      </c>
      <c r="C43" s="12" t="s">
        <v>56</v>
      </c>
      <c r="D43" s="15">
        <v>1</v>
      </c>
      <c r="E43" s="14">
        <v>0</v>
      </c>
      <c r="F43" s="14">
        <v>0</v>
      </c>
      <c r="G43" s="14">
        <v>12</v>
      </c>
      <c r="H43" s="14">
        <v>3</v>
      </c>
      <c r="I43" s="14">
        <v>0</v>
      </c>
      <c r="J43" s="14">
        <v>2</v>
      </c>
      <c r="K43" s="14">
        <v>0</v>
      </c>
      <c r="L43" s="14">
        <v>0</v>
      </c>
      <c r="M43" s="25">
        <v>18</v>
      </c>
      <c r="N43" s="15">
        <v>4</v>
      </c>
      <c r="O43" s="14">
        <v>0</v>
      </c>
      <c r="P43" s="14">
        <v>2</v>
      </c>
      <c r="Q43" s="14">
        <v>11</v>
      </c>
      <c r="R43" s="14">
        <v>2</v>
      </c>
      <c r="S43" s="14">
        <v>0</v>
      </c>
      <c r="T43" s="14">
        <v>1</v>
      </c>
      <c r="U43" s="14">
        <v>0</v>
      </c>
      <c r="V43" s="14">
        <v>0</v>
      </c>
      <c r="W43" s="14">
        <v>20</v>
      </c>
      <c r="X43" s="15">
        <v>2</v>
      </c>
      <c r="Y43" s="14">
        <v>0</v>
      </c>
      <c r="Z43" s="14">
        <v>0</v>
      </c>
      <c r="AA43" s="14">
        <v>5</v>
      </c>
      <c r="AB43" s="14">
        <v>1</v>
      </c>
      <c r="AC43" s="14">
        <v>0</v>
      </c>
      <c r="AD43" s="14">
        <v>0</v>
      </c>
      <c r="AE43" s="14">
        <v>0</v>
      </c>
      <c r="AF43" s="14">
        <v>0</v>
      </c>
      <c r="AG43" s="14">
        <v>8</v>
      </c>
      <c r="AH43" s="15">
        <v>4</v>
      </c>
      <c r="AI43" s="14">
        <v>0</v>
      </c>
      <c r="AJ43" s="14">
        <v>2</v>
      </c>
      <c r="AK43" s="14">
        <v>8</v>
      </c>
      <c r="AL43" s="14">
        <v>2</v>
      </c>
      <c r="AM43" s="14">
        <v>1</v>
      </c>
      <c r="AN43" s="14">
        <v>5</v>
      </c>
      <c r="AO43" s="14">
        <v>0</v>
      </c>
      <c r="AP43" s="14">
        <v>0</v>
      </c>
      <c r="AQ43" s="14">
        <v>22</v>
      </c>
      <c r="AR43" s="15">
        <v>3</v>
      </c>
      <c r="AS43" s="14">
        <v>0</v>
      </c>
      <c r="AT43" s="14">
        <v>2</v>
      </c>
      <c r="AU43" s="14">
        <v>10</v>
      </c>
      <c r="AV43" s="14">
        <v>1</v>
      </c>
      <c r="AW43" s="14">
        <v>1</v>
      </c>
      <c r="AX43" s="14">
        <v>0</v>
      </c>
      <c r="AY43" s="14">
        <v>0</v>
      </c>
      <c r="AZ43" s="14">
        <v>0</v>
      </c>
      <c r="BA43" s="25">
        <v>17</v>
      </c>
    </row>
    <row r="44" spans="1:53" ht="15" customHeight="1">
      <c r="A44" s="35"/>
      <c r="B44" s="11"/>
      <c r="C44" s="12" t="s">
        <v>57</v>
      </c>
      <c r="D44" s="15">
        <v>138</v>
      </c>
      <c r="E44" s="14">
        <v>0</v>
      </c>
      <c r="F44" s="14">
        <v>78</v>
      </c>
      <c r="G44" s="14">
        <v>354</v>
      </c>
      <c r="H44" s="14">
        <v>131</v>
      </c>
      <c r="I44" s="14">
        <v>6</v>
      </c>
      <c r="J44" s="14">
        <v>100</v>
      </c>
      <c r="K44" s="14">
        <v>18</v>
      </c>
      <c r="L44" s="14">
        <v>12</v>
      </c>
      <c r="M44" s="25">
        <v>837</v>
      </c>
      <c r="N44" s="15">
        <v>142</v>
      </c>
      <c r="O44" s="14">
        <v>3</v>
      </c>
      <c r="P44" s="14">
        <v>102</v>
      </c>
      <c r="Q44" s="14">
        <v>347</v>
      </c>
      <c r="R44" s="14">
        <v>147</v>
      </c>
      <c r="S44" s="14">
        <v>3</v>
      </c>
      <c r="T44" s="14">
        <v>80</v>
      </c>
      <c r="U44" s="14">
        <v>13</v>
      </c>
      <c r="V44" s="14">
        <v>8</v>
      </c>
      <c r="W44" s="14">
        <v>845</v>
      </c>
      <c r="X44" s="15">
        <v>138</v>
      </c>
      <c r="Y44" s="14">
        <v>3</v>
      </c>
      <c r="Z44" s="14">
        <v>93</v>
      </c>
      <c r="AA44" s="14">
        <v>380</v>
      </c>
      <c r="AB44" s="14">
        <v>141</v>
      </c>
      <c r="AC44" s="14">
        <v>6</v>
      </c>
      <c r="AD44" s="14">
        <v>106</v>
      </c>
      <c r="AE44" s="14">
        <v>9</v>
      </c>
      <c r="AF44" s="14">
        <v>13</v>
      </c>
      <c r="AG44" s="14">
        <v>889</v>
      </c>
      <c r="AH44" s="15">
        <v>162</v>
      </c>
      <c r="AI44" s="14">
        <v>1</v>
      </c>
      <c r="AJ44" s="14">
        <v>90</v>
      </c>
      <c r="AK44" s="14">
        <v>350</v>
      </c>
      <c r="AL44" s="14">
        <v>101</v>
      </c>
      <c r="AM44" s="14">
        <v>3</v>
      </c>
      <c r="AN44" s="14">
        <v>98</v>
      </c>
      <c r="AO44" s="14">
        <v>14</v>
      </c>
      <c r="AP44" s="14">
        <v>13</v>
      </c>
      <c r="AQ44" s="14">
        <v>832</v>
      </c>
      <c r="AR44" s="15">
        <v>99</v>
      </c>
      <c r="AS44" s="14">
        <v>2</v>
      </c>
      <c r="AT44" s="14">
        <v>83</v>
      </c>
      <c r="AU44" s="14">
        <v>369</v>
      </c>
      <c r="AV44" s="14">
        <v>106</v>
      </c>
      <c r="AW44" s="14">
        <v>1</v>
      </c>
      <c r="AX44" s="14">
        <v>83</v>
      </c>
      <c r="AY44" s="14">
        <v>11</v>
      </c>
      <c r="AZ44" s="14">
        <v>11</v>
      </c>
      <c r="BA44" s="25">
        <v>765</v>
      </c>
    </row>
    <row r="45" spans="1:53" ht="15" customHeight="1">
      <c r="A45" s="35"/>
      <c r="B45" s="11"/>
      <c r="C45" s="12" t="s">
        <v>39</v>
      </c>
      <c r="D45" s="15">
        <v>139</v>
      </c>
      <c r="E45" s="14">
        <v>0</v>
      </c>
      <c r="F45" s="14">
        <v>78</v>
      </c>
      <c r="G45" s="14">
        <v>366</v>
      </c>
      <c r="H45" s="14">
        <v>134</v>
      </c>
      <c r="I45" s="14">
        <v>6</v>
      </c>
      <c r="J45" s="14">
        <v>102</v>
      </c>
      <c r="K45" s="14">
        <v>18</v>
      </c>
      <c r="L45" s="14">
        <v>12</v>
      </c>
      <c r="M45" s="25">
        <v>855</v>
      </c>
      <c r="N45" s="15">
        <v>146</v>
      </c>
      <c r="O45" s="14">
        <v>3</v>
      </c>
      <c r="P45" s="14">
        <v>104</v>
      </c>
      <c r="Q45" s="14">
        <v>358</v>
      </c>
      <c r="R45" s="14">
        <v>149</v>
      </c>
      <c r="S45" s="14">
        <v>3</v>
      </c>
      <c r="T45" s="14">
        <v>81</v>
      </c>
      <c r="U45" s="14">
        <v>13</v>
      </c>
      <c r="V45" s="14">
        <v>8</v>
      </c>
      <c r="W45" s="14">
        <v>865</v>
      </c>
      <c r="X45" s="15">
        <v>140</v>
      </c>
      <c r="Y45" s="14">
        <v>3</v>
      </c>
      <c r="Z45" s="14">
        <v>93</v>
      </c>
      <c r="AA45" s="14">
        <v>385</v>
      </c>
      <c r="AB45" s="14">
        <v>142</v>
      </c>
      <c r="AC45" s="14">
        <v>6</v>
      </c>
      <c r="AD45" s="14">
        <v>106</v>
      </c>
      <c r="AE45" s="14">
        <v>9</v>
      </c>
      <c r="AF45" s="14">
        <v>13</v>
      </c>
      <c r="AG45" s="14">
        <v>897</v>
      </c>
      <c r="AH45" s="15">
        <v>166</v>
      </c>
      <c r="AI45" s="14">
        <v>1</v>
      </c>
      <c r="AJ45" s="14">
        <v>92</v>
      </c>
      <c r="AK45" s="14">
        <v>358</v>
      </c>
      <c r="AL45" s="14">
        <v>103</v>
      </c>
      <c r="AM45" s="14">
        <v>4</v>
      </c>
      <c r="AN45" s="14">
        <v>103</v>
      </c>
      <c r="AO45" s="14">
        <v>14</v>
      </c>
      <c r="AP45" s="14">
        <v>13</v>
      </c>
      <c r="AQ45" s="14">
        <v>854</v>
      </c>
      <c r="AR45" s="15">
        <v>102</v>
      </c>
      <c r="AS45" s="14">
        <v>2</v>
      </c>
      <c r="AT45" s="14">
        <v>85</v>
      </c>
      <c r="AU45" s="14">
        <v>379</v>
      </c>
      <c r="AV45" s="14">
        <v>107</v>
      </c>
      <c r="AW45" s="14">
        <v>2</v>
      </c>
      <c r="AX45" s="14">
        <v>83</v>
      </c>
      <c r="AY45" s="14">
        <v>11</v>
      </c>
      <c r="AZ45" s="14">
        <v>11</v>
      </c>
      <c r="BA45" s="25">
        <v>782</v>
      </c>
    </row>
    <row r="46" spans="1:53" ht="15" customHeight="1">
      <c r="A46" s="36"/>
      <c r="B46" s="39" t="s">
        <v>39</v>
      </c>
      <c r="C46" s="39"/>
      <c r="D46" s="195">
        <v>176</v>
      </c>
      <c r="E46" s="194">
        <v>1</v>
      </c>
      <c r="F46" s="194">
        <v>88</v>
      </c>
      <c r="G46" s="194">
        <v>372</v>
      </c>
      <c r="H46" s="194">
        <v>134</v>
      </c>
      <c r="I46" s="194">
        <v>6</v>
      </c>
      <c r="J46" s="194">
        <v>102</v>
      </c>
      <c r="K46" s="194">
        <v>18</v>
      </c>
      <c r="L46" s="194">
        <v>13</v>
      </c>
      <c r="M46" s="196">
        <v>910</v>
      </c>
      <c r="N46" s="195">
        <v>197</v>
      </c>
      <c r="O46" s="194">
        <v>4</v>
      </c>
      <c r="P46" s="194">
        <v>115</v>
      </c>
      <c r="Q46" s="194">
        <v>358</v>
      </c>
      <c r="R46" s="194">
        <v>149</v>
      </c>
      <c r="S46" s="194">
        <v>3</v>
      </c>
      <c r="T46" s="194">
        <v>81</v>
      </c>
      <c r="U46" s="194">
        <v>13</v>
      </c>
      <c r="V46" s="194">
        <v>8</v>
      </c>
      <c r="W46" s="194">
        <v>928</v>
      </c>
      <c r="X46" s="195">
        <v>212</v>
      </c>
      <c r="Y46" s="194">
        <v>5</v>
      </c>
      <c r="Z46" s="194">
        <v>103</v>
      </c>
      <c r="AA46" s="194">
        <v>386</v>
      </c>
      <c r="AB46" s="194">
        <v>142</v>
      </c>
      <c r="AC46" s="194">
        <v>6</v>
      </c>
      <c r="AD46" s="194">
        <v>106</v>
      </c>
      <c r="AE46" s="194">
        <v>9</v>
      </c>
      <c r="AF46" s="194">
        <v>13</v>
      </c>
      <c r="AG46" s="194">
        <v>982</v>
      </c>
      <c r="AH46" s="195">
        <v>207</v>
      </c>
      <c r="AI46" s="194">
        <v>1</v>
      </c>
      <c r="AJ46" s="194">
        <v>102</v>
      </c>
      <c r="AK46" s="194">
        <v>363</v>
      </c>
      <c r="AL46" s="194">
        <v>103</v>
      </c>
      <c r="AM46" s="194">
        <v>4</v>
      </c>
      <c r="AN46" s="194">
        <v>103</v>
      </c>
      <c r="AO46" s="194">
        <v>14</v>
      </c>
      <c r="AP46" s="194">
        <v>13</v>
      </c>
      <c r="AQ46" s="194">
        <v>910</v>
      </c>
      <c r="AR46" s="195">
        <v>167</v>
      </c>
      <c r="AS46" s="194">
        <v>4</v>
      </c>
      <c r="AT46" s="194">
        <v>100</v>
      </c>
      <c r="AU46" s="194">
        <v>382</v>
      </c>
      <c r="AV46" s="194">
        <v>107</v>
      </c>
      <c r="AW46" s="194">
        <v>2</v>
      </c>
      <c r="AX46" s="194">
        <v>84</v>
      </c>
      <c r="AY46" s="194">
        <v>11</v>
      </c>
      <c r="AZ46" s="194">
        <v>11</v>
      </c>
      <c r="BA46" s="196">
        <v>868</v>
      </c>
    </row>
    <row r="47" spans="1:53" ht="15" customHeight="1">
      <c r="A47" s="35" t="s">
        <v>14</v>
      </c>
      <c r="B47" s="11" t="s">
        <v>58</v>
      </c>
      <c r="C47" s="12" t="s">
        <v>59</v>
      </c>
      <c r="D47" s="15">
        <v>344</v>
      </c>
      <c r="E47" s="14">
        <v>75</v>
      </c>
      <c r="F47" s="14">
        <v>74</v>
      </c>
      <c r="G47" s="14">
        <v>137</v>
      </c>
      <c r="H47" s="14">
        <v>0</v>
      </c>
      <c r="I47" s="14">
        <v>0</v>
      </c>
      <c r="J47" s="14">
        <v>3</v>
      </c>
      <c r="K47" s="14">
        <v>0</v>
      </c>
      <c r="L47" s="14">
        <v>0</v>
      </c>
      <c r="M47" s="25">
        <v>633</v>
      </c>
      <c r="N47" s="15">
        <v>342</v>
      </c>
      <c r="O47" s="14">
        <v>77</v>
      </c>
      <c r="P47" s="14">
        <v>91</v>
      </c>
      <c r="Q47" s="14">
        <v>152</v>
      </c>
      <c r="R47" s="14">
        <v>0</v>
      </c>
      <c r="S47" s="14">
        <v>0</v>
      </c>
      <c r="T47" s="14">
        <v>3</v>
      </c>
      <c r="U47" s="14">
        <v>0</v>
      </c>
      <c r="V47" s="14">
        <v>1</v>
      </c>
      <c r="W47" s="14">
        <v>666</v>
      </c>
      <c r="X47" s="15">
        <v>328</v>
      </c>
      <c r="Y47" s="14">
        <v>52</v>
      </c>
      <c r="Z47" s="14">
        <v>74</v>
      </c>
      <c r="AA47" s="14">
        <v>82</v>
      </c>
      <c r="AB47" s="14">
        <v>0</v>
      </c>
      <c r="AC47" s="14">
        <v>0</v>
      </c>
      <c r="AD47" s="14">
        <v>3</v>
      </c>
      <c r="AE47" s="14">
        <v>1</v>
      </c>
      <c r="AF47" s="14">
        <v>1</v>
      </c>
      <c r="AG47" s="14">
        <v>541</v>
      </c>
      <c r="AH47" s="15">
        <v>334</v>
      </c>
      <c r="AI47" s="14">
        <v>67</v>
      </c>
      <c r="AJ47" s="14">
        <v>73</v>
      </c>
      <c r="AK47" s="14">
        <v>130</v>
      </c>
      <c r="AL47" s="14">
        <v>0</v>
      </c>
      <c r="AM47" s="14">
        <v>0</v>
      </c>
      <c r="AN47" s="14">
        <v>4</v>
      </c>
      <c r="AO47" s="14">
        <v>0</v>
      </c>
      <c r="AP47" s="14">
        <v>4</v>
      </c>
      <c r="AQ47" s="14">
        <v>612</v>
      </c>
      <c r="AR47" s="15">
        <v>311</v>
      </c>
      <c r="AS47" s="14">
        <v>67</v>
      </c>
      <c r="AT47" s="14">
        <v>69</v>
      </c>
      <c r="AU47" s="14">
        <v>147</v>
      </c>
      <c r="AV47" s="14">
        <v>0</v>
      </c>
      <c r="AW47" s="14">
        <v>0</v>
      </c>
      <c r="AX47" s="14">
        <v>3</v>
      </c>
      <c r="AY47" s="14">
        <v>0</v>
      </c>
      <c r="AZ47" s="14">
        <v>2</v>
      </c>
      <c r="BA47" s="25">
        <v>599</v>
      </c>
    </row>
    <row r="48" spans="1:53" ht="15" customHeight="1">
      <c r="A48" s="35"/>
      <c r="B48" s="11"/>
      <c r="C48" s="12" t="s">
        <v>60</v>
      </c>
      <c r="D48" s="15">
        <v>32</v>
      </c>
      <c r="E48" s="14">
        <v>10</v>
      </c>
      <c r="F48" s="14">
        <v>24</v>
      </c>
      <c r="G48" s="14">
        <v>26</v>
      </c>
      <c r="H48" s="14">
        <v>0</v>
      </c>
      <c r="I48" s="14">
        <v>0</v>
      </c>
      <c r="J48" s="14">
        <v>1</v>
      </c>
      <c r="K48" s="14">
        <v>0</v>
      </c>
      <c r="L48" s="14">
        <v>0</v>
      </c>
      <c r="M48" s="25">
        <v>93</v>
      </c>
      <c r="N48" s="15">
        <v>55</v>
      </c>
      <c r="O48" s="14">
        <v>8</v>
      </c>
      <c r="P48" s="14">
        <v>15</v>
      </c>
      <c r="Q48" s="14">
        <v>35</v>
      </c>
      <c r="R48" s="14">
        <v>0</v>
      </c>
      <c r="S48" s="14">
        <v>0</v>
      </c>
      <c r="T48" s="14">
        <v>0</v>
      </c>
      <c r="U48" s="14">
        <v>0</v>
      </c>
      <c r="V48" s="14">
        <v>3</v>
      </c>
      <c r="W48" s="14">
        <v>116</v>
      </c>
      <c r="X48" s="15">
        <v>49</v>
      </c>
      <c r="Y48" s="14">
        <v>7</v>
      </c>
      <c r="Z48" s="14">
        <v>26</v>
      </c>
      <c r="AA48" s="14">
        <v>26</v>
      </c>
      <c r="AB48" s="14">
        <v>0</v>
      </c>
      <c r="AC48" s="14">
        <v>0</v>
      </c>
      <c r="AD48" s="14">
        <v>2</v>
      </c>
      <c r="AE48" s="14">
        <v>0</v>
      </c>
      <c r="AF48" s="14">
        <v>1</v>
      </c>
      <c r="AG48" s="14">
        <v>111</v>
      </c>
      <c r="AH48" s="15">
        <v>47</v>
      </c>
      <c r="AI48" s="14">
        <v>9</v>
      </c>
      <c r="AJ48" s="14">
        <v>16</v>
      </c>
      <c r="AK48" s="14">
        <v>26</v>
      </c>
      <c r="AL48" s="14">
        <v>0</v>
      </c>
      <c r="AM48" s="14">
        <v>0</v>
      </c>
      <c r="AN48" s="14">
        <v>1</v>
      </c>
      <c r="AO48" s="14">
        <v>0</v>
      </c>
      <c r="AP48" s="14">
        <v>0</v>
      </c>
      <c r="AQ48" s="14">
        <v>99</v>
      </c>
      <c r="AR48" s="15">
        <v>49</v>
      </c>
      <c r="AS48" s="14">
        <v>3</v>
      </c>
      <c r="AT48" s="14">
        <v>20</v>
      </c>
      <c r="AU48" s="14">
        <v>34</v>
      </c>
      <c r="AV48" s="14">
        <v>0</v>
      </c>
      <c r="AW48" s="14">
        <v>0</v>
      </c>
      <c r="AX48" s="14">
        <v>0</v>
      </c>
      <c r="AY48" s="14">
        <v>0</v>
      </c>
      <c r="AZ48" s="14">
        <v>3</v>
      </c>
      <c r="BA48" s="25">
        <v>109</v>
      </c>
    </row>
    <row r="49" spans="1:53" ht="15" customHeight="1">
      <c r="A49" s="35"/>
      <c r="B49" s="11"/>
      <c r="C49" s="12" t="s">
        <v>39</v>
      </c>
      <c r="D49" s="15">
        <v>376</v>
      </c>
      <c r="E49" s="14">
        <v>85</v>
      </c>
      <c r="F49" s="14">
        <v>98</v>
      </c>
      <c r="G49" s="14">
        <v>163</v>
      </c>
      <c r="H49" s="14">
        <v>0</v>
      </c>
      <c r="I49" s="14">
        <v>0</v>
      </c>
      <c r="J49" s="14">
        <v>4</v>
      </c>
      <c r="K49" s="14">
        <v>0</v>
      </c>
      <c r="L49" s="14">
        <v>0</v>
      </c>
      <c r="M49" s="25">
        <v>726</v>
      </c>
      <c r="N49" s="15">
        <v>397</v>
      </c>
      <c r="O49" s="14">
        <v>85</v>
      </c>
      <c r="P49" s="14">
        <v>106</v>
      </c>
      <c r="Q49" s="14">
        <v>187</v>
      </c>
      <c r="R49" s="14">
        <v>0</v>
      </c>
      <c r="S49" s="14">
        <v>0</v>
      </c>
      <c r="T49" s="14">
        <v>3</v>
      </c>
      <c r="U49" s="14">
        <v>0</v>
      </c>
      <c r="V49" s="14">
        <v>4</v>
      </c>
      <c r="W49" s="14">
        <v>782</v>
      </c>
      <c r="X49" s="15">
        <v>377</v>
      </c>
      <c r="Y49" s="14">
        <v>59</v>
      </c>
      <c r="Z49" s="14">
        <v>100</v>
      </c>
      <c r="AA49" s="14">
        <v>108</v>
      </c>
      <c r="AB49" s="14">
        <v>0</v>
      </c>
      <c r="AC49" s="14">
        <v>0</v>
      </c>
      <c r="AD49" s="14">
        <v>5</v>
      </c>
      <c r="AE49" s="14">
        <v>1</v>
      </c>
      <c r="AF49" s="14">
        <v>2</v>
      </c>
      <c r="AG49" s="14">
        <v>652</v>
      </c>
      <c r="AH49" s="15">
        <v>381</v>
      </c>
      <c r="AI49" s="14">
        <v>76</v>
      </c>
      <c r="AJ49" s="14">
        <v>89</v>
      </c>
      <c r="AK49" s="14">
        <v>156</v>
      </c>
      <c r="AL49" s="14">
        <v>0</v>
      </c>
      <c r="AM49" s="14">
        <v>0</v>
      </c>
      <c r="AN49" s="14">
        <v>5</v>
      </c>
      <c r="AO49" s="14">
        <v>0</v>
      </c>
      <c r="AP49" s="14">
        <v>4</v>
      </c>
      <c r="AQ49" s="14">
        <v>711</v>
      </c>
      <c r="AR49" s="15">
        <v>360</v>
      </c>
      <c r="AS49" s="14">
        <v>70</v>
      </c>
      <c r="AT49" s="14">
        <v>89</v>
      </c>
      <c r="AU49" s="14">
        <v>181</v>
      </c>
      <c r="AV49" s="14">
        <v>0</v>
      </c>
      <c r="AW49" s="14">
        <v>0</v>
      </c>
      <c r="AX49" s="14">
        <v>3</v>
      </c>
      <c r="AY49" s="14">
        <v>0</v>
      </c>
      <c r="AZ49" s="14">
        <v>5</v>
      </c>
      <c r="BA49" s="25">
        <v>708</v>
      </c>
    </row>
    <row r="50" spans="1:53" ht="15" customHeight="1">
      <c r="A50" s="35"/>
      <c r="B50" s="39" t="s">
        <v>61</v>
      </c>
      <c r="C50" s="39" t="s">
        <v>61</v>
      </c>
      <c r="D50" s="195">
        <v>2</v>
      </c>
      <c r="E50" s="194">
        <v>0</v>
      </c>
      <c r="F50" s="194">
        <v>2</v>
      </c>
      <c r="G50" s="194">
        <v>2</v>
      </c>
      <c r="H50" s="194">
        <v>0</v>
      </c>
      <c r="I50" s="194">
        <v>0</v>
      </c>
      <c r="J50" s="194">
        <v>0</v>
      </c>
      <c r="K50" s="194">
        <v>1</v>
      </c>
      <c r="L50" s="194">
        <v>0</v>
      </c>
      <c r="M50" s="196">
        <v>7</v>
      </c>
      <c r="N50" s="195">
        <v>2</v>
      </c>
      <c r="O50" s="194">
        <v>0</v>
      </c>
      <c r="P50" s="194">
        <v>3</v>
      </c>
      <c r="Q50" s="194">
        <v>2</v>
      </c>
      <c r="R50" s="194">
        <v>1</v>
      </c>
      <c r="S50" s="194">
        <v>0</v>
      </c>
      <c r="T50" s="194">
        <v>1</v>
      </c>
      <c r="U50" s="194">
        <v>0</v>
      </c>
      <c r="V50" s="194">
        <v>0</v>
      </c>
      <c r="W50" s="194">
        <v>9</v>
      </c>
      <c r="X50" s="195">
        <v>2</v>
      </c>
      <c r="Y50" s="194">
        <v>0</v>
      </c>
      <c r="Z50" s="194">
        <v>2</v>
      </c>
      <c r="AA50" s="194">
        <v>3</v>
      </c>
      <c r="AB50" s="194">
        <v>1</v>
      </c>
      <c r="AC50" s="194">
        <v>0</v>
      </c>
      <c r="AD50" s="194">
        <v>0</v>
      </c>
      <c r="AE50" s="194">
        <v>0</v>
      </c>
      <c r="AF50" s="194">
        <v>0</v>
      </c>
      <c r="AG50" s="194">
        <v>8</v>
      </c>
      <c r="AH50" s="195">
        <v>2</v>
      </c>
      <c r="AI50" s="194">
        <v>0</v>
      </c>
      <c r="AJ50" s="194">
        <v>3</v>
      </c>
      <c r="AK50" s="194">
        <v>4</v>
      </c>
      <c r="AL50" s="194">
        <v>0</v>
      </c>
      <c r="AM50" s="194">
        <v>0</v>
      </c>
      <c r="AN50" s="194">
        <v>0</v>
      </c>
      <c r="AO50" s="194">
        <v>0</v>
      </c>
      <c r="AP50" s="194">
        <v>0</v>
      </c>
      <c r="AQ50" s="194">
        <v>9</v>
      </c>
      <c r="AR50" s="195">
        <v>2</v>
      </c>
      <c r="AS50" s="194">
        <v>0</v>
      </c>
      <c r="AT50" s="194">
        <v>3</v>
      </c>
      <c r="AU50" s="194">
        <v>4</v>
      </c>
      <c r="AV50" s="194">
        <v>1</v>
      </c>
      <c r="AW50" s="194">
        <v>0</v>
      </c>
      <c r="AX50" s="194">
        <v>0</v>
      </c>
      <c r="AY50" s="194">
        <v>0</v>
      </c>
      <c r="AZ50" s="194">
        <v>0</v>
      </c>
      <c r="BA50" s="196">
        <v>10</v>
      </c>
    </row>
    <row r="51" spans="1:53" ht="15" customHeight="1">
      <c r="A51" s="36"/>
      <c r="B51" s="34" t="s">
        <v>39</v>
      </c>
      <c r="C51" s="34"/>
      <c r="D51" s="17">
        <v>378</v>
      </c>
      <c r="E51" s="18">
        <v>85</v>
      </c>
      <c r="F51" s="18">
        <v>100</v>
      </c>
      <c r="G51" s="18">
        <v>165</v>
      </c>
      <c r="H51" s="18">
        <v>0</v>
      </c>
      <c r="I51" s="18">
        <v>0</v>
      </c>
      <c r="J51" s="18">
        <v>4</v>
      </c>
      <c r="K51" s="18">
        <v>1</v>
      </c>
      <c r="L51" s="18">
        <v>0</v>
      </c>
      <c r="M51" s="26">
        <v>733</v>
      </c>
      <c r="N51" s="17">
        <v>399</v>
      </c>
      <c r="O51" s="18">
        <v>85</v>
      </c>
      <c r="P51" s="18">
        <v>109</v>
      </c>
      <c r="Q51" s="18">
        <v>189</v>
      </c>
      <c r="R51" s="18">
        <v>1</v>
      </c>
      <c r="S51" s="18">
        <v>0</v>
      </c>
      <c r="T51" s="18">
        <v>4</v>
      </c>
      <c r="U51" s="18">
        <v>0</v>
      </c>
      <c r="V51" s="18">
        <v>4</v>
      </c>
      <c r="W51" s="18">
        <v>791</v>
      </c>
      <c r="X51" s="17">
        <v>379</v>
      </c>
      <c r="Y51" s="18">
        <v>59</v>
      </c>
      <c r="Z51" s="18">
        <v>102</v>
      </c>
      <c r="AA51" s="18">
        <v>111</v>
      </c>
      <c r="AB51" s="18">
        <v>1</v>
      </c>
      <c r="AC51" s="18">
        <v>0</v>
      </c>
      <c r="AD51" s="18">
        <v>5</v>
      </c>
      <c r="AE51" s="18">
        <v>1</v>
      </c>
      <c r="AF51" s="18">
        <v>2</v>
      </c>
      <c r="AG51" s="18">
        <v>660</v>
      </c>
      <c r="AH51" s="17">
        <v>383</v>
      </c>
      <c r="AI51" s="18">
        <v>76</v>
      </c>
      <c r="AJ51" s="18">
        <v>92</v>
      </c>
      <c r="AK51" s="18">
        <v>160</v>
      </c>
      <c r="AL51" s="18">
        <v>0</v>
      </c>
      <c r="AM51" s="18">
        <v>0</v>
      </c>
      <c r="AN51" s="18">
        <v>5</v>
      </c>
      <c r="AO51" s="18">
        <v>0</v>
      </c>
      <c r="AP51" s="18">
        <v>4</v>
      </c>
      <c r="AQ51" s="18">
        <v>720</v>
      </c>
      <c r="AR51" s="17">
        <v>362</v>
      </c>
      <c r="AS51" s="18">
        <v>70</v>
      </c>
      <c r="AT51" s="18">
        <v>92</v>
      </c>
      <c r="AU51" s="18">
        <v>185</v>
      </c>
      <c r="AV51" s="18">
        <v>1</v>
      </c>
      <c r="AW51" s="18">
        <v>0</v>
      </c>
      <c r="AX51" s="18">
        <v>3</v>
      </c>
      <c r="AY51" s="18">
        <v>0</v>
      </c>
      <c r="AZ51" s="18">
        <v>5</v>
      </c>
      <c r="BA51" s="26">
        <v>718</v>
      </c>
    </row>
    <row r="52" spans="1:53" ht="15" customHeight="1">
      <c r="A52" s="38" t="s">
        <v>15</v>
      </c>
      <c r="B52" s="39"/>
      <c r="C52" s="39"/>
      <c r="D52" s="67">
        <v>862</v>
      </c>
      <c r="E52" s="63">
        <v>123</v>
      </c>
      <c r="F52" s="63">
        <v>356</v>
      </c>
      <c r="G52" s="63">
        <v>680</v>
      </c>
      <c r="H52" s="63">
        <v>15</v>
      </c>
      <c r="I52" s="63">
        <v>1</v>
      </c>
      <c r="J52" s="63">
        <v>35</v>
      </c>
      <c r="K52" s="63">
        <v>2</v>
      </c>
      <c r="L52" s="63">
        <v>41</v>
      </c>
      <c r="M52" s="84">
        <v>2115</v>
      </c>
      <c r="N52" s="67">
        <v>1000</v>
      </c>
      <c r="O52" s="63">
        <v>136</v>
      </c>
      <c r="P52" s="63">
        <v>340</v>
      </c>
      <c r="Q52" s="63">
        <v>633</v>
      </c>
      <c r="R52" s="63">
        <v>24</v>
      </c>
      <c r="S52" s="63">
        <v>5</v>
      </c>
      <c r="T52" s="63">
        <v>55</v>
      </c>
      <c r="U52" s="63">
        <v>2</v>
      </c>
      <c r="V52" s="63">
        <v>53</v>
      </c>
      <c r="W52" s="63">
        <v>2248</v>
      </c>
      <c r="X52" s="67">
        <v>1048</v>
      </c>
      <c r="Y52" s="63">
        <v>102</v>
      </c>
      <c r="Z52" s="63">
        <v>423</v>
      </c>
      <c r="AA52" s="63">
        <v>632</v>
      </c>
      <c r="AB52" s="63">
        <v>22</v>
      </c>
      <c r="AC52" s="63">
        <v>6</v>
      </c>
      <c r="AD52" s="63">
        <v>45</v>
      </c>
      <c r="AE52" s="63">
        <v>2</v>
      </c>
      <c r="AF52" s="63">
        <v>51</v>
      </c>
      <c r="AG52" s="63">
        <v>2331</v>
      </c>
      <c r="AH52" s="67">
        <v>1088</v>
      </c>
      <c r="AI52" s="63">
        <v>97</v>
      </c>
      <c r="AJ52" s="63">
        <v>375</v>
      </c>
      <c r="AK52" s="63">
        <v>605</v>
      </c>
      <c r="AL52" s="63">
        <v>17</v>
      </c>
      <c r="AM52" s="63">
        <v>7</v>
      </c>
      <c r="AN52" s="63">
        <v>31</v>
      </c>
      <c r="AO52" s="63">
        <v>2</v>
      </c>
      <c r="AP52" s="63">
        <v>62</v>
      </c>
      <c r="AQ52" s="63">
        <v>2284</v>
      </c>
      <c r="AR52" s="67">
        <v>1074</v>
      </c>
      <c r="AS52" s="63">
        <v>79</v>
      </c>
      <c r="AT52" s="63">
        <v>421</v>
      </c>
      <c r="AU52" s="63">
        <v>524</v>
      </c>
      <c r="AV52" s="63">
        <v>14</v>
      </c>
      <c r="AW52" s="63">
        <v>2</v>
      </c>
      <c r="AX52" s="63">
        <v>25</v>
      </c>
      <c r="AY52" s="63">
        <v>1</v>
      </c>
      <c r="AZ52" s="63">
        <v>68</v>
      </c>
      <c r="BA52" s="84">
        <v>2208</v>
      </c>
    </row>
    <row r="53" spans="1:53" ht="15" customHeight="1">
      <c r="A53" s="35" t="s">
        <v>16</v>
      </c>
      <c r="B53" s="11" t="s">
        <v>188</v>
      </c>
      <c r="C53" s="12" t="s">
        <v>62</v>
      </c>
      <c r="D53" s="15">
        <v>32</v>
      </c>
      <c r="E53" s="14">
        <v>6</v>
      </c>
      <c r="F53" s="14">
        <v>11</v>
      </c>
      <c r="G53" s="14">
        <v>25</v>
      </c>
      <c r="H53" s="14">
        <v>1</v>
      </c>
      <c r="I53" s="14">
        <v>0</v>
      </c>
      <c r="J53" s="14">
        <v>3</v>
      </c>
      <c r="K53" s="14">
        <v>0</v>
      </c>
      <c r="L53" s="14">
        <v>1</v>
      </c>
      <c r="M53" s="25">
        <v>79</v>
      </c>
      <c r="N53" s="15">
        <v>40</v>
      </c>
      <c r="O53" s="14">
        <v>11</v>
      </c>
      <c r="P53" s="14">
        <v>17</v>
      </c>
      <c r="Q53" s="14">
        <v>18</v>
      </c>
      <c r="R53" s="14">
        <v>0</v>
      </c>
      <c r="S53" s="14">
        <v>0</v>
      </c>
      <c r="T53" s="14">
        <v>0</v>
      </c>
      <c r="U53" s="14">
        <v>0</v>
      </c>
      <c r="V53" s="14">
        <v>1</v>
      </c>
      <c r="W53" s="14">
        <v>87</v>
      </c>
      <c r="X53" s="15">
        <v>52</v>
      </c>
      <c r="Y53" s="14">
        <v>5</v>
      </c>
      <c r="Z53" s="14">
        <v>18</v>
      </c>
      <c r="AA53" s="14">
        <v>19</v>
      </c>
      <c r="AB53" s="14">
        <v>1</v>
      </c>
      <c r="AC53" s="14">
        <v>0</v>
      </c>
      <c r="AD53" s="14">
        <v>1</v>
      </c>
      <c r="AE53" s="14">
        <v>0</v>
      </c>
      <c r="AF53" s="14">
        <v>1</v>
      </c>
      <c r="AG53" s="14">
        <v>97</v>
      </c>
      <c r="AH53" s="15">
        <v>43</v>
      </c>
      <c r="AI53" s="14">
        <v>4</v>
      </c>
      <c r="AJ53" s="14">
        <v>14</v>
      </c>
      <c r="AK53" s="14">
        <v>36</v>
      </c>
      <c r="AL53" s="14">
        <v>0</v>
      </c>
      <c r="AM53" s="14">
        <v>0</v>
      </c>
      <c r="AN53" s="14">
        <v>2</v>
      </c>
      <c r="AO53" s="14">
        <v>0</v>
      </c>
      <c r="AP53" s="14">
        <v>1</v>
      </c>
      <c r="AQ53" s="14">
        <v>100</v>
      </c>
      <c r="AR53" s="15">
        <v>55</v>
      </c>
      <c r="AS53" s="14">
        <v>7</v>
      </c>
      <c r="AT53" s="14">
        <v>18</v>
      </c>
      <c r="AU53" s="14">
        <v>42</v>
      </c>
      <c r="AV53" s="14">
        <v>1</v>
      </c>
      <c r="AW53" s="14">
        <v>0</v>
      </c>
      <c r="AX53" s="14">
        <v>1</v>
      </c>
      <c r="AY53" s="14">
        <v>0</v>
      </c>
      <c r="AZ53" s="14">
        <v>6</v>
      </c>
      <c r="BA53" s="25">
        <v>130</v>
      </c>
    </row>
    <row r="54" spans="1:53" ht="15" customHeight="1">
      <c r="A54" s="35"/>
      <c r="B54" s="11"/>
      <c r="C54" s="12" t="s">
        <v>63</v>
      </c>
      <c r="D54" s="15">
        <v>140</v>
      </c>
      <c r="E54" s="14">
        <v>21</v>
      </c>
      <c r="F54" s="14">
        <v>30</v>
      </c>
      <c r="G54" s="14">
        <v>223</v>
      </c>
      <c r="H54" s="14">
        <v>24</v>
      </c>
      <c r="I54" s="14">
        <v>8</v>
      </c>
      <c r="J54" s="14">
        <v>16</v>
      </c>
      <c r="K54" s="14">
        <v>4</v>
      </c>
      <c r="L54" s="14">
        <v>31</v>
      </c>
      <c r="M54" s="25">
        <v>497</v>
      </c>
      <c r="N54" s="15">
        <v>176</v>
      </c>
      <c r="O54" s="14">
        <v>16</v>
      </c>
      <c r="P54" s="14">
        <v>48</v>
      </c>
      <c r="Q54" s="14">
        <v>201</v>
      </c>
      <c r="R54" s="14">
        <v>37</v>
      </c>
      <c r="S54" s="14">
        <v>3</v>
      </c>
      <c r="T54" s="14">
        <v>20</v>
      </c>
      <c r="U54" s="14">
        <v>3</v>
      </c>
      <c r="V54" s="14">
        <v>28</v>
      </c>
      <c r="W54" s="14">
        <v>532</v>
      </c>
      <c r="X54" s="15">
        <v>200</v>
      </c>
      <c r="Y54" s="14">
        <v>17</v>
      </c>
      <c r="Z54" s="14">
        <v>62</v>
      </c>
      <c r="AA54" s="14">
        <v>232</v>
      </c>
      <c r="AB54" s="14">
        <v>53</v>
      </c>
      <c r="AC54" s="14">
        <v>9</v>
      </c>
      <c r="AD54" s="14">
        <v>20</v>
      </c>
      <c r="AE54" s="14">
        <v>4</v>
      </c>
      <c r="AF54" s="14">
        <v>50</v>
      </c>
      <c r="AG54" s="14">
        <v>647</v>
      </c>
      <c r="AH54" s="15">
        <v>231</v>
      </c>
      <c r="AI54" s="14">
        <v>26</v>
      </c>
      <c r="AJ54" s="14">
        <v>41</v>
      </c>
      <c r="AK54" s="14">
        <v>238</v>
      </c>
      <c r="AL54" s="14">
        <v>21</v>
      </c>
      <c r="AM54" s="14">
        <v>2</v>
      </c>
      <c r="AN54" s="14">
        <v>18</v>
      </c>
      <c r="AO54" s="14">
        <v>1</v>
      </c>
      <c r="AP54" s="14">
        <v>46</v>
      </c>
      <c r="AQ54" s="14">
        <v>624</v>
      </c>
      <c r="AR54" s="15">
        <v>247</v>
      </c>
      <c r="AS54" s="14">
        <v>17</v>
      </c>
      <c r="AT54" s="14">
        <v>56</v>
      </c>
      <c r="AU54" s="14">
        <v>244</v>
      </c>
      <c r="AV54" s="14">
        <v>14</v>
      </c>
      <c r="AW54" s="14">
        <v>5</v>
      </c>
      <c r="AX54" s="14">
        <v>25</v>
      </c>
      <c r="AY54" s="14">
        <v>1</v>
      </c>
      <c r="AZ54" s="14">
        <v>44</v>
      </c>
      <c r="BA54" s="25">
        <v>653</v>
      </c>
    </row>
    <row r="55" spans="1:53" ht="15" customHeight="1">
      <c r="A55" s="35"/>
      <c r="B55" s="11"/>
      <c r="C55" s="12" t="s">
        <v>39</v>
      </c>
      <c r="D55" s="15">
        <v>172</v>
      </c>
      <c r="E55" s="14">
        <v>27</v>
      </c>
      <c r="F55" s="14">
        <v>41</v>
      </c>
      <c r="G55" s="14">
        <v>248</v>
      </c>
      <c r="H55" s="14">
        <v>25</v>
      </c>
      <c r="I55" s="14">
        <v>8</v>
      </c>
      <c r="J55" s="14">
        <v>19</v>
      </c>
      <c r="K55" s="14">
        <v>4</v>
      </c>
      <c r="L55" s="14">
        <v>32</v>
      </c>
      <c r="M55" s="25">
        <v>576</v>
      </c>
      <c r="N55" s="15">
        <v>216</v>
      </c>
      <c r="O55" s="14">
        <v>27</v>
      </c>
      <c r="P55" s="14">
        <v>65</v>
      </c>
      <c r="Q55" s="14">
        <v>219</v>
      </c>
      <c r="R55" s="14">
        <v>37</v>
      </c>
      <c r="S55" s="14">
        <v>3</v>
      </c>
      <c r="T55" s="14">
        <v>20</v>
      </c>
      <c r="U55" s="14">
        <v>3</v>
      </c>
      <c r="V55" s="14">
        <v>29</v>
      </c>
      <c r="W55" s="14">
        <v>619</v>
      </c>
      <c r="X55" s="15">
        <v>252</v>
      </c>
      <c r="Y55" s="14">
        <v>22</v>
      </c>
      <c r="Z55" s="14">
        <v>80</v>
      </c>
      <c r="AA55" s="14">
        <v>251</v>
      </c>
      <c r="AB55" s="14">
        <v>54</v>
      </c>
      <c r="AC55" s="14">
        <v>9</v>
      </c>
      <c r="AD55" s="14">
        <v>21</v>
      </c>
      <c r="AE55" s="14">
        <v>4</v>
      </c>
      <c r="AF55" s="14">
        <v>51</v>
      </c>
      <c r="AG55" s="14">
        <v>744</v>
      </c>
      <c r="AH55" s="15">
        <v>274</v>
      </c>
      <c r="AI55" s="14">
        <v>30</v>
      </c>
      <c r="AJ55" s="14">
        <v>55</v>
      </c>
      <c r="AK55" s="14">
        <v>274</v>
      </c>
      <c r="AL55" s="14">
        <v>21</v>
      </c>
      <c r="AM55" s="14">
        <v>2</v>
      </c>
      <c r="AN55" s="14">
        <v>20</v>
      </c>
      <c r="AO55" s="14">
        <v>1</v>
      </c>
      <c r="AP55" s="14">
        <v>47</v>
      </c>
      <c r="AQ55" s="14">
        <v>724</v>
      </c>
      <c r="AR55" s="15">
        <v>302</v>
      </c>
      <c r="AS55" s="14">
        <v>24</v>
      </c>
      <c r="AT55" s="14">
        <v>74</v>
      </c>
      <c r="AU55" s="14">
        <v>286</v>
      </c>
      <c r="AV55" s="14">
        <v>15</v>
      </c>
      <c r="AW55" s="14">
        <v>5</v>
      </c>
      <c r="AX55" s="14">
        <v>26</v>
      </c>
      <c r="AY55" s="14">
        <v>1</v>
      </c>
      <c r="AZ55" s="14">
        <v>50</v>
      </c>
      <c r="BA55" s="25">
        <v>783</v>
      </c>
    </row>
    <row r="56" spans="1:53" ht="15" customHeight="1">
      <c r="A56" s="35"/>
      <c r="B56" s="334" t="s">
        <v>64</v>
      </c>
      <c r="C56" s="260" t="s">
        <v>65</v>
      </c>
      <c r="D56" s="188">
        <v>68</v>
      </c>
      <c r="E56" s="189">
        <v>8</v>
      </c>
      <c r="F56" s="189">
        <v>23</v>
      </c>
      <c r="G56" s="189">
        <v>93</v>
      </c>
      <c r="H56" s="189">
        <v>6</v>
      </c>
      <c r="I56" s="189">
        <v>1</v>
      </c>
      <c r="J56" s="189">
        <v>7</v>
      </c>
      <c r="K56" s="189">
        <v>1</v>
      </c>
      <c r="L56" s="189">
        <v>15</v>
      </c>
      <c r="M56" s="312">
        <v>222</v>
      </c>
      <c r="N56" s="188">
        <v>107</v>
      </c>
      <c r="O56" s="189">
        <v>4</v>
      </c>
      <c r="P56" s="189">
        <v>30</v>
      </c>
      <c r="Q56" s="189">
        <v>87</v>
      </c>
      <c r="R56" s="189">
        <v>6</v>
      </c>
      <c r="S56" s="189">
        <v>2</v>
      </c>
      <c r="T56" s="189">
        <v>7</v>
      </c>
      <c r="U56" s="189">
        <v>0</v>
      </c>
      <c r="V56" s="189">
        <v>9</v>
      </c>
      <c r="W56" s="189">
        <v>252</v>
      </c>
      <c r="X56" s="188">
        <v>96</v>
      </c>
      <c r="Y56" s="189">
        <v>5</v>
      </c>
      <c r="Z56" s="189">
        <v>31</v>
      </c>
      <c r="AA56" s="189">
        <v>67</v>
      </c>
      <c r="AB56" s="189">
        <v>7</v>
      </c>
      <c r="AC56" s="189">
        <v>0</v>
      </c>
      <c r="AD56" s="189">
        <v>9</v>
      </c>
      <c r="AE56" s="189">
        <v>1</v>
      </c>
      <c r="AF56" s="189">
        <v>13</v>
      </c>
      <c r="AG56" s="189">
        <v>229</v>
      </c>
      <c r="AH56" s="188">
        <v>83</v>
      </c>
      <c r="AI56" s="189">
        <v>4</v>
      </c>
      <c r="AJ56" s="189">
        <v>30</v>
      </c>
      <c r="AK56" s="189">
        <v>72</v>
      </c>
      <c r="AL56" s="189">
        <v>10</v>
      </c>
      <c r="AM56" s="189">
        <v>0</v>
      </c>
      <c r="AN56" s="189">
        <v>14</v>
      </c>
      <c r="AO56" s="189">
        <v>1</v>
      </c>
      <c r="AP56" s="189">
        <v>4</v>
      </c>
      <c r="AQ56" s="189">
        <v>218</v>
      </c>
      <c r="AR56" s="188">
        <v>54</v>
      </c>
      <c r="AS56" s="189">
        <v>3</v>
      </c>
      <c r="AT56" s="189">
        <v>19</v>
      </c>
      <c r="AU56" s="189">
        <v>70</v>
      </c>
      <c r="AV56" s="189">
        <v>9</v>
      </c>
      <c r="AW56" s="189">
        <v>2</v>
      </c>
      <c r="AX56" s="189">
        <v>3</v>
      </c>
      <c r="AY56" s="189">
        <v>0</v>
      </c>
      <c r="AZ56" s="189">
        <v>10</v>
      </c>
      <c r="BA56" s="312">
        <v>170</v>
      </c>
    </row>
    <row r="57" spans="1:53" ht="15" customHeight="1">
      <c r="A57" s="35"/>
      <c r="B57" s="11"/>
      <c r="C57" s="181" t="s">
        <v>66</v>
      </c>
      <c r="D57" s="183">
        <v>0</v>
      </c>
      <c r="E57" s="182">
        <v>0</v>
      </c>
      <c r="F57" s="182">
        <v>0</v>
      </c>
      <c r="G57" s="182">
        <v>3</v>
      </c>
      <c r="H57" s="182">
        <v>0</v>
      </c>
      <c r="I57" s="182">
        <v>0</v>
      </c>
      <c r="J57" s="182">
        <v>0</v>
      </c>
      <c r="K57" s="182">
        <v>0</v>
      </c>
      <c r="L57" s="182">
        <v>0</v>
      </c>
      <c r="M57" s="190">
        <v>3</v>
      </c>
      <c r="N57" s="183">
        <v>0</v>
      </c>
      <c r="O57" s="182">
        <v>0</v>
      </c>
      <c r="P57" s="182">
        <v>0</v>
      </c>
      <c r="Q57" s="182">
        <v>4</v>
      </c>
      <c r="R57" s="182">
        <v>2</v>
      </c>
      <c r="S57" s="182">
        <v>0</v>
      </c>
      <c r="T57" s="182">
        <v>0</v>
      </c>
      <c r="U57" s="182">
        <v>0</v>
      </c>
      <c r="V57" s="182">
        <v>0</v>
      </c>
      <c r="W57" s="182">
        <v>6</v>
      </c>
      <c r="X57" s="183">
        <v>0</v>
      </c>
      <c r="Y57" s="182">
        <v>0</v>
      </c>
      <c r="Z57" s="182">
        <v>0</v>
      </c>
      <c r="AA57" s="182">
        <v>1</v>
      </c>
      <c r="AB57" s="182">
        <v>1</v>
      </c>
      <c r="AC57" s="182">
        <v>0</v>
      </c>
      <c r="AD57" s="182">
        <v>0</v>
      </c>
      <c r="AE57" s="182">
        <v>0</v>
      </c>
      <c r="AF57" s="182">
        <v>0</v>
      </c>
      <c r="AG57" s="182">
        <v>2</v>
      </c>
      <c r="AH57" s="183">
        <v>0</v>
      </c>
      <c r="AI57" s="182">
        <v>0</v>
      </c>
      <c r="AJ57" s="182">
        <v>1</v>
      </c>
      <c r="AK57" s="182">
        <v>2</v>
      </c>
      <c r="AL57" s="182">
        <v>0</v>
      </c>
      <c r="AM57" s="182">
        <v>0</v>
      </c>
      <c r="AN57" s="182">
        <v>0</v>
      </c>
      <c r="AO57" s="182">
        <v>0</v>
      </c>
      <c r="AP57" s="182">
        <v>0</v>
      </c>
      <c r="AQ57" s="182">
        <v>3</v>
      </c>
      <c r="AR57" s="183">
        <v>0</v>
      </c>
      <c r="AS57" s="182">
        <v>0</v>
      </c>
      <c r="AT57" s="182">
        <v>0</v>
      </c>
      <c r="AU57" s="182">
        <v>2</v>
      </c>
      <c r="AV57" s="182">
        <v>1</v>
      </c>
      <c r="AW57" s="182">
        <v>0</v>
      </c>
      <c r="AX57" s="182">
        <v>0</v>
      </c>
      <c r="AY57" s="182">
        <v>0</v>
      </c>
      <c r="AZ57" s="182">
        <v>0</v>
      </c>
      <c r="BA57" s="190">
        <v>3</v>
      </c>
    </row>
    <row r="58" spans="1:53" ht="15" customHeight="1">
      <c r="A58" s="35"/>
      <c r="B58" s="11"/>
      <c r="C58" s="181" t="s">
        <v>67</v>
      </c>
      <c r="D58" s="183">
        <v>185</v>
      </c>
      <c r="E58" s="182">
        <v>5</v>
      </c>
      <c r="F58" s="182">
        <v>94</v>
      </c>
      <c r="G58" s="182">
        <v>486</v>
      </c>
      <c r="H58" s="182">
        <v>748</v>
      </c>
      <c r="I58" s="182">
        <v>47</v>
      </c>
      <c r="J58" s="182">
        <v>180</v>
      </c>
      <c r="K58" s="182">
        <v>59</v>
      </c>
      <c r="L58" s="182">
        <v>62</v>
      </c>
      <c r="M58" s="190">
        <v>1866</v>
      </c>
      <c r="N58" s="183">
        <v>263</v>
      </c>
      <c r="O58" s="182">
        <v>4</v>
      </c>
      <c r="P58" s="182">
        <v>112</v>
      </c>
      <c r="Q58" s="182">
        <v>575</v>
      </c>
      <c r="R58" s="182">
        <v>854</v>
      </c>
      <c r="S58" s="182">
        <v>55</v>
      </c>
      <c r="T58" s="182">
        <v>170</v>
      </c>
      <c r="U58" s="182">
        <v>47</v>
      </c>
      <c r="V58" s="182">
        <v>105</v>
      </c>
      <c r="W58" s="182">
        <v>2185</v>
      </c>
      <c r="X58" s="183">
        <v>261</v>
      </c>
      <c r="Y58" s="182">
        <v>3</v>
      </c>
      <c r="Z58" s="182">
        <v>142</v>
      </c>
      <c r="AA58" s="182">
        <v>593</v>
      </c>
      <c r="AB58" s="182">
        <v>901</v>
      </c>
      <c r="AC58" s="182">
        <v>90</v>
      </c>
      <c r="AD58" s="182">
        <v>202</v>
      </c>
      <c r="AE58" s="182">
        <v>58</v>
      </c>
      <c r="AF58" s="182">
        <v>105</v>
      </c>
      <c r="AG58" s="182">
        <v>2355</v>
      </c>
      <c r="AH58" s="183">
        <v>282</v>
      </c>
      <c r="AI58" s="182">
        <v>2</v>
      </c>
      <c r="AJ58" s="182">
        <v>116</v>
      </c>
      <c r="AK58" s="182">
        <v>653</v>
      </c>
      <c r="AL58" s="182">
        <v>792</v>
      </c>
      <c r="AM58" s="182">
        <v>88</v>
      </c>
      <c r="AN58" s="182">
        <v>191</v>
      </c>
      <c r="AO58" s="182">
        <v>41</v>
      </c>
      <c r="AP58" s="182">
        <v>82</v>
      </c>
      <c r="AQ58" s="182">
        <v>2247</v>
      </c>
      <c r="AR58" s="183">
        <v>239</v>
      </c>
      <c r="AS58" s="182">
        <v>1</v>
      </c>
      <c r="AT58" s="182">
        <v>110</v>
      </c>
      <c r="AU58" s="182">
        <v>671</v>
      </c>
      <c r="AV58" s="182">
        <v>815</v>
      </c>
      <c r="AW58" s="182">
        <v>135</v>
      </c>
      <c r="AX58" s="182">
        <v>177</v>
      </c>
      <c r="AY58" s="182">
        <v>61</v>
      </c>
      <c r="AZ58" s="182">
        <v>78</v>
      </c>
      <c r="BA58" s="190">
        <v>2287</v>
      </c>
    </row>
    <row r="59" spans="1:53" ht="15" customHeight="1">
      <c r="A59" s="35"/>
      <c r="B59" s="11"/>
      <c r="C59" s="181" t="s">
        <v>311</v>
      </c>
      <c r="D59" s="183">
        <v>305</v>
      </c>
      <c r="E59" s="182">
        <v>12</v>
      </c>
      <c r="F59" s="182">
        <v>123</v>
      </c>
      <c r="G59" s="182">
        <v>587</v>
      </c>
      <c r="H59" s="182">
        <v>492</v>
      </c>
      <c r="I59" s="182">
        <v>37</v>
      </c>
      <c r="J59" s="182">
        <v>152</v>
      </c>
      <c r="K59" s="182">
        <v>31</v>
      </c>
      <c r="L59" s="182">
        <v>63</v>
      </c>
      <c r="M59" s="190">
        <v>1802</v>
      </c>
      <c r="N59" s="183">
        <v>335</v>
      </c>
      <c r="O59" s="182">
        <v>9</v>
      </c>
      <c r="P59" s="182">
        <v>104</v>
      </c>
      <c r="Q59" s="182">
        <v>588</v>
      </c>
      <c r="R59" s="182">
        <v>522</v>
      </c>
      <c r="S59" s="182">
        <v>36</v>
      </c>
      <c r="T59" s="182">
        <v>173</v>
      </c>
      <c r="U59" s="182">
        <v>35</v>
      </c>
      <c r="V59" s="182">
        <v>54</v>
      </c>
      <c r="W59" s="182">
        <v>1856</v>
      </c>
      <c r="X59" s="183">
        <v>372</v>
      </c>
      <c r="Y59" s="182">
        <v>9</v>
      </c>
      <c r="Z59" s="182">
        <v>152</v>
      </c>
      <c r="AA59" s="182">
        <v>593</v>
      </c>
      <c r="AB59" s="182">
        <v>511</v>
      </c>
      <c r="AC59" s="182">
        <v>43</v>
      </c>
      <c r="AD59" s="182">
        <v>202</v>
      </c>
      <c r="AE59" s="182">
        <v>34</v>
      </c>
      <c r="AF59" s="182">
        <v>53</v>
      </c>
      <c r="AG59" s="182">
        <v>1969</v>
      </c>
      <c r="AH59" s="183">
        <v>375</v>
      </c>
      <c r="AI59" s="182">
        <v>10</v>
      </c>
      <c r="AJ59" s="182">
        <v>113</v>
      </c>
      <c r="AK59" s="182">
        <v>599</v>
      </c>
      <c r="AL59" s="182">
        <v>522</v>
      </c>
      <c r="AM59" s="182">
        <v>52</v>
      </c>
      <c r="AN59" s="182">
        <v>175</v>
      </c>
      <c r="AO59" s="182">
        <v>38</v>
      </c>
      <c r="AP59" s="182">
        <v>66</v>
      </c>
      <c r="AQ59" s="182">
        <v>1950</v>
      </c>
      <c r="AR59" s="183">
        <v>389</v>
      </c>
      <c r="AS59" s="182">
        <v>9</v>
      </c>
      <c r="AT59" s="182">
        <v>118</v>
      </c>
      <c r="AU59" s="182">
        <v>743</v>
      </c>
      <c r="AV59" s="182">
        <v>499</v>
      </c>
      <c r="AW59" s="182">
        <v>63</v>
      </c>
      <c r="AX59" s="182">
        <v>187</v>
      </c>
      <c r="AY59" s="182">
        <v>28</v>
      </c>
      <c r="AZ59" s="182">
        <v>84</v>
      </c>
      <c r="BA59" s="190">
        <v>2120</v>
      </c>
    </row>
    <row r="60" spans="1:53" ht="15" customHeight="1">
      <c r="A60" s="35"/>
      <c r="B60" s="304"/>
      <c r="C60" s="34" t="s">
        <v>39</v>
      </c>
      <c r="D60" s="184">
        <v>558</v>
      </c>
      <c r="E60" s="185">
        <v>25</v>
      </c>
      <c r="F60" s="185">
        <v>240</v>
      </c>
      <c r="G60" s="185">
        <v>1169</v>
      </c>
      <c r="H60" s="185">
        <v>1246</v>
      </c>
      <c r="I60" s="185">
        <v>85</v>
      </c>
      <c r="J60" s="185">
        <v>339</v>
      </c>
      <c r="K60" s="185">
        <v>91</v>
      </c>
      <c r="L60" s="185">
        <v>140</v>
      </c>
      <c r="M60" s="191">
        <v>3893</v>
      </c>
      <c r="N60" s="184">
        <v>705</v>
      </c>
      <c r="O60" s="185">
        <v>17</v>
      </c>
      <c r="P60" s="185">
        <v>246</v>
      </c>
      <c r="Q60" s="185">
        <v>1254</v>
      </c>
      <c r="R60" s="185">
        <v>1384</v>
      </c>
      <c r="S60" s="185">
        <v>93</v>
      </c>
      <c r="T60" s="185">
        <v>350</v>
      </c>
      <c r="U60" s="185">
        <v>82</v>
      </c>
      <c r="V60" s="185">
        <v>168</v>
      </c>
      <c r="W60" s="185">
        <v>4299</v>
      </c>
      <c r="X60" s="184">
        <v>729</v>
      </c>
      <c r="Y60" s="185">
        <v>17</v>
      </c>
      <c r="Z60" s="185">
        <v>325</v>
      </c>
      <c r="AA60" s="185">
        <v>1254</v>
      </c>
      <c r="AB60" s="185">
        <v>1420</v>
      </c>
      <c r="AC60" s="185">
        <v>133</v>
      </c>
      <c r="AD60" s="185">
        <v>413</v>
      </c>
      <c r="AE60" s="185">
        <v>93</v>
      </c>
      <c r="AF60" s="185">
        <v>171</v>
      </c>
      <c r="AG60" s="185">
        <v>4555</v>
      </c>
      <c r="AH60" s="184">
        <v>740</v>
      </c>
      <c r="AI60" s="185">
        <v>16</v>
      </c>
      <c r="AJ60" s="185">
        <v>260</v>
      </c>
      <c r="AK60" s="185">
        <v>1326</v>
      </c>
      <c r="AL60" s="185">
        <v>1324</v>
      </c>
      <c r="AM60" s="185">
        <v>140</v>
      </c>
      <c r="AN60" s="185">
        <v>380</v>
      </c>
      <c r="AO60" s="185">
        <v>80</v>
      </c>
      <c r="AP60" s="185">
        <v>152</v>
      </c>
      <c r="AQ60" s="185">
        <v>4418</v>
      </c>
      <c r="AR60" s="184">
        <v>682</v>
      </c>
      <c r="AS60" s="185">
        <v>13</v>
      </c>
      <c r="AT60" s="185">
        <v>247</v>
      </c>
      <c r="AU60" s="185">
        <v>1486</v>
      </c>
      <c r="AV60" s="185">
        <v>1324</v>
      </c>
      <c r="AW60" s="185">
        <v>200</v>
      </c>
      <c r="AX60" s="185">
        <v>367</v>
      </c>
      <c r="AY60" s="185">
        <v>89</v>
      </c>
      <c r="AZ60" s="185">
        <v>172</v>
      </c>
      <c r="BA60" s="191">
        <v>4580</v>
      </c>
    </row>
    <row r="61" spans="1:53" ht="15" customHeight="1">
      <c r="A61" s="35"/>
      <c r="B61" s="11" t="s">
        <v>68</v>
      </c>
      <c r="C61" s="12" t="s">
        <v>68</v>
      </c>
      <c r="D61" s="15">
        <v>368</v>
      </c>
      <c r="E61" s="14">
        <v>5</v>
      </c>
      <c r="F61" s="14">
        <v>102</v>
      </c>
      <c r="G61" s="14">
        <v>843</v>
      </c>
      <c r="H61" s="14">
        <v>763</v>
      </c>
      <c r="I61" s="14">
        <v>49</v>
      </c>
      <c r="J61" s="14">
        <v>123</v>
      </c>
      <c r="K61" s="14">
        <v>13</v>
      </c>
      <c r="L61" s="14">
        <v>65</v>
      </c>
      <c r="M61" s="25">
        <v>2331</v>
      </c>
      <c r="N61" s="15">
        <v>400</v>
      </c>
      <c r="O61" s="14">
        <v>3</v>
      </c>
      <c r="P61" s="14">
        <v>146</v>
      </c>
      <c r="Q61" s="14">
        <v>919</v>
      </c>
      <c r="R61" s="14">
        <v>882</v>
      </c>
      <c r="S61" s="14">
        <v>68</v>
      </c>
      <c r="T61" s="14">
        <v>130</v>
      </c>
      <c r="U61" s="14">
        <v>25</v>
      </c>
      <c r="V61" s="14">
        <v>74</v>
      </c>
      <c r="W61" s="14">
        <v>2647</v>
      </c>
      <c r="X61" s="15">
        <v>436</v>
      </c>
      <c r="Y61" s="14">
        <v>2</v>
      </c>
      <c r="Z61" s="14">
        <v>150</v>
      </c>
      <c r="AA61" s="14">
        <v>967</v>
      </c>
      <c r="AB61" s="14">
        <v>892</v>
      </c>
      <c r="AC61" s="14">
        <v>68</v>
      </c>
      <c r="AD61" s="14">
        <v>124</v>
      </c>
      <c r="AE61" s="14">
        <v>23</v>
      </c>
      <c r="AF61" s="14">
        <v>63</v>
      </c>
      <c r="AG61" s="14">
        <v>2725</v>
      </c>
      <c r="AH61" s="15">
        <v>429</v>
      </c>
      <c r="AI61" s="14">
        <v>6</v>
      </c>
      <c r="AJ61" s="14">
        <v>127</v>
      </c>
      <c r="AK61" s="14">
        <v>838</v>
      </c>
      <c r="AL61" s="14">
        <v>735</v>
      </c>
      <c r="AM61" s="14">
        <v>70</v>
      </c>
      <c r="AN61" s="14">
        <v>105</v>
      </c>
      <c r="AO61" s="14">
        <v>21</v>
      </c>
      <c r="AP61" s="14">
        <v>58</v>
      </c>
      <c r="AQ61" s="14">
        <v>2389</v>
      </c>
      <c r="AR61" s="15">
        <v>395</v>
      </c>
      <c r="AS61" s="14">
        <v>2</v>
      </c>
      <c r="AT61" s="14">
        <v>157</v>
      </c>
      <c r="AU61" s="14">
        <v>998</v>
      </c>
      <c r="AV61" s="14">
        <v>830</v>
      </c>
      <c r="AW61" s="14">
        <v>68</v>
      </c>
      <c r="AX61" s="14">
        <v>105</v>
      </c>
      <c r="AY61" s="14">
        <v>17</v>
      </c>
      <c r="AZ61" s="14">
        <v>66</v>
      </c>
      <c r="BA61" s="25">
        <v>2638</v>
      </c>
    </row>
    <row r="62" spans="1:53" ht="15" customHeight="1">
      <c r="A62" s="35"/>
      <c r="B62" s="39" t="s">
        <v>69</v>
      </c>
      <c r="C62" s="39" t="s">
        <v>69</v>
      </c>
      <c r="D62" s="195">
        <v>0</v>
      </c>
      <c r="E62" s="194">
        <v>0</v>
      </c>
      <c r="F62" s="194">
        <v>0</v>
      </c>
      <c r="G62" s="194">
        <v>0</v>
      </c>
      <c r="H62" s="194">
        <v>0</v>
      </c>
      <c r="I62" s="194">
        <v>0</v>
      </c>
      <c r="J62" s="194">
        <v>0</v>
      </c>
      <c r="K62" s="194">
        <v>0</v>
      </c>
      <c r="L62" s="194">
        <v>0</v>
      </c>
      <c r="M62" s="196">
        <v>0</v>
      </c>
      <c r="N62" s="195">
        <v>0</v>
      </c>
      <c r="O62" s="194">
        <v>0</v>
      </c>
      <c r="P62" s="194">
        <v>0</v>
      </c>
      <c r="Q62" s="194">
        <v>0</v>
      </c>
      <c r="R62" s="194">
        <v>0</v>
      </c>
      <c r="S62" s="194">
        <v>0</v>
      </c>
      <c r="T62" s="194">
        <v>0</v>
      </c>
      <c r="U62" s="194">
        <v>0</v>
      </c>
      <c r="V62" s="194">
        <v>0</v>
      </c>
      <c r="W62" s="194">
        <v>0</v>
      </c>
      <c r="X62" s="195">
        <v>0</v>
      </c>
      <c r="Y62" s="194">
        <v>0</v>
      </c>
      <c r="Z62" s="194">
        <v>0</v>
      </c>
      <c r="AA62" s="194">
        <v>0</v>
      </c>
      <c r="AB62" s="194">
        <v>0</v>
      </c>
      <c r="AC62" s="194">
        <v>0</v>
      </c>
      <c r="AD62" s="194">
        <v>0</v>
      </c>
      <c r="AE62" s="194">
        <v>0</v>
      </c>
      <c r="AF62" s="194">
        <v>0</v>
      </c>
      <c r="AG62" s="194">
        <v>0</v>
      </c>
      <c r="AH62" s="195">
        <v>0</v>
      </c>
      <c r="AI62" s="194">
        <v>0</v>
      </c>
      <c r="AJ62" s="194">
        <v>0</v>
      </c>
      <c r="AK62" s="194">
        <v>0</v>
      </c>
      <c r="AL62" s="194">
        <v>0</v>
      </c>
      <c r="AM62" s="194">
        <v>0</v>
      </c>
      <c r="AN62" s="194">
        <v>0</v>
      </c>
      <c r="AO62" s="194">
        <v>0</v>
      </c>
      <c r="AP62" s="194">
        <v>0</v>
      </c>
      <c r="AQ62" s="194">
        <v>0</v>
      </c>
      <c r="AR62" s="195">
        <v>0</v>
      </c>
      <c r="AS62" s="194">
        <v>0</v>
      </c>
      <c r="AT62" s="194">
        <v>0</v>
      </c>
      <c r="AU62" s="194">
        <v>1</v>
      </c>
      <c r="AV62" s="194">
        <v>0</v>
      </c>
      <c r="AW62" s="194">
        <v>0</v>
      </c>
      <c r="AX62" s="194">
        <v>0</v>
      </c>
      <c r="AY62" s="194">
        <v>0</v>
      </c>
      <c r="AZ62" s="194">
        <v>0</v>
      </c>
      <c r="BA62" s="196">
        <v>1</v>
      </c>
    </row>
    <row r="63" spans="1:53" ht="15" customHeight="1">
      <c r="A63" s="36"/>
      <c r="B63" s="34" t="s">
        <v>39</v>
      </c>
      <c r="C63" s="34"/>
      <c r="D63" s="184">
        <v>1098</v>
      </c>
      <c r="E63" s="185">
        <v>57</v>
      </c>
      <c r="F63" s="185">
        <v>383</v>
      </c>
      <c r="G63" s="185">
        <v>2260</v>
      </c>
      <c r="H63" s="185">
        <v>2034</v>
      </c>
      <c r="I63" s="185">
        <v>142</v>
      </c>
      <c r="J63" s="185">
        <v>481</v>
      </c>
      <c r="K63" s="185">
        <v>108</v>
      </c>
      <c r="L63" s="185">
        <v>237</v>
      </c>
      <c r="M63" s="191">
        <v>6800</v>
      </c>
      <c r="N63" s="184">
        <v>1321</v>
      </c>
      <c r="O63" s="185">
        <v>47</v>
      </c>
      <c r="P63" s="185">
        <v>457</v>
      </c>
      <c r="Q63" s="185">
        <v>2392</v>
      </c>
      <c r="R63" s="185">
        <v>2303</v>
      </c>
      <c r="S63" s="185">
        <v>164</v>
      </c>
      <c r="T63" s="185">
        <v>500</v>
      </c>
      <c r="U63" s="185">
        <v>110</v>
      </c>
      <c r="V63" s="185">
        <v>271</v>
      </c>
      <c r="W63" s="185">
        <v>7565</v>
      </c>
      <c r="X63" s="184">
        <v>1417</v>
      </c>
      <c r="Y63" s="185">
        <v>41</v>
      </c>
      <c r="Z63" s="185">
        <v>555</v>
      </c>
      <c r="AA63" s="185">
        <v>2472</v>
      </c>
      <c r="AB63" s="185">
        <v>2366</v>
      </c>
      <c r="AC63" s="185">
        <v>210</v>
      </c>
      <c r="AD63" s="185">
        <v>558</v>
      </c>
      <c r="AE63" s="185">
        <v>120</v>
      </c>
      <c r="AF63" s="185">
        <v>285</v>
      </c>
      <c r="AG63" s="185">
        <v>8024</v>
      </c>
      <c r="AH63" s="184">
        <v>1443</v>
      </c>
      <c r="AI63" s="185">
        <v>52</v>
      </c>
      <c r="AJ63" s="185">
        <v>442</v>
      </c>
      <c r="AK63" s="185">
        <v>2438</v>
      </c>
      <c r="AL63" s="185">
        <v>2080</v>
      </c>
      <c r="AM63" s="185">
        <v>212</v>
      </c>
      <c r="AN63" s="185">
        <v>505</v>
      </c>
      <c r="AO63" s="185">
        <v>102</v>
      </c>
      <c r="AP63" s="185">
        <v>257</v>
      </c>
      <c r="AQ63" s="185">
        <v>7531</v>
      </c>
      <c r="AR63" s="184">
        <v>1379</v>
      </c>
      <c r="AS63" s="185">
        <v>39</v>
      </c>
      <c r="AT63" s="185">
        <v>478</v>
      </c>
      <c r="AU63" s="185">
        <v>2771</v>
      </c>
      <c r="AV63" s="185">
        <v>2169</v>
      </c>
      <c r="AW63" s="185">
        <v>273</v>
      </c>
      <c r="AX63" s="185">
        <v>498</v>
      </c>
      <c r="AY63" s="185">
        <v>107</v>
      </c>
      <c r="AZ63" s="185">
        <v>288</v>
      </c>
      <c r="BA63" s="191">
        <v>8002</v>
      </c>
    </row>
    <row r="64" spans="1:53" ht="15" customHeight="1">
      <c r="A64" s="35" t="s">
        <v>17</v>
      </c>
      <c r="B64" s="181" t="s">
        <v>70</v>
      </c>
      <c r="C64" s="181" t="s">
        <v>70</v>
      </c>
      <c r="D64" s="183">
        <v>370</v>
      </c>
      <c r="E64" s="182">
        <v>8</v>
      </c>
      <c r="F64" s="182">
        <v>260</v>
      </c>
      <c r="G64" s="182">
        <v>759</v>
      </c>
      <c r="H64" s="182">
        <v>320</v>
      </c>
      <c r="I64" s="182">
        <v>17</v>
      </c>
      <c r="J64" s="182">
        <v>123</v>
      </c>
      <c r="K64" s="182">
        <v>17</v>
      </c>
      <c r="L64" s="182">
        <v>19</v>
      </c>
      <c r="M64" s="190">
        <v>1893</v>
      </c>
      <c r="N64" s="183">
        <v>448</v>
      </c>
      <c r="O64" s="182">
        <v>7</v>
      </c>
      <c r="P64" s="182">
        <v>287</v>
      </c>
      <c r="Q64" s="182">
        <v>924</v>
      </c>
      <c r="R64" s="182">
        <v>331</v>
      </c>
      <c r="S64" s="182">
        <v>22</v>
      </c>
      <c r="T64" s="182">
        <v>120</v>
      </c>
      <c r="U64" s="182">
        <v>15</v>
      </c>
      <c r="V64" s="182">
        <v>10</v>
      </c>
      <c r="W64" s="182">
        <v>2164</v>
      </c>
      <c r="X64" s="183">
        <v>475</v>
      </c>
      <c r="Y64" s="182">
        <v>12</v>
      </c>
      <c r="Z64" s="182">
        <v>351</v>
      </c>
      <c r="AA64" s="182">
        <v>1013</v>
      </c>
      <c r="AB64" s="182">
        <v>357</v>
      </c>
      <c r="AC64" s="182">
        <v>30</v>
      </c>
      <c r="AD64" s="182">
        <v>133</v>
      </c>
      <c r="AE64" s="182">
        <v>14</v>
      </c>
      <c r="AF64" s="182">
        <v>22</v>
      </c>
      <c r="AG64" s="182">
        <v>2407</v>
      </c>
      <c r="AH64" s="183">
        <v>494</v>
      </c>
      <c r="AI64" s="182">
        <v>7</v>
      </c>
      <c r="AJ64" s="182">
        <v>318</v>
      </c>
      <c r="AK64" s="182">
        <v>978</v>
      </c>
      <c r="AL64" s="182">
        <v>385</v>
      </c>
      <c r="AM64" s="182">
        <v>44</v>
      </c>
      <c r="AN64" s="182">
        <v>142</v>
      </c>
      <c r="AO64" s="182">
        <v>19</v>
      </c>
      <c r="AP64" s="182">
        <v>24</v>
      </c>
      <c r="AQ64" s="182">
        <v>2411</v>
      </c>
      <c r="AR64" s="183">
        <v>428</v>
      </c>
      <c r="AS64" s="182">
        <v>4</v>
      </c>
      <c r="AT64" s="182">
        <v>351</v>
      </c>
      <c r="AU64" s="182">
        <v>1053</v>
      </c>
      <c r="AV64" s="182">
        <v>433</v>
      </c>
      <c r="AW64" s="182">
        <v>30</v>
      </c>
      <c r="AX64" s="182">
        <v>161</v>
      </c>
      <c r="AY64" s="182">
        <v>23</v>
      </c>
      <c r="AZ64" s="182">
        <v>43</v>
      </c>
      <c r="BA64" s="190">
        <v>2526</v>
      </c>
    </row>
    <row r="65" spans="1:53" ht="15" customHeight="1">
      <c r="A65" s="35"/>
      <c r="B65" s="334" t="s">
        <v>71</v>
      </c>
      <c r="C65" s="260" t="s">
        <v>72</v>
      </c>
      <c r="D65" s="188">
        <v>8</v>
      </c>
      <c r="E65" s="189">
        <v>0</v>
      </c>
      <c r="F65" s="189">
        <v>3</v>
      </c>
      <c r="G65" s="189">
        <v>8</v>
      </c>
      <c r="H65" s="189">
        <v>2</v>
      </c>
      <c r="I65" s="189">
        <v>0</v>
      </c>
      <c r="J65" s="189">
        <v>2</v>
      </c>
      <c r="K65" s="189">
        <v>1</v>
      </c>
      <c r="L65" s="189">
        <v>0</v>
      </c>
      <c r="M65" s="312">
        <v>24</v>
      </c>
      <c r="N65" s="188">
        <v>8</v>
      </c>
      <c r="O65" s="189">
        <v>0</v>
      </c>
      <c r="P65" s="189">
        <v>3</v>
      </c>
      <c r="Q65" s="189">
        <v>7</v>
      </c>
      <c r="R65" s="189">
        <v>6</v>
      </c>
      <c r="S65" s="189">
        <v>0</v>
      </c>
      <c r="T65" s="189">
        <v>5</v>
      </c>
      <c r="U65" s="189">
        <v>0</v>
      </c>
      <c r="V65" s="189">
        <v>0</v>
      </c>
      <c r="W65" s="189">
        <v>29</v>
      </c>
      <c r="X65" s="188">
        <v>12</v>
      </c>
      <c r="Y65" s="189">
        <v>0</v>
      </c>
      <c r="Z65" s="189">
        <v>3</v>
      </c>
      <c r="AA65" s="189">
        <v>15</v>
      </c>
      <c r="AB65" s="189">
        <v>8</v>
      </c>
      <c r="AC65" s="189">
        <v>0</v>
      </c>
      <c r="AD65" s="189">
        <v>1</v>
      </c>
      <c r="AE65" s="189">
        <v>0</v>
      </c>
      <c r="AF65" s="189">
        <v>1</v>
      </c>
      <c r="AG65" s="189">
        <v>40</v>
      </c>
      <c r="AH65" s="188">
        <v>11</v>
      </c>
      <c r="AI65" s="189">
        <v>0</v>
      </c>
      <c r="AJ65" s="189">
        <v>0</v>
      </c>
      <c r="AK65" s="189">
        <v>10</v>
      </c>
      <c r="AL65" s="189">
        <v>7</v>
      </c>
      <c r="AM65" s="189">
        <v>1</v>
      </c>
      <c r="AN65" s="189">
        <v>2</v>
      </c>
      <c r="AO65" s="189">
        <v>0</v>
      </c>
      <c r="AP65" s="189">
        <v>0</v>
      </c>
      <c r="AQ65" s="189">
        <v>31</v>
      </c>
      <c r="AR65" s="188">
        <v>12</v>
      </c>
      <c r="AS65" s="189">
        <v>0</v>
      </c>
      <c r="AT65" s="189">
        <v>4</v>
      </c>
      <c r="AU65" s="189">
        <v>12</v>
      </c>
      <c r="AV65" s="189">
        <v>3</v>
      </c>
      <c r="AW65" s="189">
        <v>0</v>
      </c>
      <c r="AX65" s="189">
        <v>4</v>
      </c>
      <c r="AY65" s="189">
        <v>0</v>
      </c>
      <c r="AZ65" s="189">
        <v>0</v>
      </c>
      <c r="BA65" s="312">
        <v>35</v>
      </c>
    </row>
    <row r="66" spans="1:53" ht="15" customHeight="1">
      <c r="A66" s="35"/>
      <c r="B66" s="11"/>
      <c r="C66" s="181" t="s">
        <v>73</v>
      </c>
      <c r="D66" s="183">
        <v>8</v>
      </c>
      <c r="E66" s="182">
        <v>0</v>
      </c>
      <c r="F66" s="182">
        <v>13</v>
      </c>
      <c r="G66" s="182">
        <v>25</v>
      </c>
      <c r="H66" s="182">
        <v>3</v>
      </c>
      <c r="I66" s="182">
        <v>0</v>
      </c>
      <c r="J66" s="182">
        <v>6</v>
      </c>
      <c r="K66" s="182">
        <v>1</v>
      </c>
      <c r="L66" s="182">
        <v>0</v>
      </c>
      <c r="M66" s="190">
        <v>56</v>
      </c>
      <c r="N66" s="183">
        <v>11</v>
      </c>
      <c r="O66" s="182">
        <v>0</v>
      </c>
      <c r="P66" s="182">
        <v>9</v>
      </c>
      <c r="Q66" s="182">
        <v>15</v>
      </c>
      <c r="R66" s="182">
        <v>5</v>
      </c>
      <c r="S66" s="182">
        <v>0</v>
      </c>
      <c r="T66" s="182">
        <v>2</v>
      </c>
      <c r="U66" s="182">
        <v>0</v>
      </c>
      <c r="V66" s="182">
        <v>0</v>
      </c>
      <c r="W66" s="182">
        <v>42</v>
      </c>
      <c r="X66" s="183">
        <v>15</v>
      </c>
      <c r="Y66" s="182">
        <v>0</v>
      </c>
      <c r="Z66" s="182">
        <v>14</v>
      </c>
      <c r="AA66" s="182">
        <v>11</v>
      </c>
      <c r="AB66" s="182">
        <v>4</v>
      </c>
      <c r="AC66" s="182">
        <v>0</v>
      </c>
      <c r="AD66" s="182">
        <v>0</v>
      </c>
      <c r="AE66" s="182">
        <v>0</v>
      </c>
      <c r="AF66" s="182">
        <v>0</v>
      </c>
      <c r="AG66" s="182">
        <v>44</v>
      </c>
      <c r="AH66" s="183">
        <v>7</v>
      </c>
      <c r="AI66" s="182">
        <v>0</v>
      </c>
      <c r="AJ66" s="182">
        <v>8</v>
      </c>
      <c r="AK66" s="182">
        <v>11</v>
      </c>
      <c r="AL66" s="182">
        <v>2</v>
      </c>
      <c r="AM66" s="182">
        <v>0</v>
      </c>
      <c r="AN66" s="182">
        <v>2</v>
      </c>
      <c r="AO66" s="182">
        <v>0</v>
      </c>
      <c r="AP66" s="182">
        <v>0</v>
      </c>
      <c r="AQ66" s="182">
        <v>30</v>
      </c>
      <c r="AR66" s="183">
        <v>13</v>
      </c>
      <c r="AS66" s="182">
        <v>0</v>
      </c>
      <c r="AT66" s="182">
        <v>10</v>
      </c>
      <c r="AU66" s="182">
        <v>28</v>
      </c>
      <c r="AV66" s="182">
        <v>5</v>
      </c>
      <c r="AW66" s="182">
        <v>0</v>
      </c>
      <c r="AX66" s="182">
        <v>7</v>
      </c>
      <c r="AY66" s="182">
        <v>0</v>
      </c>
      <c r="AZ66" s="182">
        <v>0</v>
      </c>
      <c r="BA66" s="190">
        <v>63</v>
      </c>
    </row>
    <row r="67" spans="1:53" ht="15" customHeight="1">
      <c r="A67" s="35"/>
      <c r="B67" s="11"/>
      <c r="C67" s="181" t="s">
        <v>74</v>
      </c>
      <c r="D67" s="183">
        <v>4</v>
      </c>
      <c r="E67" s="182">
        <v>0</v>
      </c>
      <c r="F67" s="182">
        <v>1</v>
      </c>
      <c r="G67" s="182">
        <v>4</v>
      </c>
      <c r="H67" s="182">
        <v>0</v>
      </c>
      <c r="I67" s="182">
        <v>0</v>
      </c>
      <c r="J67" s="182">
        <v>0</v>
      </c>
      <c r="K67" s="182">
        <v>0</v>
      </c>
      <c r="L67" s="182">
        <v>0</v>
      </c>
      <c r="M67" s="190">
        <v>9</v>
      </c>
      <c r="N67" s="183">
        <v>3</v>
      </c>
      <c r="O67" s="182">
        <v>0</v>
      </c>
      <c r="P67" s="182">
        <v>1</v>
      </c>
      <c r="Q67" s="182">
        <v>1</v>
      </c>
      <c r="R67" s="182">
        <v>0</v>
      </c>
      <c r="S67" s="182">
        <v>0</v>
      </c>
      <c r="T67" s="182">
        <v>0</v>
      </c>
      <c r="U67" s="182">
        <v>0</v>
      </c>
      <c r="V67" s="182">
        <v>0</v>
      </c>
      <c r="W67" s="182">
        <v>5</v>
      </c>
      <c r="X67" s="183">
        <v>7</v>
      </c>
      <c r="Y67" s="182">
        <v>0</v>
      </c>
      <c r="Z67" s="182">
        <v>1</v>
      </c>
      <c r="AA67" s="182">
        <v>2</v>
      </c>
      <c r="AB67" s="182">
        <v>0</v>
      </c>
      <c r="AC67" s="182">
        <v>0</v>
      </c>
      <c r="AD67" s="182">
        <v>0</v>
      </c>
      <c r="AE67" s="182">
        <v>0</v>
      </c>
      <c r="AF67" s="182">
        <v>0</v>
      </c>
      <c r="AG67" s="182">
        <v>10</v>
      </c>
      <c r="AH67" s="183">
        <v>3</v>
      </c>
      <c r="AI67" s="182">
        <v>0</v>
      </c>
      <c r="AJ67" s="182">
        <v>1</v>
      </c>
      <c r="AK67" s="182">
        <v>1</v>
      </c>
      <c r="AL67" s="182">
        <v>0</v>
      </c>
      <c r="AM67" s="182">
        <v>0</v>
      </c>
      <c r="AN67" s="182">
        <v>0</v>
      </c>
      <c r="AO67" s="182">
        <v>0</v>
      </c>
      <c r="AP67" s="182">
        <v>0</v>
      </c>
      <c r="AQ67" s="182">
        <v>5</v>
      </c>
      <c r="AR67" s="183">
        <v>6</v>
      </c>
      <c r="AS67" s="182">
        <v>0</v>
      </c>
      <c r="AT67" s="182">
        <v>3</v>
      </c>
      <c r="AU67" s="182">
        <v>2</v>
      </c>
      <c r="AV67" s="182">
        <v>0</v>
      </c>
      <c r="AW67" s="182">
        <v>0</v>
      </c>
      <c r="AX67" s="182">
        <v>0</v>
      </c>
      <c r="AY67" s="182">
        <v>0</v>
      </c>
      <c r="AZ67" s="182">
        <v>0</v>
      </c>
      <c r="BA67" s="190">
        <v>11</v>
      </c>
    </row>
    <row r="68" spans="1:53" ht="15" customHeight="1">
      <c r="A68" s="35"/>
      <c r="B68" s="304"/>
      <c r="C68" s="34" t="s">
        <v>39</v>
      </c>
      <c r="D68" s="184">
        <v>20</v>
      </c>
      <c r="E68" s="185">
        <v>0</v>
      </c>
      <c r="F68" s="185">
        <v>17</v>
      </c>
      <c r="G68" s="185">
        <v>37</v>
      </c>
      <c r="H68" s="185">
        <v>5</v>
      </c>
      <c r="I68" s="185">
        <v>0</v>
      </c>
      <c r="J68" s="185">
        <v>8</v>
      </c>
      <c r="K68" s="185">
        <v>2</v>
      </c>
      <c r="L68" s="185">
        <v>0</v>
      </c>
      <c r="M68" s="191">
        <v>89</v>
      </c>
      <c r="N68" s="184">
        <v>22</v>
      </c>
      <c r="O68" s="185">
        <v>0</v>
      </c>
      <c r="P68" s="185">
        <v>13</v>
      </c>
      <c r="Q68" s="185">
        <v>23</v>
      </c>
      <c r="R68" s="185">
        <v>11</v>
      </c>
      <c r="S68" s="185">
        <v>0</v>
      </c>
      <c r="T68" s="185">
        <v>7</v>
      </c>
      <c r="U68" s="185">
        <v>0</v>
      </c>
      <c r="V68" s="185">
        <v>0</v>
      </c>
      <c r="W68" s="185">
        <v>76</v>
      </c>
      <c r="X68" s="184">
        <v>34</v>
      </c>
      <c r="Y68" s="185">
        <v>0</v>
      </c>
      <c r="Z68" s="185">
        <v>18</v>
      </c>
      <c r="AA68" s="185">
        <v>28</v>
      </c>
      <c r="AB68" s="185">
        <v>12</v>
      </c>
      <c r="AC68" s="185">
        <v>0</v>
      </c>
      <c r="AD68" s="185">
        <v>1</v>
      </c>
      <c r="AE68" s="185">
        <v>0</v>
      </c>
      <c r="AF68" s="185">
        <v>1</v>
      </c>
      <c r="AG68" s="185">
        <v>94</v>
      </c>
      <c r="AH68" s="184">
        <v>21</v>
      </c>
      <c r="AI68" s="185">
        <v>0</v>
      </c>
      <c r="AJ68" s="185">
        <v>9</v>
      </c>
      <c r="AK68" s="185">
        <v>22</v>
      </c>
      <c r="AL68" s="185">
        <v>9</v>
      </c>
      <c r="AM68" s="185">
        <v>1</v>
      </c>
      <c r="AN68" s="185">
        <v>4</v>
      </c>
      <c r="AO68" s="185">
        <v>0</v>
      </c>
      <c r="AP68" s="185">
        <v>0</v>
      </c>
      <c r="AQ68" s="185">
        <v>66</v>
      </c>
      <c r="AR68" s="184">
        <v>31</v>
      </c>
      <c r="AS68" s="185">
        <v>0</v>
      </c>
      <c r="AT68" s="185">
        <v>17</v>
      </c>
      <c r="AU68" s="185">
        <v>42</v>
      </c>
      <c r="AV68" s="185">
        <v>8</v>
      </c>
      <c r="AW68" s="185">
        <v>0</v>
      </c>
      <c r="AX68" s="185">
        <v>11</v>
      </c>
      <c r="AY68" s="185">
        <v>0</v>
      </c>
      <c r="AZ68" s="185">
        <v>0</v>
      </c>
      <c r="BA68" s="191">
        <v>109</v>
      </c>
    </row>
    <row r="69" spans="1:53" ht="15" customHeight="1">
      <c r="A69" s="35"/>
      <c r="B69" s="11" t="s">
        <v>189</v>
      </c>
      <c r="C69" s="181" t="s">
        <v>75</v>
      </c>
      <c r="D69" s="183">
        <v>2</v>
      </c>
      <c r="E69" s="182">
        <v>0</v>
      </c>
      <c r="F69" s="182">
        <v>3</v>
      </c>
      <c r="G69" s="182">
        <v>3</v>
      </c>
      <c r="H69" s="182">
        <v>27</v>
      </c>
      <c r="I69" s="182">
        <v>0</v>
      </c>
      <c r="J69" s="182">
        <v>2</v>
      </c>
      <c r="K69" s="182">
        <v>4</v>
      </c>
      <c r="L69" s="182">
        <v>0</v>
      </c>
      <c r="M69" s="190">
        <v>41</v>
      </c>
      <c r="N69" s="183">
        <v>2</v>
      </c>
      <c r="O69" s="182">
        <v>0</v>
      </c>
      <c r="P69" s="182">
        <v>1</v>
      </c>
      <c r="Q69" s="182">
        <v>5</v>
      </c>
      <c r="R69" s="182">
        <v>30</v>
      </c>
      <c r="S69" s="182">
        <v>0</v>
      </c>
      <c r="T69" s="182">
        <v>1</v>
      </c>
      <c r="U69" s="182">
        <v>2</v>
      </c>
      <c r="V69" s="182">
        <v>0</v>
      </c>
      <c r="W69" s="182">
        <v>41</v>
      </c>
      <c r="X69" s="183">
        <v>0</v>
      </c>
      <c r="Y69" s="182">
        <v>0</v>
      </c>
      <c r="Z69" s="182">
        <v>0</v>
      </c>
      <c r="AA69" s="182">
        <v>7</v>
      </c>
      <c r="AB69" s="182">
        <v>12</v>
      </c>
      <c r="AC69" s="182">
        <v>0</v>
      </c>
      <c r="AD69" s="182">
        <v>0</v>
      </c>
      <c r="AE69" s="182">
        <v>0</v>
      </c>
      <c r="AF69" s="182">
        <v>0</v>
      </c>
      <c r="AG69" s="182">
        <v>19</v>
      </c>
      <c r="AH69" s="183">
        <v>0</v>
      </c>
      <c r="AI69" s="182">
        <v>0</v>
      </c>
      <c r="AJ69" s="182">
        <v>1</v>
      </c>
      <c r="AK69" s="182">
        <v>0</v>
      </c>
      <c r="AL69" s="182">
        <v>3</v>
      </c>
      <c r="AM69" s="182">
        <v>0</v>
      </c>
      <c r="AN69" s="182">
        <v>0</v>
      </c>
      <c r="AO69" s="182">
        <v>0</v>
      </c>
      <c r="AP69" s="182">
        <v>0</v>
      </c>
      <c r="AQ69" s="182">
        <v>4</v>
      </c>
      <c r="AR69" s="183">
        <v>1</v>
      </c>
      <c r="AS69" s="182">
        <v>0</v>
      </c>
      <c r="AT69" s="182">
        <v>0</v>
      </c>
      <c r="AU69" s="182">
        <v>1</v>
      </c>
      <c r="AV69" s="182">
        <v>2</v>
      </c>
      <c r="AW69" s="182">
        <v>0</v>
      </c>
      <c r="AX69" s="182">
        <v>0</v>
      </c>
      <c r="AY69" s="182">
        <v>0</v>
      </c>
      <c r="AZ69" s="182">
        <v>0</v>
      </c>
      <c r="BA69" s="190">
        <v>4</v>
      </c>
    </row>
    <row r="70" spans="1:53" ht="15" customHeight="1">
      <c r="A70" s="35"/>
      <c r="B70" s="11"/>
      <c r="C70" s="181" t="s">
        <v>76</v>
      </c>
      <c r="D70" s="183">
        <v>0</v>
      </c>
      <c r="E70" s="182">
        <v>0</v>
      </c>
      <c r="F70" s="182">
        <v>2</v>
      </c>
      <c r="G70" s="182">
        <v>8</v>
      </c>
      <c r="H70" s="182">
        <v>12</v>
      </c>
      <c r="I70" s="182">
        <v>0</v>
      </c>
      <c r="J70" s="182">
        <v>6</v>
      </c>
      <c r="K70" s="182">
        <v>0</v>
      </c>
      <c r="L70" s="182">
        <v>0</v>
      </c>
      <c r="M70" s="190">
        <v>28</v>
      </c>
      <c r="N70" s="183">
        <v>1</v>
      </c>
      <c r="O70" s="182">
        <v>0</v>
      </c>
      <c r="P70" s="182">
        <v>0</v>
      </c>
      <c r="Q70" s="182">
        <v>6</v>
      </c>
      <c r="R70" s="182">
        <v>14</v>
      </c>
      <c r="S70" s="182">
        <v>1</v>
      </c>
      <c r="T70" s="182">
        <v>8</v>
      </c>
      <c r="U70" s="182">
        <v>1</v>
      </c>
      <c r="V70" s="182">
        <v>0</v>
      </c>
      <c r="W70" s="182">
        <v>31</v>
      </c>
      <c r="X70" s="183">
        <v>2</v>
      </c>
      <c r="Y70" s="182">
        <v>0</v>
      </c>
      <c r="Z70" s="182">
        <v>2</v>
      </c>
      <c r="AA70" s="182">
        <v>6</v>
      </c>
      <c r="AB70" s="182">
        <v>15</v>
      </c>
      <c r="AC70" s="182">
        <v>0</v>
      </c>
      <c r="AD70" s="182">
        <v>7</v>
      </c>
      <c r="AE70" s="182">
        <v>0</v>
      </c>
      <c r="AF70" s="182">
        <v>0</v>
      </c>
      <c r="AG70" s="182">
        <v>32</v>
      </c>
      <c r="AH70" s="183">
        <v>0</v>
      </c>
      <c r="AI70" s="182">
        <v>0</v>
      </c>
      <c r="AJ70" s="182">
        <v>1</v>
      </c>
      <c r="AK70" s="182">
        <v>3</v>
      </c>
      <c r="AL70" s="182">
        <v>12</v>
      </c>
      <c r="AM70" s="182">
        <v>0</v>
      </c>
      <c r="AN70" s="182">
        <v>4</v>
      </c>
      <c r="AO70" s="182">
        <v>2</v>
      </c>
      <c r="AP70" s="182">
        <v>0</v>
      </c>
      <c r="AQ70" s="182">
        <v>22</v>
      </c>
      <c r="AR70" s="183">
        <v>1</v>
      </c>
      <c r="AS70" s="182">
        <v>0</v>
      </c>
      <c r="AT70" s="182">
        <v>2</v>
      </c>
      <c r="AU70" s="182">
        <v>14</v>
      </c>
      <c r="AV70" s="182">
        <v>26</v>
      </c>
      <c r="AW70" s="182">
        <v>0</v>
      </c>
      <c r="AX70" s="182">
        <v>5</v>
      </c>
      <c r="AY70" s="182">
        <v>0</v>
      </c>
      <c r="AZ70" s="182">
        <v>1</v>
      </c>
      <c r="BA70" s="190">
        <v>49</v>
      </c>
    </row>
    <row r="71" spans="1:53" ht="15" customHeight="1">
      <c r="A71" s="35"/>
      <c r="B71" s="11"/>
      <c r="C71" s="181" t="s">
        <v>77</v>
      </c>
      <c r="D71" s="183">
        <v>0</v>
      </c>
      <c r="E71" s="182">
        <v>0</v>
      </c>
      <c r="F71" s="182">
        <v>0</v>
      </c>
      <c r="G71" s="182">
        <v>0</v>
      </c>
      <c r="H71" s="182">
        <v>1</v>
      </c>
      <c r="I71" s="182">
        <v>0</v>
      </c>
      <c r="J71" s="182">
        <v>0</v>
      </c>
      <c r="K71" s="182">
        <v>0</v>
      </c>
      <c r="L71" s="182">
        <v>0</v>
      </c>
      <c r="M71" s="190">
        <v>1</v>
      </c>
      <c r="N71" s="183">
        <v>0</v>
      </c>
      <c r="O71" s="182">
        <v>0</v>
      </c>
      <c r="P71" s="182">
        <v>0</v>
      </c>
      <c r="Q71" s="182">
        <v>0</v>
      </c>
      <c r="R71" s="182">
        <v>0</v>
      </c>
      <c r="S71" s="182">
        <v>0</v>
      </c>
      <c r="T71" s="182">
        <v>0</v>
      </c>
      <c r="U71" s="182">
        <v>0</v>
      </c>
      <c r="V71" s="182">
        <v>0</v>
      </c>
      <c r="W71" s="182">
        <v>0</v>
      </c>
      <c r="X71" s="183">
        <v>0</v>
      </c>
      <c r="Y71" s="182">
        <v>0</v>
      </c>
      <c r="Z71" s="182">
        <v>0</v>
      </c>
      <c r="AA71" s="182">
        <v>1</v>
      </c>
      <c r="AB71" s="182">
        <v>0</v>
      </c>
      <c r="AC71" s="182">
        <v>0</v>
      </c>
      <c r="AD71" s="182">
        <v>0</v>
      </c>
      <c r="AE71" s="182">
        <v>0</v>
      </c>
      <c r="AF71" s="182">
        <v>0</v>
      </c>
      <c r="AG71" s="182">
        <v>1</v>
      </c>
      <c r="AH71" s="183">
        <v>1</v>
      </c>
      <c r="AI71" s="182">
        <v>0</v>
      </c>
      <c r="AJ71" s="182">
        <v>0</v>
      </c>
      <c r="AK71" s="182">
        <v>0</v>
      </c>
      <c r="AL71" s="182">
        <v>0</v>
      </c>
      <c r="AM71" s="182">
        <v>0</v>
      </c>
      <c r="AN71" s="182">
        <v>0</v>
      </c>
      <c r="AO71" s="182">
        <v>0</v>
      </c>
      <c r="AP71" s="182">
        <v>0</v>
      </c>
      <c r="AQ71" s="182">
        <v>1</v>
      </c>
      <c r="AR71" s="183">
        <v>0</v>
      </c>
      <c r="AS71" s="182">
        <v>0</v>
      </c>
      <c r="AT71" s="182">
        <v>0</v>
      </c>
      <c r="AU71" s="182">
        <v>0</v>
      </c>
      <c r="AV71" s="182">
        <v>0</v>
      </c>
      <c r="AW71" s="182">
        <v>0</v>
      </c>
      <c r="AX71" s="182">
        <v>0</v>
      </c>
      <c r="AY71" s="182">
        <v>0</v>
      </c>
      <c r="AZ71" s="182">
        <v>0</v>
      </c>
      <c r="BA71" s="190">
        <v>0</v>
      </c>
    </row>
    <row r="72" spans="1:53" ht="15" customHeight="1">
      <c r="A72" s="35"/>
      <c r="B72" s="11"/>
      <c r="C72" s="181" t="s">
        <v>39</v>
      </c>
      <c r="D72" s="183">
        <v>2</v>
      </c>
      <c r="E72" s="182">
        <v>0</v>
      </c>
      <c r="F72" s="182">
        <v>5</v>
      </c>
      <c r="G72" s="182">
        <v>11</v>
      </c>
      <c r="H72" s="182">
        <v>40</v>
      </c>
      <c r="I72" s="182">
        <v>0</v>
      </c>
      <c r="J72" s="182">
        <v>8</v>
      </c>
      <c r="K72" s="182">
        <v>4</v>
      </c>
      <c r="L72" s="182">
        <v>0</v>
      </c>
      <c r="M72" s="190">
        <v>70</v>
      </c>
      <c r="N72" s="183">
        <v>3</v>
      </c>
      <c r="O72" s="182">
        <v>0</v>
      </c>
      <c r="P72" s="182">
        <v>1</v>
      </c>
      <c r="Q72" s="182">
        <v>11</v>
      </c>
      <c r="R72" s="182">
        <v>44</v>
      </c>
      <c r="S72" s="182">
        <v>1</v>
      </c>
      <c r="T72" s="182">
        <v>9</v>
      </c>
      <c r="U72" s="182">
        <v>3</v>
      </c>
      <c r="V72" s="182">
        <v>0</v>
      </c>
      <c r="W72" s="182">
        <v>72</v>
      </c>
      <c r="X72" s="183">
        <v>2</v>
      </c>
      <c r="Y72" s="182">
        <v>0</v>
      </c>
      <c r="Z72" s="182">
        <v>2</v>
      </c>
      <c r="AA72" s="182">
        <v>14</v>
      </c>
      <c r="AB72" s="182">
        <v>27</v>
      </c>
      <c r="AC72" s="182">
        <v>0</v>
      </c>
      <c r="AD72" s="182">
        <v>7</v>
      </c>
      <c r="AE72" s="182">
        <v>0</v>
      </c>
      <c r="AF72" s="182">
        <v>0</v>
      </c>
      <c r="AG72" s="182">
        <v>52</v>
      </c>
      <c r="AH72" s="183">
        <v>1</v>
      </c>
      <c r="AI72" s="182">
        <v>0</v>
      </c>
      <c r="AJ72" s="182">
        <v>2</v>
      </c>
      <c r="AK72" s="182">
        <v>3</v>
      </c>
      <c r="AL72" s="182">
        <v>15</v>
      </c>
      <c r="AM72" s="182">
        <v>0</v>
      </c>
      <c r="AN72" s="182">
        <v>4</v>
      </c>
      <c r="AO72" s="182">
        <v>2</v>
      </c>
      <c r="AP72" s="182">
        <v>0</v>
      </c>
      <c r="AQ72" s="182">
        <v>27</v>
      </c>
      <c r="AR72" s="183">
        <v>2</v>
      </c>
      <c r="AS72" s="182">
        <v>0</v>
      </c>
      <c r="AT72" s="182">
        <v>2</v>
      </c>
      <c r="AU72" s="182">
        <v>15</v>
      </c>
      <c r="AV72" s="182">
        <v>28</v>
      </c>
      <c r="AW72" s="182">
        <v>0</v>
      </c>
      <c r="AX72" s="182">
        <v>5</v>
      </c>
      <c r="AY72" s="182">
        <v>0</v>
      </c>
      <c r="AZ72" s="182">
        <v>1</v>
      </c>
      <c r="BA72" s="190">
        <v>53</v>
      </c>
    </row>
    <row r="73" spans="1:53" ht="15" customHeight="1">
      <c r="A73" s="35"/>
      <c r="B73" s="334" t="s">
        <v>179</v>
      </c>
      <c r="C73" s="260" t="s">
        <v>78</v>
      </c>
      <c r="D73" s="188">
        <v>16</v>
      </c>
      <c r="E73" s="189">
        <v>0</v>
      </c>
      <c r="F73" s="189">
        <v>21</v>
      </c>
      <c r="G73" s="189">
        <v>114</v>
      </c>
      <c r="H73" s="189">
        <v>34</v>
      </c>
      <c r="I73" s="189">
        <v>0</v>
      </c>
      <c r="J73" s="189">
        <v>44</v>
      </c>
      <c r="K73" s="189">
        <v>5</v>
      </c>
      <c r="L73" s="189">
        <v>3</v>
      </c>
      <c r="M73" s="312">
        <v>237</v>
      </c>
      <c r="N73" s="188">
        <v>20</v>
      </c>
      <c r="O73" s="189">
        <v>0</v>
      </c>
      <c r="P73" s="189">
        <v>33</v>
      </c>
      <c r="Q73" s="189">
        <v>94</v>
      </c>
      <c r="R73" s="189">
        <v>39</v>
      </c>
      <c r="S73" s="189">
        <v>2</v>
      </c>
      <c r="T73" s="189">
        <v>36</v>
      </c>
      <c r="U73" s="189">
        <v>2</v>
      </c>
      <c r="V73" s="189">
        <v>1</v>
      </c>
      <c r="W73" s="189">
        <v>227</v>
      </c>
      <c r="X73" s="188">
        <v>17</v>
      </c>
      <c r="Y73" s="189">
        <v>0</v>
      </c>
      <c r="Z73" s="189">
        <v>29</v>
      </c>
      <c r="AA73" s="189">
        <v>114</v>
      </c>
      <c r="AB73" s="189">
        <v>28</v>
      </c>
      <c r="AC73" s="189">
        <v>3</v>
      </c>
      <c r="AD73" s="189">
        <v>44</v>
      </c>
      <c r="AE73" s="189">
        <v>0</v>
      </c>
      <c r="AF73" s="189">
        <v>0</v>
      </c>
      <c r="AG73" s="189">
        <v>235</v>
      </c>
      <c r="AH73" s="188">
        <v>16</v>
      </c>
      <c r="AI73" s="189">
        <v>0</v>
      </c>
      <c r="AJ73" s="189">
        <v>41</v>
      </c>
      <c r="AK73" s="189">
        <v>103</v>
      </c>
      <c r="AL73" s="189">
        <v>30</v>
      </c>
      <c r="AM73" s="189">
        <v>2</v>
      </c>
      <c r="AN73" s="189">
        <v>35</v>
      </c>
      <c r="AO73" s="189">
        <v>2</v>
      </c>
      <c r="AP73" s="189">
        <v>3</v>
      </c>
      <c r="AQ73" s="189">
        <v>232</v>
      </c>
      <c r="AR73" s="188">
        <v>14</v>
      </c>
      <c r="AS73" s="189">
        <v>0</v>
      </c>
      <c r="AT73" s="189">
        <v>36</v>
      </c>
      <c r="AU73" s="189">
        <v>80</v>
      </c>
      <c r="AV73" s="189">
        <v>23</v>
      </c>
      <c r="AW73" s="189">
        <v>0</v>
      </c>
      <c r="AX73" s="189">
        <v>32</v>
      </c>
      <c r="AY73" s="189">
        <v>2</v>
      </c>
      <c r="AZ73" s="189">
        <v>0</v>
      </c>
      <c r="BA73" s="312">
        <v>187</v>
      </c>
    </row>
    <row r="74" spans="1:53" ht="15" customHeight="1">
      <c r="A74" s="35"/>
      <c r="B74" s="11"/>
      <c r="C74" s="181" t="s">
        <v>312</v>
      </c>
      <c r="D74" s="183">
        <v>2</v>
      </c>
      <c r="E74" s="182">
        <v>0</v>
      </c>
      <c r="F74" s="182">
        <v>3</v>
      </c>
      <c r="G74" s="182">
        <v>15</v>
      </c>
      <c r="H74" s="182">
        <v>464</v>
      </c>
      <c r="I74" s="182">
        <v>11</v>
      </c>
      <c r="J74" s="182">
        <v>18</v>
      </c>
      <c r="K74" s="182">
        <v>45</v>
      </c>
      <c r="L74" s="182">
        <v>2</v>
      </c>
      <c r="M74" s="190">
        <v>560</v>
      </c>
      <c r="N74" s="183">
        <v>3</v>
      </c>
      <c r="O74" s="182">
        <v>0</v>
      </c>
      <c r="P74" s="182">
        <v>1</v>
      </c>
      <c r="Q74" s="182">
        <v>13</v>
      </c>
      <c r="R74" s="182">
        <v>426</v>
      </c>
      <c r="S74" s="182">
        <v>11</v>
      </c>
      <c r="T74" s="182">
        <v>23</v>
      </c>
      <c r="U74" s="182">
        <v>41</v>
      </c>
      <c r="V74" s="182">
        <v>2</v>
      </c>
      <c r="W74" s="182">
        <v>520</v>
      </c>
      <c r="X74" s="183">
        <v>5</v>
      </c>
      <c r="Y74" s="182">
        <v>0</v>
      </c>
      <c r="Z74" s="182">
        <v>7</v>
      </c>
      <c r="AA74" s="182">
        <v>23</v>
      </c>
      <c r="AB74" s="182">
        <v>640</v>
      </c>
      <c r="AC74" s="182">
        <v>16</v>
      </c>
      <c r="AD74" s="182">
        <v>27</v>
      </c>
      <c r="AE74" s="182">
        <v>57</v>
      </c>
      <c r="AF74" s="182">
        <v>0</v>
      </c>
      <c r="AG74" s="182">
        <v>775</v>
      </c>
      <c r="AH74" s="183">
        <v>6</v>
      </c>
      <c r="AI74" s="182">
        <v>0</v>
      </c>
      <c r="AJ74" s="182">
        <v>5</v>
      </c>
      <c r="AK74" s="182">
        <v>17</v>
      </c>
      <c r="AL74" s="182">
        <v>688</v>
      </c>
      <c r="AM74" s="182">
        <v>18</v>
      </c>
      <c r="AN74" s="182">
        <v>30</v>
      </c>
      <c r="AO74" s="182">
        <v>51</v>
      </c>
      <c r="AP74" s="182">
        <v>1</v>
      </c>
      <c r="AQ74" s="182">
        <v>816</v>
      </c>
      <c r="AR74" s="183">
        <v>5</v>
      </c>
      <c r="AS74" s="182">
        <v>0</v>
      </c>
      <c r="AT74" s="182">
        <v>3</v>
      </c>
      <c r="AU74" s="182">
        <v>24</v>
      </c>
      <c r="AV74" s="182">
        <v>407</v>
      </c>
      <c r="AW74" s="182">
        <v>18</v>
      </c>
      <c r="AX74" s="182">
        <v>30</v>
      </c>
      <c r="AY74" s="182">
        <v>35</v>
      </c>
      <c r="AZ74" s="182">
        <v>2</v>
      </c>
      <c r="BA74" s="190">
        <v>524</v>
      </c>
    </row>
    <row r="75" spans="1:53" ht="15" customHeight="1">
      <c r="A75" s="35"/>
      <c r="B75" s="304"/>
      <c r="C75" s="34" t="s">
        <v>39</v>
      </c>
      <c r="D75" s="184">
        <v>18</v>
      </c>
      <c r="E75" s="185">
        <v>0</v>
      </c>
      <c r="F75" s="185">
        <v>24</v>
      </c>
      <c r="G75" s="185">
        <v>129</v>
      </c>
      <c r="H75" s="185">
        <v>498</v>
      </c>
      <c r="I75" s="185">
        <v>11</v>
      </c>
      <c r="J75" s="185">
        <v>62</v>
      </c>
      <c r="K75" s="185">
        <v>50</v>
      </c>
      <c r="L75" s="185">
        <v>5</v>
      </c>
      <c r="M75" s="191">
        <v>797</v>
      </c>
      <c r="N75" s="184">
        <v>23</v>
      </c>
      <c r="O75" s="185">
        <v>0</v>
      </c>
      <c r="P75" s="185">
        <v>34</v>
      </c>
      <c r="Q75" s="185">
        <v>107</v>
      </c>
      <c r="R75" s="185">
        <v>465</v>
      </c>
      <c r="S75" s="185">
        <v>13</v>
      </c>
      <c r="T75" s="185">
        <v>59</v>
      </c>
      <c r="U75" s="185">
        <v>43</v>
      </c>
      <c r="V75" s="185">
        <v>3</v>
      </c>
      <c r="W75" s="185">
        <v>747</v>
      </c>
      <c r="X75" s="184">
        <v>22</v>
      </c>
      <c r="Y75" s="185">
        <v>0</v>
      </c>
      <c r="Z75" s="185">
        <v>36</v>
      </c>
      <c r="AA75" s="185">
        <v>137</v>
      </c>
      <c r="AB75" s="185">
        <v>668</v>
      </c>
      <c r="AC75" s="185">
        <v>19</v>
      </c>
      <c r="AD75" s="185">
        <v>71</v>
      </c>
      <c r="AE75" s="185">
        <v>57</v>
      </c>
      <c r="AF75" s="185">
        <v>0</v>
      </c>
      <c r="AG75" s="185">
        <v>1010</v>
      </c>
      <c r="AH75" s="184">
        <v>22</v>
      </c>
      <c r="AI75" s="185">
        <v>0</v>
      </c>
      <c r="AJ75" s="185">
        <v>46</v>
      </c>
      <c r="AK75" s="185">
        <v>120</v>
      </c>
      <c r="AL75" s="185">
        <v>718</v>
      </c>
      <c r="AM75" s="185">
        <v>20</v>
      </c>
      <c r="AN75" s="185">
        <v>65</v>
      </c>
      <c r="AO75" s="185">
        <v>53</v>
      </c>
      <c r="AP75" s="185">
        <v>4</v>
      </c>
      <c r="AQ75" s="185">
        <v>1048</v>
      </c>
      <c r="AR75" s="184">
        <v>19</v>
      </c>
      <c r="AS75" s="185">
        <v>0</v>
      </c>
      <c r="AT75" s="185">
        <v>39</v>
      </c>
      <c r="AU75" s="185">
        <v>104</v>
      </c>
      <c r="AV75" s="185">
        <v>430</v>
      </c>
      <c r="AW75" s="185">
        <v>18</v>
      </c>
      <c r="AX75" s="185">
        <v>62</v>
      </c>
      <c r="AY75" s="185">
        <v>37</v>
      </c>
      <c r="AZ75" s="185">
        <v>2</v>
      </c>
      <c r="BA75" s="191">
        <v>711</v>
      </c>
    </row>
    <row r="76" spans="1:53" ht="15" customHeight="1">
      <c r="A76" s="36"/>
      <c r="B76" s="34" t="s">
        <v>39</v>
      </c>
      <c r="C76" s="34"/>
      <c r="D76" s="184">
        <v>410</v>
      </c>
      <c r="E76" s="185">
        <v>8</v>
      </c>
      <c r="F76" s="185">
        <v>306</v>
      </c>
      <c r="G76" s="185">
        <v>936</v>
      </c>
      <c r="H76" s="185">
        <v>863</v>
      </c>
      <c r="I76" s="185">
        <v>28</v>
      </c>
      <c r="J76" s="185">
        <v>201</v>
      </c>
      <c r="K76" s="185">
        <v>73</v>
      </c>
      <c r="L76" s="185">
        <v>24</v>
      </c>
      <c r="M76" s="191">
        <v>2849</v>
      </c>
      <c r="N76" s="184">
        <v>496</v>
      </c>
      <c r="O76" s="185">
        <v>7</v>
      </c>
      <c r="P76" s="185">
        <v>335</v>
      </c>
      <c r="Q76" s="185">
        <v>1065</v>
      </c>
      <c r="R76" s="185">
        <v>851</v>
      </c>
      <c r="S76" s="185">
        <v>36</v>
      </c>
      <c r="T76" s="185">
        <v>195</v>
      </c>
      <c r="U76" s="185">
        <v>61</v>
      </c>
      <c r="V76" s="185">
        <v>13</v>
      </c>
      <c r="W76" s="185">
        <v>3059</v>
      </c>
      <c r="X76" s="184">
        <v>533</v>
      </c>
      <c r="Y76" s="185">
        <v>12</v>
      </c>
      <c r="Z76" s="185">
        <v>407</v>
      </c>
      <c r="AA76" s="185">
        <v>1192</v>
      </c>
      <c r="AB76" s="185">
        <v>1064</v>
      </c>
      <c r="AC76" s="185">
        <v>49</v>
      </c>
      <c r="AD76" s="185">
        <v>212</v>
      </c>
      <c r="AE76" s="185">
        <v>71</v>
      </c>
      <c r="AF76" s="185">
        <v>23</v>
      </c>
      <c r="AG76" s="185">
        <v>3563</v>
      </c>
      <c r="AH76" s="184">
        <v>538</v>
      </c>
      <c r="AI76" s="185">
        <v>7</v>
      </c>
      <c r="AJ76" s="185">
        <v>375</v>
      </c>
      <c r="AK76" s="185">
        <v>1123</v>
      </c>
      <c r="AL76" s="185">
        <v>1127</v>
      </c>
      <c r="AM76" s="185">
        <v>65</v>
      </c>
      <c r="AN76" s="185">
        <v>215</v>
      </c>
      <c r="AO76" s="185">
        <v>74</v>
      </c>
      <c r="AP76" s="185">
        <v>28</v>
      </c>
      <c r="AQ76" s="185">
        <v>3552</v>
      </c>
      <c r="AR76" s="184">
        <v>480</v>
      </c>
      <c r="AS76" s="185">
        <v>4</v>
      </c>
      <c r="AT76" s="185">
        <v>409</v>
      </c>
      <c r="AU76" s="185">
        <v>1214</v>
      </c>
      <c r="AV76" s="185">
        <v>899</v>
      </c>
      <c r="AW76" s="185">
        <v>48</v>
      </c>
      <c r="AX76" s="185">
        <v>239</v>
      </c>
      <c r="AY76" s="185">
        <v>60</v>
      </c>
      <c r="AZ76" s="185">
        <v>46</v>
      </c>
      <c r="BA76" s="191">
        <v>3399</v>
      </c>
    </row>
    <row r="77" spans="1:53" ht="15" customHeight="1">
      <c r="A77" s="35" t="s">
        <v>18</v>
      </c>
      <c r="B77" s="11" t="s">
        <v>79</v>
      </c>
      <c r="C77" s="181" t="s">
        <v>80</v>
      </c>
      <c r="D77" s="183">
        <v>96</v>
      </c>
      <c r="E77" s="182">
        <v>1</v>
      </c>
      <c r="F77" s="182">
        <v>2</v>
      </c>
      <c r="G77" s="182">
        <v>0</v>
      </c>
      <c r="H77" s="182">
        <v>0</v>
      </c>
      <c r="I77" s="182">
        <v>0</v>
      </c>
      <c r="J77" s="182">
        <v>0</v>
      </c>
      <c r="K77" s="182">
        <v>0</v>
      </c>
      <c r="L77" s="182">
        <v>0</v>
      </c>
      <c r="M77" s="190">
        <v>99</v>
      </c>
      <c r="N77" s="183">
        <v>69</v>
      </c>
      <c r="O77" s="182">
        <v>0</v>
      </c>
      <c r="P77" s="182">
        <v>3</v>
      </c>
      <c r="Q77" s="182">
        <v>0</v>
      </c>
      <c r="R77" s="182">
        <v>0</v>
      </c>
      <c r="S77" s="182">
        <v>0</v>
      </c>
      <c r="T77" s="182">
        <v>0</v>
      </c>
      <c r="U77" s="182">
        <v>1</v>
      </c>
      <c r="V77" s="182">
        <v>0</v>
      </c>
      <c r="W77" s="182">
        <v>73</v>
      </c>
      <c r="X77" s="183">
        <v>95</v>
      </c>
      <c r="Y77" s="182">
        <v>0</v>
      </c>
      <c r="Z77" s="182">
        <v>7</v>
      </c>
      <c r="AA77" s="182">
        <v>2</v>
      </c>
      <c r="AB77" s="182">
        <v>1</v>
      </c>
      <c r="AC77" s="182">
        <v>0</v>
      </c>
      <c r="AD77" s="182">
        <v>0</v>
      </c>
      <c r="AE77" s="182">
        <v>0</v>
      </c>
      <c r="AF77" s="182">
        <v>0</v>
      </c>
      <c r="AG77" s="182">
        <v>105</v>
      </c>
      <c r="AH77" s="183">
        <v>96</v>
      </c>
      <c r="AI77" s="182">
        <v>0</v>
      </c>
      <c r="AJ77" s="182">
        <v>7</v>
      </c>
      <c r="AK77" s="182">
        <v>1</v>
      </c>
      <c r="AL77" s="182">
        <v>2</v>
      </c>
      <c r="AM77" s="182">
        <v>0</v>
      </c>
      <c r="AN77" s="182">
        <v>0</v>
      </c>
      <c r="AO77" s="182">
        <v>0</v>
      </c>
      <c r="AP77" s="182">
        <v>0</v>
      </c>
      <c r="AQ77" s="182">
        <v>106</v>
      </c>
      <c r="AR77" s="183">
        <v>86</v>
      </c>
      <c r="AS77" s="182">
        <v>0</v>
      </c>
      <c r="AT77" s="182">
        <v>6</v>
      </c>
      <c r="AU77" s="182">
        <v>2</v>
      </c>
      <c r="AV77" s="182">
        <v>2</v>
      </c>
      <c r="AW77" s="182">
        <v>0</v>
      </c>
      <c r="AX77" s="182">
        <v>0</v>
      </c>
      <c r="AY77" s="182">
        <v>0</v>
      </c>
      <c r="AZ77" s="182">
        <v>0</v>
      </c>
      <c r="BA77" s="190">
        <v>96</v>
      </c>
    </row>
    <row r="78" spans="1:53" ht="15" customHeight="1">
      <c r="A78" s="35"/>
      <c r="B78" s="334" t="s">
        <v>81</v>
      </c>
      <c r="C78" s="260" t="s">
        <v>82</v>
      </c>
      <c r="D78" s="188">
        <v>187</v>
      </c>
      <c r="E78" s="189">
        <v>0</v>
      </c>
      <c r="F78" s="189">
        <v>44</v>
      </c>
      <c r="G78" s="189">
        <v>0</v>
      </c>
      <c r="H78" s="189">
        <v>0</v>
      </c>
      <c r="I78" s="189">
        <v>0</v>
      </c>
      <c r="J78" s="189">
        <v>0</v>
      </c>
      <c r="K78" s="189">
        <v>0</v>
      </c>
      <c r="L78" s="189">
        <v>0</v>
      </c>
      <c r="M78" s="312">
        <v>231</v>
      </c>
      <c r="N78" s="188">
        <v>245</v>
      </c>
      <c r="O78" s="189">
        <v>1</v>
      </c>
      <c r="P78" s="189">
        <v>43</v>
      </c>
      <c r="Q78" s="189">
        <v>3</v>
      </c>
      <c r="R78" s="189">
        <v>0</v>
      </c>
      <c r="S78" s="189">
        <v>0</v>
      </c>
      <c r="T78" s="189">
        <v>0</v>
      </c>
      <c r="U78" s="189">
        <v>0</v>
      </c>
      <c r="V78" s="189">
        <v>0</v>
      </c>
      <c r="W78" s="189">
        <v>292</v>
      </c>
      <c r="X78" s="188">
        <v>273</v>
      </c>
      <c r="Y78" s="189">
        <v>0</v>
      </c>
      <c r="Z78" s="189">
        <v>43</v>
      </c>
      <c r="AA78" s="189">
        <v>2</v>
      </c>
      <c r="AB78" s="189">
        <v>0</v>
      </c>
      <c r="AC78" s="189">
        <v>0</v>
      </c>
      <c r="AD78" s="189">
        <v>0</v>
      </c>
      <c r="AE78" s="189">
        <v>0</v>
      </c>
      <c r="AF78" s="189">
        <v>0</v>
      </c>
      <c r="AG78" s="189">
        <v>318</v>
      </c>
      <c r="AH78" s="188">
        <v>300</v>
      </c>
      <c r="AI78" s="189">
        <v>0</v>
      </c>
      <c r="AJ78" s="189">
        <v>76</v>
      </c>
      <c r="AK78" s="189">
        <v>7</v>
      </c>
      <c r="AL78" s="189">
        <v>0</v>
      </c>
      <c r="AM78" s="189">
        <v>0</v>
      </c>
      <c r="AN78" s="189">
        <v>0</v>
      </c>
      <c r="AO78" s="189">
        <v>0</v>
      </c>
      <c r="AP78" s="189">
        <v>0</v>
      </c>
      <c r="AQ78" s="189">
        <v>383</v>
      </c>
      <c r="AR78" s="188">
        <v>275</v>
      </c>
      <c r="AS78" s="189">
        <v>0</v>
      </c>
      <c r="AT78" s="189">
        <v>125</v>
      </c>
      <c r="AU78" s="189">
        <v>20</v>
      </c>
      <c r="AV78" s="189">
        <v>0</v>
      </c>
      <c r="AW78" s="189">
        <v>0</v>
      </c>
      <c r="AX78" s="189">
        <v>0</v>
      </c>
      <c r="AY78" s="189">
        <v>0</v>
      </c>
      <c r="AZ78" s="189">
        <v>0</v>
      </c>
      <c r="BA78" s="312">
        <v>420</v>
      </c>
    </row>
    <row r="79" spans="1:53" ht="15" customHeight="1">
      <c r="A79" s="35"/>
      <c r="B79" s="11"/>
      <c r="C79" s="181" t="s">
        <v>83</v>
      </c>
      <c r="D79" s="183">
        <v>355</v>
      </c>
      <c r="E79" s="182">
        <v>2</v>
      </c>
      <c r="F79" s="182">
        <v>351</v>
      </c>
      <c r="G79" s="182">
        <v>429</v>
      </c>
      <c r="H79" s="182">
        <v>33</v>
      </c>
      <c r="I79" s="182">
        <v>1</v>
      </c>
      <c r="J79" s="182">
        <v>54</v>
      </c>
      <c r="K79" s="182">
        <v>0</v>
      </c>
      <c r="L79" s="182">
        <v>0</v>
      </c>
      <c r="M79" s="190">
        <v>1225</v>
      </c>
      <c r="N79" s="183">
        <v>435</v>
      </c>
      <c r="O79" s="182">
        <v>2</v>
      </c>
      <c r="P79" s="182">
        <v>440</v>
      </c>
      <c r="Q79" s="182">
        <v>457</v>
      </c>
      <c r="R79" s="182">
        <v>36</v>
      </c>
      <c r="S79" s="182">
        <v>2</v>
      </c>
      <c r="T79" s="182">
        <v>60</v>
      </c>
      <c r="U79" s="182">
        <v>1</v>
      </c>
      <c r="V79" s="182">
        <v>4</v>
      </c>
      <c r="W79" s="182">
        <v>1437</v>
      </c>
      <c r="X79" s="183">
        <v>459</v>
      </c>
      <c r="Y79" s="182">
        <v>2</v>
      </c>
      <c r="Z79" s="182">
        <v>549</v>
      </c>
      <c r="AA79" s="182">
        <v>441</v>
      </c>
      <c r="AB79" s="182">
        <v>30</v>
      </c>
      <c r="AC79" s="182">
        <v>2</v>
      </c>
      <c r="AD79" s="182">
        <v>72</v>
      </c>
      <c r="AE79" s="182">
        <v>2</v>
      </c>
      <c r="AF79" s="182">
        <v>3</v>
      </c>
      <c r="AG79" s="182">
        <v>1560</v>
      </c>
      <c r="AH79" s="183">
        <v>418</v>
      </c>
      <c r="AI79" s="182">
        <v>3</v>
      </c>
      <c r="AJ79" s="182">
        <v>535</v>
      </c>
      <c r="AK79" s="182">
        <v>516</v>
      </c>
      <c r="AL79" s="182">
        <v>30</v>
      </c>
      <c r="AM79" s="182">
        <v>1</v>
      </c>
      <c r="AN79" s="182">
        <v>69</v>
      </c>
      <c r="AO79" s="182">
        <v>1</v>
      </c>
      <c r="AP79" s="182">
        <v>2</v>
      </c>
      <c r="AQ79" s="182">
        <v>1575</v>
      </c>
      <c r="AR79" s="183">
        <v>427</v>
      </c>
      <c r="AS79" s="182">
        <v>3</v>
      </c>
      <c r="AT79" s="182">
        <v>731</v>
      </c>
      <c r="AU79" s="182">
        <v>784</v>
      </c>
      <c r="AV79" s="182">
        <v>39</v>
      </c>
      <c r="AW79" s="182">
        <v>2</v>
      </c>
      <c r="AX79" s="182">
        <v>97</v>
      </c>
      <c r="AY79" s="182">
        <v>1</v>
      </c>
      <c r="AZ79" s="182">
        <v>3</v>
      </c>
      <c r="BA79" s="190">
        <v>2087</v>
      </c>
    </row>
    <row r="80" spans="1:53" ht="15" customHeight="1">
      <c r="A80" s="35"/>
      <c r="B80" s="304"/>
      <c r="C80" s="34" t="s">
        <v>39</v>
      </c>
      <c r="D80" s="184">
        <v>542</v>
      </c>
      <c r="E80" s="185">
        <v>2</v>
      </c>
      <c r="F80" s="185">
        <v>395</v>
      </c>
      <c r="G80" s="185">
        <v>429</v>
      </c>
      <c r="H80" s="185">
        <v>33</v>
      </c>
      <c r="I80" s="185">
        <v>1</v>
      </c>
      <c r="J80" s="185">
        <v>54</v>
      </c>
      <c r="K80" s="185">
        <v>0</v>
      </c>
      <c r="L80" s="185">
        <v>0</v>
      </c>
      <c r="M80" s="191">
        <v>1456</v>
      </c>
      <c r="N80" s="184">
        <v>680</v>
      </c>
      <c r="O80" s="185">
        <v>3</v>
      </c>
      <c r="P80" s="185">
        <v>483</v>
      </c>
      <c r="Q80" s="185">
        <v>460</v>
      </c>
      <c r="R80" s="185">
        <v>36</v>
      </c>
      <c r="S80" s="185">
        <v>2</v>
      </c>
      <c r="T80" s="185">
        <v>60</v>
      </c>
      <c r="U80" s="185">
        <v>1</v>
      </c>
      <c r="V80" s="185">
        <v>4</v>
      </c>
      <c r="W80" s="185">
        <v>1729</v>
      </c>
      <c r="X80" s="184">
        <v>732</v>
      </c>
      <c r="Y80" s="185">
        <v>2</v>
      </c>
      <c r="Z80" s="185">
        <v>592</v>
      </c>
      <c r="AA80" s="185">
        <v>443</v>
      </c>
      <c r="AB80" s="185">
        <v>30</v>
      </c>
      <c r="AC80" s="185">
        <v>2</v>
      </c>
      <c r="AD80" s="185">
        <v>72</v>
      </c>
      <c r="AE80" s="185">
        <v>2</v>
      </c>
      <c r="AF80" s="185">
        <v>3</v>
      </c>
      <c r="AG80" s="185">
        <v>1878</v>
      </c>
      <c r="AH80" s="184">
        <v>718</v>
      </c>
      <c r="AI80" s="185">
        <v>3</v>
      </c>
      <c r="AJ80" s="185">
        <v>611</v>
      </c>
      <c r="AK80" s="185">
        <v>523</v>
      </c>
      <c r="AL80" s="185">
        <v>30</v>
      </c>
      <c r="AM80" s="185">
        <v>1</v>
      </c>
      <c r="AN80" s="185">
        <v>69</v>
      </c>
      <c r="AO80" s="185">
        <v>1</v>
      </c>
      <c r="AP80" s="185">
        <v>2</v>
      </c>
      <c r="AQ80" s="185">
        <v>1958</v>
      </c>
      <c r="AR80" s="184">
        <v>702</v>
      </c>
      <c r="AS80" s="185">
        <v>3</v>
      </c>
      <c r="AT80" s="185">
        <v>856</v>
      </c>
      <c r="AU80" s="185">
        <v>804</v>
      </c>
      <c r="AV80" s="185">
        <v>39</v>
      </c>
      <c r="AW80" s="185">
        <v>2</v>
      </c>
      <c r="AX80" s="185">
        <v>97</v>
      </c>
      <c r="AY80" s="185">
        <v>1</v>
      </c>
      <c r="AZ80" s="185">
        <v>3</v>
      </c>
      <c r="BA80" s="191">
        <v>2507</v>
      </c>
    </row>
    <row r="81" spans="1:53" ht="15" customHeight="1">
      <c r="A81" s="35"/>
      <c r="B81" s="11" t="s">
        <v>180</v>
      </c>
      <c r="C81" s="181" t="s">
        <v>84</v>
      </c>
      <c r="D81" s="183">
        <v>37</v>
      </c>
      <c r="E81" s="182">
        <v>0</v>
      </c>
      <c r="F81" s="182">
        <v>7</v>
      </c>
      <c r="G81" s="182">
        <v>3</v>
      </c>
      <c r="H81" s="182">
        <v>0</v>
      </c>
      <c r="I81" s="182">
        <v>0</v>
      </c>
      <c r="J81" s="182">
        <v>0</v>
      </c>
      <c r="K81" s="182">
        <v>0</v>
      </c>
      <c r="L81" s="182">
        <v>0</v>
      </c>
      <c r="M81" s="190">
        <v>47</v>
      </c>
      <c r="N81" s="183">
        <v>22</v>
      </c>
      <c r="O81" s="182">
        <v>0</v>
      </c>
      <c r="P81" s="182">
        <v>4</v>
      </c>
      <c r="Q81" s="182">
        <v>3</v>
      </c>
      <c r="R81" s="182">
        <v>0</v>
      </c>
      <c r="S81" s="182">
        <v>0</v>
      </c>
      <c r="T81" s="182">
        <v>0</v>
      </c>
      <c r="U81" s="182">
        <v>0</v>
      </c>
      <c r="V81" s="182">
        <v>0</v>
      </c>
      <c r="W81" s="182">
        <v>29</v>
      </c>
      <c r="X81" s="183">
        <v>34</v>
      </c>
      <c r="Y81" s="182">
        <v>0</v>
      </c>
      <c r="Z81" s="182">
        <v>6</v>
      </c>
      <c r="AA81" s="182">
        <v>5</v>
      </c>
      <c r="AB81" s="182">
        <v>0</v>
      </c>
      <c r="AC81" s="182">
        <v>0</v>
      </c>
      <c r="AD81" s="182">
        <v>0</v>
      </c>
      <c r="AE81" s="182">
        <v>0</v>
      </c>
      <c r="AF81" s="182">
        <v>0</v>
      </c>
      <c r="AG81" s="182">
        <v>45</v>
      </c>
      <c r="AH81" s="183">
        <v>36</v>
      </c>
      <c r="AI81" s="182">
        <v>0</v>
      </c>
      <c r="AJ81" s="182">
        <v>6</v>
      </c>
      <c r="AK81" s="182">
        <v>2</v>
      </c>
      <c r="AL81" s="182">
        <v>0</v>
      </c>
      <c r="AM81" s="182">
        <v>0</v>
      </c>
      <c r="AN81" s="182">
        <v>0</v>
      </c>
      <c r="AO81" s="182">
        <v>0</v>
      </c>
      <c r="AP81" s="182">
        <v>0</v>
      </c>
      <c r="AQ81" s="182">
        <v>44</v>
      </c>
      <c r="AR81" s="183">
        <v>31</v>
      </c>
      <c r="AS81" s="182">
        <v>0</v>
      </c>
      <c r="AT81" s="182">
        <v>9</v>
      </c>
      <c r="AU81" s="182">
        <v>5</v>
      </c>
      <c r="AV81" s="182">
        <v>1</v>
      </c>
      <c r="AW81" s="182">
        <v>0</v>
      </c>
      <c r="AX81" s="182">
        <v>0</v>
      </c>
      <c r="AY81" s="182">
        <v>0</v>
      </c>
      <c r="AZ81" s="182">
        <v>0</v>
      </c>
      <c r="BA81" s="190">
        <v>46</v>
      </c>
    </row>
    <row r="82" spans="1:53" ht="15" customHeight="1">
      <c r="A82" s="35"/>
      <c r="B82" s="11"/>
      <c r="C82" s="181" t="s">
        <v>85</v>
      </c>
      <c r="D82" s="183">
        <v>49</v>
      </c>
      <c r="E82" s="182">
        <v>0</v>
      </c>
      <c r="F82" s="182">
        <v>75</v>
      </c>
      <c r="G82" s="182">
        <v>240</v>
      </c>
      <c r="H82" s="182">
        <v>272</v>
      </c>
      <c r="I82" s="182">
        <v>12</v>
      </c>
      <c r="J82" s="182">
        <v>110</v>
      </c>
      <c r="K82" s="182">
        <v>39</v>
      </c>
      <c r="L82" s="182">
        <v>6</v>
      </c>
      <c r="M82" s="190">
        <v>803</v>
      </c>
      <c r="N82" s="183">
        <v>50</v>
      </c>
      <c r="O82" s="182">
        <v>0</v>
      </c>
      <c r="P82" s="182">
        <v>55</v>
      </c>
      <c r="Q82" s="182">
        <v>189</v>
      </c>
      <c r="R82" s="182">
        <v>188</v>
      </c>
      <c r="S82" s="182">
        <v>14</v>
      </c>
      <c r="T82" s="182">
        <v>104</v>
      </c>
      <c r="U82" s="182">
        <v>29</v>
      </c>
      <c r="V82" s="182">
        <v>2</v>
      </c>
      <c r="W82" s="182">
        <v>631</v>
      </c>
      <c r="X82" s="183">
        <v>82</v>
      </c>
      <c r="Y82" s="182">
        <v>0</v>
      </c>
      <c r="Z82" s="182">
        <v>72</v>
      </c>
      <c r="AA82" s="182">
        <v>177</v>
      </c>
      <c r="AB82" s="182">
        <v>162</v>
      </c>
      <c r="AC82" s="182">
        <v>13</v>
      </c>
      <c r="AD82" s="182">
        <v>105</v>
      </c>
      <c r="AE82" s="182">
        <v>28</v>
      </c>
      <c r="AF82" s="182">
        <v>1</v>
      </c>
      <c r="AG82" s="182">
        <v>640</v>
      </c>
      <c r="AH82" s="183">
        <v>85</v>
      </c>
      <c r="AI82" s="182">
        <v>0</v>
      </c>
      <c r="AJ82" s="182">
        <v>49</v>
      </c>
      <c r="AK82" s="182">
        <v>192</v>
      </c>
      <c r="AL82" s="182">
        <v>160</v>
      </c>
      <c r="AM82" s="182">
        <v>7</v>
      </c>
      <c r="AN82" s="182">
        <v>92</v>
      </c>
      <c r="AO82" s="182">
        <v>18</v>
      </c>
      <c r="AP82" s="182">
        <v>0</v>
      </c>
      <c r="AQ82" s="182">
        <v>603</v>
      </c>
      <c r="AR82" s="183">
        <v>83</v>
      </c>
      <c r="AS82" s="182">
        <v>0</v>
      </c>
      <c r="AT82" s="182">
        <v>64</v>
      </c>
      <c r="AU82" s="182">
        <v>234</v>
      </c>
      <c r="AV82" s="182">
        <v>158</v>
      </c>
      <c r="AW82" s="182">
        <v>16</v>
      </c>
      <c r="AX82" s="182">
        <v>96</v>
      </c>
      <c r="AY82" s="182">
        <v>26</v>
      </c>
      <c r="AZ82" s="182">
        <v>0</v>
      </c>
      <c r="BA82" s="190">
        <v>677</v>
      </c>
    </row>
    <row r="83" spans="1:53" ht="15" customHeight="1">
      <c r="A83" s="35"/>
      <c r="B83" s="11"/>
      <c r="C83" s="181" t="s">
        <v>39</v>
      </c>
      <c r="D83" s="183">
        <v>86</v>
      </c>
      <c r="E83" s="182">
        <v>0</v>
      </c>
      <c r="F83" s="182">
        <v>82</v>
      </c>
      <c r="G83" s="182">
        <v>243</v>
      </c>
      <c r="H83" s="182">
        <v>272</v>
      </c>
      <c r="I83" s="182">
        <v>12</v>
      </c>
      <c r="J83" s="182">
        <v>110</v>
      </c>
      <c r="K83" s="182">
        <v>39</v>
      </c>
      <c r="L83" s="182">
        <v>6</v>
      </c>
      <c r="M83" s="190">
        <v>850</v>
      </c>
      <c r="N83" s="183">
        <v>72</v>
      </c>
      <c r="O83" s="182">
        <v>0</v>
      </c>
      <c r="P83" s="182">
        <v>59</v>
      </c>
      <c r="Q83" s="182">
        <v>192</v>
      </c>
      <c r="R83" s="182">
        <v>188</v>
      </c>
      <c r="S83" s="182">
        <v>14</v>
      </c>
      <c r="T83" s="182">
        <v>104</v>
      </c>
      <c r="U83" s="182">
        <v>29</v>
      </c>
      <c r="V83" s="182">
        <v>2</v>
      </c>
      <c r="W83" s="182">
        <v>660</v>
      </c>
      <c r="X83" s="183">
        <v>116</v>
      </c>
      <c r="Y83" s="182">
        <v>0</v>
      </c>
      <c r="Z83" s="182">
        <v>78</v>
      </c>
      <c r="AA83" s="182">
        <v>182</v>
      </c>
      <c r="AB83" s="182">
        <v>162</v>
      </c>
      <c r="AC83" s="182">
        <v>13</v>
      </c>
      <c r="AD83" s="182">
        <v>105</v>
      </c>
      <c r="AE83" s="182">
        <v>28</v>
      </c>
      <c r="AF83" s="182">
        <v>1</v>
      </c>
      <c r="AG83" s="182">
        <v>685</v>
      </c>
      <c r="AH83" s="183">
        <v>121</v>
      </c>
      <c r="AI83" s="182">
        <v>0</v>
      </c>
      <c r="AJ83" s="182">
        <v>55</v>
      </c>
      <c r="AK83" s="182">
        <v>194</v>
      </c>
      <c r="AL83" s="182">
        <v>160</v>
      </c>
      <c r="AM83" s="182">
        <v>7</v>
      </c>
      <c r="AN83" s="182">
        <v>92</v>
      </c>
      <c r="AO83" s="182">
        <v>18</v>
      </c>
      <c r="AP83" s="182">
        <v>0</v>
      </c>
      <c r="AQ83" s="182">
        <v>647</v>
      </c>
      <c r="AR83" s="183">
        <v>114</v>
      </c>
      <c r="AS83" s="182">
        <v>0</v>
      </c>
      <c r="AT83" s="182">
        <v>73</v>
      </c>
      <c r="AU83" s="182">
        <v>239</v>
      </c>
      <c r="AV83" s="182">
        <v>159</v>
      </c>
      <c r="AW83" s="182">
        <v>16</v>
      </c>
      <c r="AX83" s="182">
        <v>96</v>
      </c>
      <c r="AY83" s="182">
        <v>26</v>
      </c>
      <c r="AZ83" s="182">
        <v>0</v>
      </c>
      <c r="BA83" s="190">
        <v>723</v>
      </c>
    </row>
    <row r="84" spans="1:53" ht="15" customHeight="1">
      <c r="A84" s="35"/>
      <c r="B84" s="334" t="s">
        <v>86</v>
      </c>
      <c r="C84" s="260" t="s">
        <v>87</v>
      </c>
      <c r="D84" s="188">
        <v>133</v>
      </c>
      <c r="E84" s="189">
        <v>0</v>
      </c>
      <c r="F84" s="189">
        <v>59</v>
      </c>
      <c r="G84" s="189">
        <v>876</v>
      </c>
      <c r="H84" s="189">
        <v>5563</v>
      </c>
      <c r="I84" s="189">
        <v>331</v>
      </c>
      <c r="J84" s="189">
        <v>1839</v>
      </c>
      <c r="K84" s="189">
        <v>849</v>
      </c>
      <c r="L84" s="189">
        <v>68</v>
      </c>
      <c r="M84" s="312">
        <v>9718</v>
      </c>
      <c r="N84" s="188">
        <v>176</v>
      </c>
      <c r="O84" s="189">
        <v>0</v>
      </c>
      <c r="P84" s="189">
        <v>54</v>
      </c>
      <c r="Q84" s="189">
        <v>1044</v>
      </c>
      <c r="R84" s="189">
        <v>6251</v>
      </c>
      <c r="S84" s="189">
        <v>360</v>
      </c>
      <c r="T84" s="189">
        <v>2089</v>
      </c>
      <c r="U84" s="189">
        <v>702</v>
      </c>
      <c r="V84" s="189">
        <v>92</v>
      </c>
      <c r="W84" s="189">
        <v>10768</v>
      </c>
      <c r="X84" s="188">
        <v>149</v>
      </c>
      <c r="Y84" s="189">
        <v>1</v>
      </c>
      <c r="Z84" s="189">
        <v>81</v>
      </c>
      <c r="AA84" s="189">
        <v>1003</v>
      </c>
      <c r="AB84" s="189">
        <v>6032</v>
      </c>
      <c r="AC84" s="189">
        <v>456</v>
      </c>
      <c r="AD84" s="189">
        <v>2507</v>
      </c>
      <c r="AE84" s="189">
        <v>759</v>
      </c>
      <c r="AF84" s="189">
        <v>102</v>
      </c>
      <c r="AG84" s="189">
        <v>11090</v>
      </c>
      <c r="AH84" s="188">
        <v>163</v>
      </c>
      <c r="AI84" s="189">
        <v>0</v>
      </c>
      <c r="AJ84" s="189">
        <v>53</v>
      </c>
      <c r="AK84" s="189">
        <v>1050</v>
      </c>
      <c r="AL84" s="189">
        <v>6064</v>
      </c>
      <c r="AM84" s="189">
        <v>510</v>
      </c>
      <c r="AN84" s="189">
        <v>2907</v>
      </c>
      <c r="AO84" s="189">
        <v>646</v>
      </c>
      <c r="AP84" s="189">
        <v>89</v>
      </c>
      <c r="AQ84" s="189">
        <v>11482</v>
      </c>
      <c r="AR84" s="188">
        <v>109</v>
      </c>
      <c r="AS84" s="189">
        <v>0</v>
      </c>
      <c r="AT84" s="189">
        <v>40</v>
      </c>
      <c r="AU84" s="189">
        <v>1012</v>
      </c>
      <c r="AV84" s="189">
        <v>5846</v>
      </c>
      <c r="AW84" s="189">
        <v>542</v>
      </c>
      <c r="AX84" s="189">
        <v>3003</v>
      </c>
      <c r="AY84" s="189">
        <v>611</v>
      </c>
      <c r="AZ84" s="189">
        <v>124</v>
      </c>
      <c r="BA84" s="312">
        <v>11287</v>
      </c>
    </row>
    <row r="85" spans="1:53" ht="15" customHeight="1">
      <c r="A85" s="35"/>
      <c r="B85" s="11"/>
      <c r="C85" s="181" t="s">
        <v>88</v>
      </c>
      <c r="D85" s="183">
        <v>2</v>
      </c>
      <c r="E85" s="182">
        <v>0</v>
      </c>
      <c r="F85" s="182">
        <v>0</v>
      </c>
      <c r="G85" s="182">
        <v>3</v>
      </c>
      <c r="H85" s="182">
        <v>40</v>
      </c>
      <c r="I85" s="182">
        <v>3</v>
      </c>
      <c r="J85" s="182">
        <v>5</v>
      </c>
      <c r="K85" s="182">
        <v>4</v>
      </c>
      <c r="L85" s="182">
        <v>2</v>
      </c>
      <c r="M85" s="190">
        <v>59</v>
      </c>
      <c r="N85" s="183">
        <v>1</v>
      </c>
      <c r="O85" s="182">
        <v>0</v>
      </c>
      <c r="P85" s="182">
        <v>2</v>
      </c>
      <c r="Q85" s="182">
        <v>8</v>
      </c>
      <c r="R85" s="182">
        <v>37</v>
      </c>
      <c r="S85" s="182">
        <v>1</v>
      </c>
      <c r="T85" s="182">
        <v>9</v>
      </c>
      <c r="U85" s="182">
        <v>2</v>
      </c>
      <c r="V85" s="182">
        <v>1</v>
      </c>
      <c r="W85" s="182">
        <v>61</v>
      </c>
      <c r="X85" s="183">
        <v>2</v>
      </c>
      <c r="Y85" s="182">
        <v>0</v>
      </c>
      <c r="Z85" s="182">
        <v>0</v>
      </c>
      <c r="AA85" s="182">
        <v>2</v>
      </c>
      <c r="AB85" s="182">
        <v>23</v>
      </c>
      <c r="AC85" s="182">
        <v>5</v>
      </c>
      <c r="AD85" s="182">
        <v>14</v>
      </c>
      <c r="AE85" s="182">
        <v>9</v>
      </c>
      <c r="AF85" s="182">
        <v>0</v>
      </c>
      <c r="AG85" s="182">
        <v>55</v>
      </c>
      <c r="AH85" s="183">
        <v>0</v>
      </c>
      <c r="AI85" s="182">
        <v>0</v>
      </c>
      <c r="AJ85" s="182">
        <v>0</v>
      </c>
      <c r="AK85" s="182">
        <v>3</v>
      </c>
      <c r="AL85" s="182">
        <v>20</v>
      </c>
      <c r="AM85" s="182">
        <v>5</v>
      </c>
      <c r="AN85" s="182">
        <v>6</v>
      </c>
      <c r="AO85" s="182">
        <v>0</v>
      </c>
      <c r="AP85" s="182">
        <v>0</v>
      </c>
      <c r="AQ85" s="182">
        <v>34</v>
      </c>
      <c r="AR85" s="183">
        <v>1</v>
      </c>
      <c r="AS85" s="182">
        <v>0</v>
      </c>
      <c r="AT85" s="182">
        <v>0</v>
      </c>
      <c r="AU85" s="182">
        <v>2</v>
      </c>
      <c r="AV85" s="182">
        <v>22</v>
      </c>
      <c r="AW85" s="182">
        <v>1</v>
      </c>
      <c r="AX85" s="182">
        <v>9</v>
      </c>
      <c r="AY85" s="182">
        <v>1</v>
      </c>
      <c r="AZ85" s="182">
        <v>0</v>
      </c>
      <c r="BA85" s="190">
        <v>36</v>
      </c>
    </row>
    <row r="86" spans="1:53" ht="15" customHeight="1">
      <c r="A86" s="35"/>
      <c r="B86" s="304"/>
      <c r="C86" s="34" t="s">
        <v>39</v>
      </c>
      <c r="D86" s="184">
        <v>135</v>
      </c>
      <c r="E86" s="185">
        <v>0</v>
      </c>
      <c r="F86" s="185">
        <v>59</v>
      </c>
      <c r="G86" s="185">
        <v>879</v>
      </c>
      <c r="H86" s="185">
        <v>5603</v>
      </c>
      <c r="I86" s="185">
        <v>334</v>
      </c>
      <c r="J86" s="185">
        <v>1844</v>
      </c>
      <c r="K86" s="185">
        <v>853</v>
      </c>
      <c r="L86" s="185">
        <v>70</v>
      </c>
      <c r="M86" s="191">
        <v>9777</v>
      </c>
      <c r="N86" s="184">
        <v>177</v>
      </c>
      <c r="O86" s="185">
        <v>0</v>
      </c>
      <c r="P86" s="185">
        <v>56</v>
      </c>
      <c r="Q86" s="185">
        <v>1052</v>
      </c>
      <c r="R86" s="185">
        <v>6288</v>
      </c>
      <c r="S86" s="185">
        <v>361</v>
      </c>
      <c r="T86" s="185">
        <v>2098</v>
      </c>
      <c r="U86" s="185">
        <v>704</v>
      </c>
      <c r="V86" s="185">
        <v>93</v>
      </c>
      <c r="W86" s="185">
        <v>10829</v>
      </c>
      <c r="X86" s="184">
        <v>151</v>
      </c>
      <c r="Y86" s="185">
        <v>1</v>
      </c>
      <c r="Z86" s="185">
        <v>81</v>
      </c>
      <c r="AA86" s="185">
        <v>1005</v>
      </c>
      <c r="AB86" s="185">
        <v>6055</v>
      </c>
      <c r="AC86" s="185">
        <v>461</v>
      </c>
      <c r="AD86" s="185">
        <v>2521</v>
      </c>
      <c r="AE86" s="185">
        <v>768</v>
      </c>
      <c r="AF86" s="185">
        <v>102</v>
      </c>
      <c r="AG86" s="185">
        <v>11145</v>
      </c>
      <c r="AH86" s="184">
        <v>163</v>
      </c>
      <c r="AI86" s="185">
        <v>0</v>
      </c>
      <c r="AJ86" s="185">
        <v>53</v>
      </c>
      <c r="AK86" s="185">
        <v>1053</v>
      </c>
      <c r="AL86" s="185">
        <v>6084</v>
      </c>
      <c r="AM86" s="185">
        <v>515</v>
      </c>
      <c r="AN86" s="185">
        <v>2913</v>
      </c>
      <c r="AO86" s="185">
        <v>646</v>
      </c>
      <c r="AP86" s="185">
        <v>89</v>
      </c>
      <c r="AQ86" s="185">
        <v>11516</v>
      </c>
      <c r="AR86" s="184">
        <v>110</v>
      </c>
      <c r="AS86" s="185">
        <v>0</v>
      </c>
      <c r="AT86" s="185">
        <v>40</v>
      </c>
      <c r="AU86" s="185">
        <v>1014</v>
      </c>
      <c r="AV86" s="185">
        <v>5868</v>
      </c>
      <c r="AW86" s="185">
        <v>543</v>
      </c>
      <c r="AX86" s="185">
        <v>3012</v>
      </c>
      <c r="AY86" s="185">
        <v>612</v>
      </c>
      <c r="AZ86" s="185">
        <v>124</v>
      </c>
      <c r="BA86" s="191">
        <v>11323</v>
      </c>
    </row>
    <row r="87" spans="1:53" ht="15" customHeight="1">
      <c r="A87" s="35"/>
      <c r="B87" s="11" t="s">
        <v>89</v>
      </c>
      <c r="C87" s="181" t="s">
        <v>313</v>
      </c>
      <c r="D87" s="183">
        <v>7</v>
      </c>
      <c r="E87" s="182">
        <v>0</v>
      </c>
      <c r="F87" s="182">
        <v>7</v>
      </c>
      <c r="G87" s="182">
        <v>60</v>
      </c>
      <c r="H87" s="182">
        <v>212</v>
      </c>
      <c r="I87" s="182">
        <v>6</v>
      </c>
      <c r="J87" s="182">
        <v>34</v>
      </c>
      <c r="K87" s="182">
        <v>23</v>
      </c>
      <c r="L87" s="182">
        <v>2</v>
      </c>
      <c r="M87" s="190">
        <v>351</v>
      </c>
      <c r="N87" s="183">
        <v>6</v>
      </c>
      <c r="O87" s="182">
        <v>0</v>
      </c>
      <c r="P87" s="182">
        <v>4</v>
      </c>
      <c r="Q87" s="182">
        <v>54</v>
      </c>
      <c r="R87" s="182">
        <v>231</v>
      </c>
      <c r="S87" s="182">
        <v>23</v>
      </c>
      <c r="T87" s="182">
        <v>57</v>
      </c>
      <c r="U87" s="182">
        <v>25</v>
      </c>
      <c r="V87" s="182">
        <v>5</v>
      </c>
      <c r="W87" s="182">
        <v>405</v>
      </c>
      <c r="X87" s="183">
        <v>9</v>
      </c>
      <c r="Y87" s="182">
        <v>0</v>
      </c>
      <c r="Z87" s="182">
        <v>7</v>
      </c>
      <c r="AA87" s="182">
        <v>53</v>
      </c>
      <c r="AB87" s="182">
        <v>202</v>
      </c>
      <c r="AC87" s="182">
        <v>21</v>
      </c>
      <c r="AD87" s="182">
        <v>42</v>
      </c>
      <c r="AE87" s="182">
        <v>10</v>
      </c>
      <c r="AF87" s="182">
        <v>1</v>
      </c>
      <c r="AG87" s="182">
        <v>345</v>
      </c>
      <c r="AH87" s="183">
        <v>8</v>
      </c>
      <c r="AI87" s="182">
        <v>0</v>
      </c>
      <c r="AJ87" s="182">
        <v>2</v>
      </c>
      <c r="AK87" s="182">
        <v>50</v>
      </c>
      <c r="AL87" s="182">
        <v>146</v>
      </c>
      <c r="AM87" s="182">
        <v>11</v>
      </c>
      <c r="AN87" s="182">
        <v>26</v>
      </c>
      <c r="AO87" s="182">
        <v>13</v>
      </c>
      <c r="AP87" s="182">
        <v>0</v>
      </c>
      <c r="AQ87" s="182">
        <v>256</v>
      </c>
      <c r="AR87" s="183">
        <v>4</v>
      </c>
      <c r="AS87" s="182">
        <v>0</v>
      </c>
      <c r="AT87" s="182">
        <v>2</v>
      </c>
      <c r="AU87" s="182">
        <v>42</v>
      </c>
      <c r="AV87" s="182">
        <v>114</v>
      </c>
      <c r="AW87" s="182">
        <v>20</v>
      </c>
      <c r="AX87" s="182">
        <v>31</v>
      </c>
      <c r="AY87" s="182">
        <v>5</v>
      </c>
      <c r="AZ87" s="182">
        <v>4</v>
      </c>
      <c r="BA87" s="190">
        <v>222</v>
      </c>
    </row>
    <row r="88" spans="1:53" ht="15" customHeight="1">
      <c r="A88" s="36"/>
      <c r="B88" s="197" t="s">
        <v>39</v>
      </c>
      <c r="C88" s="39"/>
      <c r="D88" s="195">
        <v>866</v>
      </c>
      <c r="E88" s="194">
        <v>3</v>
      </c>
      <c r="F88" s="194">
        <v>545</v>
      </c>
      <c r="G88" s="194">
        <v>1611</v>
      </c>
      <c r="H88" s="194">
        <v>6120</v>
      </c>
      <c r="I88" s="194">
        <v>353</v>
      </c>
      <c r="J88" s="194">
        <v>2042</v>
      </c>
      <c r="K88" s="194">
        <v>915</v>
      </c>
      <c r="L88" s="194">
        <v>78</v>
      </c>
      <c r="M88" s="196">
        <v>12533</v>
      </c>
      <c r="N88" s="195">
        <v>1004</v>
      </c>
      <c r="O88" s="194">
        <v>3</v>
      </c>
      <c r="P88" s="194">
        <v>605</v>
      </c>
      <c r="Q88" s="194">
        <v>1758</v>
      </c>
      <c r="R88" s="194">
        <v>6743</v>
      </c>
      <c r="S88" s="194">
        <v>400</v>
      </c>
      <c r="T88" s="194">
        <v>2319</v>
      </c>
      <c r="U88" s="194">
        <v>760</v>
      </c>
      <c r="V88" s="194">
        <v>104</v>
      </c>
      <c r="W88" s="194">
        <v>13696</v>
      </c>
      <c r="X88" s="195">
        <v>1103</v>
      </c>
      <c r="Y88" s="194">
        <v>3</v>
      </c>
      <c r="Z88" s="194">
        <v>765</v>
      </c>
      <c r="AA88" s="194">
        <v>1685</v>
      </c>
      <c r="AB88" s="194">
        <v>6450</v>
      </c>
      <c r="AC88" s="194">
        <v>497</v>
      </c>
      <c r="AD88" s="194">
        <v>2740</v>
      </c>
      <c r="AE88" s="194">
        <v>808</v>
      </c>
      <c r="AF88" s="194">
        <v>107</v>
      </c>
      <c r="AG88" s="194">
        <v>14158</v>
      </c>
      <c r="AH88" s="195">
        <v>1106</v>
      </c>
      <c r="AI88" s="194">
        <v>3</v>
      </c>
      <c r="AJ88" s="194">
        <v>728</v>
      </c>
      <c r="AK88" s="194">
        <v>1821</v>
      </c>
      <c r="AL88" s="194">
        <v>6422</v>
      </c>
      <c r="AM88" s="194">
        <v>534</v>
      </c>
      <c r="AN88" s="194">
        <v>3100</v>
      </c>
      <c r="AO88" s="194">
        <v>678</v>
      </c>
      <c r="AP88" s="194">
        <v>91</v>
      </c>
      <c r="AQ88" s="194">
        <v>14483</v>
      </c>
      <c r="AR88" s="195">
        <v>1016</v>
      </c>
      <c r="AS88" s="194">
        <v>3</v>
      </c>
      <c r="AT88" s="194">
        <v>977</v>
      </c>
      <c r="AU88" s="194">
        <v>2101</v>
      </c>
      <c r="AV88" s="194">
        <v>6182</v>
      </c>
      <c r="AW88" s="194">
        <v>581</v>
      </c>
      <c r="AX88" s="194">
        <v>3236</v>
      </c>
      <c r="AY88" s="194">
        <v>644</v>
      </c>
      <c r="AZ88" s="194">
        <v>131</v>
      </c>
      <c r="BA88" s="196">
        <v>14871</v>
      </c>
    </row>
    <row r="89" spans="1:53" ht="15" customHeight="1">
      <c r="A89" s="35" t="s">
        <v>19</v>
      </c>
      <c r="B89" s="181" t="s">
        <v>190</v>
      </c>
      <c r="C89" s="181" t="s">
        <v>90</v>
      </c>
      <c r="D89" s="183">
        <v>84</v>
      </c>
      <c r="E89" s="182">
        <v>2</v>
      </c>
      <c r="F89" s="182">
        <v>35</v>
      </c>
      <c r="G89" s="182">
        <v>145</v>
      </c>
      <c r="H89" s="182">
        <v>169</v>
      </c>
      <c r="I89" s="182">
        <v>8</v>
      </c>
      <c r="J89" s="182">
        <v>51</v>
      </c>
      <c r="K89" s="182">
        <v>5</v>
      </c>
      <c r="L89" s="182">
        <v>2</v>
      </c>
      <c r="M89" s="190">
        <v>501</v>
      </c>
      <c r="N89" s="183">
        <v>100</v>
      </c>
      <c r="O89" s="182">
        <v>1</v>
      </c>
      <c r="P89" s="182">
        <v>43</v>
      </c>
      <c r="Q89" s="182">
        <v>170</v>
      </c>
      <c r="R89" s="182">
        <v>174</v>
      </c>
      <c r="S89" s="182">
        <v>12</v>
      </c>
      <c r="T89" s="182">
        <v>58</v>
      </c>
      <c r="U89" s="182">
        <v>21</v>
      </c>
      <c r="V89" s="182">
        <v>7</v>
      </c>
      <c r="W89" s="182">
        <v>586</v>
      </c>
      <c r="X89" s="183">
        <v>104</v>
      </c>
      <c r="Y89" s="182">
        <v>0</v>
      </c>
      <c r="Z89" s="182">
        <v>40</v>
      </c>
      <c r="AA89" s="182">
        <v>165</v>
      </c>
      <c r="AB89" s="182">
        <v>189</v>
      </c>
      <c r="AC89" s="182">
        <v>6</v>
      </c>
      <c r="AD89" s="182">
        <v>69</v>
      </c>
      <c r="AE89" s="182">
        <v>22</v>
      </c>
      <c r="AF89" s="182">
        <v>4</v>
      </c>
      <c r="AG89" s="182">
        <v>599</v>
      </c>
      <c r="AH89" s="183">
        <v>100</v>
      </c>
      <c r="AI89" s="182">
        <v>1</v>
      </c>
      <c r="AJ89" s="182">
        <v>46</v>
      </c>
      <c r="AK89" s="182">
        <v>185</v>
      </c>
      <c r="AL89" s="182">
        <v>166</v>
      </c>
      <c r="AM89" s="182">
        <v>13</v>
      </c>
      <c r="AN89" s="182">
        <v>61</v>
      </c>
      <c r="AO89" s="182">
        <v>15</v>
      </c>
      <c r="AP89" s="182">
        <v>7</v>
      </c>
      <c r="AQ89" s="182">
        <v>594</v>
      </c>
      <c r="AR89" s="183">
        <v>111</v>
      </c>
      <c r="AS89" s="182">
        <v>0</v>
      </c>
      <c r="AT89" s="182">
        <v>58</v>
      </c>
      <c r="AU89" s="182">
        <v>316</v>
      </c>
      <c r="AV89" s="182">
        <v>231</v>
      </c>
      <c r="AW89" s="182">
        <v>12</v>
      </c>
      <c r="AX89" s="182">
        <v>80</v>
      </c>
      <c r="AY89" s="182">
        <v>11</v>
      </c>
      <c r="AZ89" s="182">
        <v>6</v>
      </c>
      <c r="BA89" s="190">
        <v>825</v>
      </c>
    </row>
    <row r="90" spans="1:53" ht="15" customHeight="1">
      <c r="A90" s="35"/>
      <c r="B90" s="181"/>
      <c r="C90" s="181" t="s">
        <v>314</v>
      </c>
      <c r="D90" s="183">
        <v>3</v>
      </c>
      <c r="E90" s="182">
        <v>1</v>
      </c>
      <c r="F90" s="182">
        <v>3</v>
      </c>
      <c r="G90" s="182">
        <v>9</v>
      </c>
      <c r="H90" s="182">
        <v>4</v>
      </c>
      <c r="I90" s="182">
        <v>2</v>
      </c>
      <c r="J90" s="182">
        <v>7</v>
      </c>
      <c r="K90" s="182">
        <v>0</v>
      </c>
      <c r="L90" s="182">
        <v>0</v>
      </c>
      <c r="M90" s="190">
        <v>29</v>
      </c>
      <c r="N90" s="183">
        <v>2</v>
      </c>
      <c r="O90" s="182">
        <v>0</v>
      </c>
      <c r="P90" s="182">
        <v>2</v>
      </c>
      <c r="Q90" s="182">
        <v>9</v>
      </c>
      <c r="R90" s="182">
        <v>2</v>
      </c>
      <c r="S90" s="182">
        <v>0</v>
      </c>
      <c r="T90" s="182">
        <v>2</v>
      </c>
      <c r="U90" s="182">
        <v>0</v>
      </c>
      <c r="V90" s="182">
        <v>1</v>
      </c>
      <c r="W90" s="182">
        <v>18</v>
      </c>
      <c r="X90" s="183">
        <v>5</v>
      </c>
      <c r="Y90" s="182">
        <v>0</v>
      </c>
      <c r="Z90" s="182">
        <v>3</v>
      </c>
      <c r="AA90" s="182">
        <v>8</v>
      </c>
      <c r="AB90" s="182">
        <v>1</v>
      </c>
      <c r="AC90" s="182">
        <v>0</v>
      </c>
      <c r="AD90" s="182">
        <v>6</v>
      </c>
      <c r="AE90" s="182">
        <v>1</v>
      </c>
      <c r="AF90" s="182">
        <v>0</v>
      </c>
      <c r="AG90" s="182">
        <v>24</v>
      </c>
      <c r="AH90" s="183">
        <v>5</v>
      </c>
      <c r="AI90" s="182">
        <v>0</v>
      </c>
      <c r="AJ90" s="182">
        <v>4</v>
      </c>
      <c r="AK90" s="182">
        <v>5</v>
      </c>
      <c r="AL90" s="182">
        <v>2</v>
      </c>
      <c r="AM90" s="182">
        <v>0</v>
      </c>
      <c r="AN90" s="182">
        <v>1</v>
      </c>
      <c r="AO90" s="182">
        <v>1</v>
      </c>
      <c r="AP90" s="182">
        <v>0</v>
      </c>
      <c r="AQ90" s="182">
        <v>18</v>
      </c>
      <c r="AR90" s="183">
        <v>3</v>
      </c>
      <c r="AS90" s="182">
        <v>0</v>
      </c>
      <c r="AT90" s="182">
        <v>1</v>
      </c>
      <c r="AU90" s="182">
        <v>14</v>
      </c>
      <c r="AV90" s="182">
        <v>2</v>
      </c>
      <c r="AW90" s="182">
        <v>0</v>
      </c>
      <c r="AX90" s="182">
        <v>4</v>
      </c>
      <c r="AY90" s="182">
        <v>1</v>
      </c>
      <c r="AZ90" s="182">
        <v>0</v>
      </c>
      <c r="BA90" s="190">
        <v>25</v>
      </c>
    </row>
    <row r="91" spans="1:53" ht="15" customHeight="1">
      <c r="A91" s="35"/>
      <c r="B91" s="11"/>
      <c r="C91" s="181" t="s">
        <v>39</v>
      </c>
      <c r="D91" s="183">
        <v>87</v>
      </c>
      <c r="E91" s="182">
        <v>3</v>
      </c>
      <c r="F91" s="182">
        <v>38</v>
      </c>
      <c r="G91" s="182">
        <v>154</v>
      </c>
      <c r="H91" s="182">
        <v>173</v>
      </c>
      <c r="I91" s="182">
        <v>10</v>
      </c>
      <c r="J91" s="182">
        <v>58</v>
      </c>
      <c r="K91" s="182">
        <v>5</v>
      </c>
      <c r="L91" s="182">
        <v>2</v>
      </c>
      <c r="M91" s="190">
        <v>530</v>
      </c>
      <c r="N91" s="183">
        <v>102</v>
      </c>
      <c r="O91" s="182">
        <v>1</v>
      </c>
      <c r="P91" s="182">
        <v>45</v>
      </c>
      <c r="Q91" s="182">
        <v>179</v>
      </c>
      <c r="R91" s="182">
        <v>176</v>
      </c>
      <c r="S91" s="182">
        <v>12</v>
      </c>
      <c r="T91" s="182">
        <v>60</v>
      </c>
      <c r="U91" s="182">
        <v>21</v>
      </c>
      <c r="V91" s="182">
        <v>8</v>
      </c>
      <c r="W91" s="182">
        <v>604</v>
      </c>
      <c r="X91" s="183">
        <v>109</v>
      </c>
      <c r="Y91" s="182">
        <v>0</v>
      </c>
      <c r="Z91" s="182">
        <v>43</v>
      </c>
      <c r="AA91" s="182">
        <v>173</v>
      </c>
      <c r="AB91" s="182">
        <v>190</v>
      </c>
      <c r="AC91" s="182">
        <v>6</v>
      </c>
      <c r="AD91" s="182">
        <v>75</v>
      </c>
      <c r="AE91" s="182">
        <v>23</v>
      </c>
      <c r="AF91" s="182">
        <v>4</v>
      </c>
      <c r="AG91" s="182">
        <v>623</v>
      </c>
      <c r="AH91" s="183">
        <v>105</v>
      </c>
      <c r="AI91" s="182">
        <v>1</v>
      </c>
      <c r="AJ91" s="182">
        <v>50</v>
      </c>
      <c r="AK91" s="182">
        <v>190</v>
      </c>
      <c r="AL91" s="182">
        <v>168</v>
      </c>
      <c r="AM91" s="182">
        <v>13</v>
      </c>
      <c r="AN91" s="182">
        <v>62</v>
      </c>
      <c r="AO91" s="182">
        <v>16</v>
      </c>
      <c r="AP91" s="182">
        <v>7</v>
      </c>
      <c r="AQ91" s="182">
        <v>612</v>
      </c>
      <c r="AR91" s="183">
        <v>114</v>
      </c>
      <c r="AS91" s="182">
        <v>0</v>
      </c>
      <c r="AT91" s="182">
        <v>59</v>
      </c>
      <c r="AU91" s="182">
        <v>330</v>
      </c>
      <c r="AV91" s="182">
        <v>233</v>
      </c>
      <c r="AW91" s="182">
        <v>12</v>
      </c>
      <c r="AX91" s="182">
        <v>84</v>
      </c>
      <c r="AY91" s="182">
        <v>12</v>
      </c>
      <c r="AZ91" s="182">
        <v>6</v>
      </c>
      <c r="BA91" s="190">
        <v>850</v>
      </c>
    </row>
    <row r="92" spans="1:53" ht="15" customHeight="1">
      <c r="A92" s="35"/>
      <c r="B92" s="334" t="s">
        <v>191</v>
      </c>
      <c r="C92" s="260" t="s">
        <v>195</v>
      </c>
      <c r="D92" s="188">
        <v>123</v>
      </c>
      <c r="E92" s="189">
        <v>0</v>
      </c>
      <c r="F92" s="189">
        <v>53</v>
      </c>
      <c r="G92" s="189">
        <v>260</v>
      </c>
      <c r="H92" s="189">
        <v>659</v>
      </c>
      <c r="I92" s="189">
        <v>60</v>
      </c>
      <c r="J92" s="189">
        <v>118</v>
      </c>
      <c r="K92" s="189">
        <v>62</v>
      </c>
      <c r="L92" s="189">
        <v>27</v>
      </c>
      <c r="M92" s="312">
        <v>1362</v>
      </c>
      <c r="N92" s="188">
        <v>134</v>
      </c>
      <c r="O92" s="189">
        <v>1</v>
      </c>
      <c r="P92" s="189">
        <v>59</v>
      </c>
      <c r="Q92" s="189">
        <v>341</v>
      </c>
      <c r="R92" s="189">
        <v>709</v>
      </c>
      <c r="S92" s="189">
        <v>73</v>
      </c>
      <c r="T92" s="189">
        <v>105</v>
      </c>
      <c r="U92" s="189">
        <v>64</v>
      </c>
      <c r="V92" s="189">
        <v>17</v>
      </c>
      <c r="W92" s="189">
        <v>1503</v>
      </c>
      <c r="X92" s="188">
        <v>154</v>
      </c>
      <c r="Y92" s="189">
        <v>1</v>
      </c>
      <c r="Z92" s="189">
        <v>73</v>
      </c>
      <c r="AA92" s="189">
        <v>323</v>
      </c>
      <c r="AB92" s="189">
        <v>733</v>
      </c>
      <c r="AC92" s="189">
        <v>73</v>
      </c>
      <c r="AD92" s="189">
        <v>140</v>
      </c>
      <c r="AE92" s="189">
        <v>46</v>
      </c>
      <c r="AF92" s="189">
        <v>24</v>
      </c>
      <c r="AG92" s="189">
        <v>1567</v>
      </c>
      <c r="AH92" s="188">
        <v>171</v>
      </c>
      <c r="AI92" s="189">
        <v>3</v>
      </c>
      <c r="AJ92" s="189">
        <v>58</v>
      </c>
      <c r="AK92" s="189">
        <v>363</v>
      </c>
      <c r="AL92" s="189">
        <v>692</v>
      </c>
      <c r="AM92" s="189">
        <v>81</v>
      </c>
      <c r="AN92" s="189">
        <v>127</v>
      </c>
      <c r="AO92" s="189">
        <v>47</v>
      </c>
      <c r="AP92" s="189">
        <v>22</v>
      </c>
      <c r="AQ92" s="189">
        <v>1564</v>
      </c>
      <c r="AR92" s="188">
        <v>183</v>
      </c>
      <c r="AS92" s="189">
        <v>0</v>
      </c>
      <c r="AT92" s="189">
        <v>54</v>
      </c>
      <c r="AU92" s="189">
        <v>446</v>
      </c>
      <c r="AV92" s="189">
        <v>769</v>
      </c>
      <c r="AW92" s="189">
        <v>89</v>
      </c>
      <c r="AX92" s="189">
        <v>150</v>
      </c>
      <c r="AY92" s="189">
        <v>44</v>
      </c>
      <c r="AZ92" s="189">
        <v>30</v>
      </c>
      <c r="BA92" s="312">
        <v>1765</v>
      </c>
    </row>
    <row r="93" spans="1:53" ht="15" customHeight="1">
      <c r="A93" s="35"/>
      <c r="B93" s="11"/>
      <c r="C93" s="181" t="s">
        <v>91</v>
      </c>
      <c r="D93" s="183">
        <v>23</v>
      </c>
      <c r="E93" s="182">
        <v>1</v>
      </c>
      <c r="F93" s="182">
        <v>4</v>
      </c>
      <c r="G93" s="182">
        <v>21</v>
      </c>
      <c r="H93" s="182">
        <v>53</v>
      </c>
      <c r="I93" s="182">
        <v>7</v>
      </c>
      <c r="J93" s="182">
        <v>51</v>
      </c>
      <c r="K93" s="182">
        <v>18</v>
      </c>
      <c r="L93" s="182">
        <v>0</v>
      </c>
      <c r="M93" s="190">
        <v>178</v>
      </c>
      <c r="N93" s="183">
        <v>24</v>
      </c>
      <c r="O93" s="182">
        <v>0</v>
      </c>
      <c r="P93" s="182">
        <v>9</v>
      </c>
      <c r="Q93" s="182">
        <v>31</v>
      </c>
      <c r="R93" s="182">
        <v>59</v>
      </c>
      <c r="S93" s="182">
        <v>7</v>
      </c>
      <c r="T93" s="182">
        <v>52</v>
      </c>
      <c r="U93" s="182">
        <v>26</v>
      </c>
      <c r="V93" s="182">
        <v>0</v>
      </c>
      <c r="W93" s="182">
        <v>208</v>
      </c>
      <c r="X93" s="183">
        <v>23</v>
      </c>
      <c r="Y93" s="182">
        <v>0</v>
      </c>
      <c r="Z93" s="182">
        <v>4</v>
      </c>
      <c r="AA93" s="182">
        <v>33</v>
      </c>
      <c r="AB93" s="182">
        <v>72</v>
      </c>
      <c r="AC93" s="182">
        <v>10</v>
      </c>
      <c r="AD93" s="182">
        <v>53</v>
      </c>
      <c r="AE93" s="182">
        <v>28</v>
      </c>
      <c r="AF93" s="182">
        <v>1</v>
      </c>
      <c r="AG93" s="182">
        <v>224</v>
      </c>
      <c r="AH93" s="183">
        <v>32</v>
      </c>
      <c r="AI93" s="182">
        <v>0</v>
      </c>
      <c r="AJ93" s="182">
        <v>7</v>
      </c>
      <c r="AK93" s="182">
        <v>43</v>
      </c>
      <c r="AL93" s="182">
        <v>85</v>
      </c>
      <c r="AM93" s="182">
        <v>5</v>
      </c>
      <c r="AN93" s="182">
        <v>63</v>
      </c>
      <c r="AO93" s="182">
        <v>19</v>
      </c>
      <c r="AP93" s="182">
        <v>0</v>
      </c>
      <c r="AQ93" s="182">
        <v>254</v>
      </c>
      <c r="AR93" s="183">
        <v>26</v>
      </c>
      <c r="AS93" s="182">
        <v>0</v>
      </c>
      <c r="AT93" s="182">
        <v>7</v>
      </c>
      <c r="AU93" s="182">
        <v>48</v>
      </c>
      <c r="AV93" s="182">
        <v>64</v>
      </c>
      <c r="AW93" s="182">
        <v>7</v>
      </c>
      <c r="AX93" s="182">
        <v>65</v>
      </c>
      <c r="AY93" s="182">
        <v>19</v>
      </c>
      <c r="AZ93" s="182">
        <v>1</v>
      </c>
      <c r="BA93" s="190">
        <v>237</v>
      </c>
    </row>
    <row r="94" spans="1:53" ht="15" customHeight="1">
      <c r="A94" s="35"/>
      <c r="B94" s="11"/>
      <c r="C94" s="181" t="s">
        <v>92</v>
      </c>
      <c r="D94" s="183">
        <v>9</v>
      </c>
      <c r="E94" s="182">
        <v>0</v>
      </c>
      <c r="F94" s="182">
        <v>0</v>
      </c>
      <c r="G94" s="182">
        <v>3</v>
      </c>
      <c r="H94" s="182">
        <v>2</v>
      </c>
      <c r="I94" s="182">
        <v>0</v>
      </c>
      <c r="J94" s="182">
        <v>1</v>
      </c>
      <c r="K94" s="182">
        <v>1</v>
      </c>
      <c r="L94" s="182">
        <v>0</v>
      </c>
      <c r="M94" s="190">
        <v>16</v>
      </c>
      <c r="N94" s="183">
        <v>16</v>
      </c>
      <c r="O94" s="182">
        <v>0</v>
      </c>
      <c r="P94" s="182">
        <v>5</v>
      </c>
      <c r="Q94" s="182">
        <v>3</v>
      </c>
      <c r="R94" s="182">
        <v>1</v>
      </c>
      <c r="S94" s="182">
        <v>0</v>
      </c>
      <c r="T94" s="182">
        <v>0</v>
      </c>
      <c r="U94" s="182">
        <v>0</v>
      </c>
      <c r="V94" s="182">
        <v>0</v>
      </c>
      <c r="W94" s="182">
        <v>25</v>
      </c>
      <c r="X94" s="183">
        <v>12</v>
      </c>
      <c r="Y94" s="182">
        <v>0</v>
      </c>
      <c r="Z94" s="182">
        <v>5</v>
      </c>
      <c r="AA94" s="182">
        <v>8</v>
      </c>
      <c r="AB94" s="182">
        <v>0</v>
      </c>
      <c r="AC94" s="182">
        <v>1</v>
      </c>
      <c r="AD94" s="182">
        <v>4</v>
      </c>
      <c r="AE94" s="182">
        <v>0</v>
      </c>
      <c r="AF94" s="182">
        <v>0</v>
      </c>
      <c r="AG94" s="182">
        <v>30</v>
      </c>
      <c r="AH94" s="183">
        <v>8</v>
      </c>
      <c r="AI94" s="182">
        <v>0</v>
      </c>
      <c r="AJ94" s="182">
        <v>1</v>
      </c>
      <c r="AK94" s="182">
        <v>11</v>
      </c>
      <c r="AL94" s="182">
        <v>1</v>
      </c>
      <c r="AM94" s="182">
        <v>0</v>
      </c>
      <c r="AN94" s="182">
        <v>3</v>
      </c>
      <c r="AO94" s="182">
        <v>0</v>
      </c>
      <c r="AP94" s="182">
        <v>0</v>
      </c>
      <c r="AQ94" s="182">
        <v>24</v>
      </c>
      <c r="AR94" s="183">
        <v>9</v>
      </c>
      <c r="AS94" s="182">
        <v>0</v>
      </c>
      <c r="AT94" s="182">
        <v>3</v>
      </c>
      <c r="AU94" s="182">
        <v>10</v>
      </c>
      <c r="AV94" s="182">
        <v>1</v>
      </c>
      <c r="AW94" s="182">
        <v>0</v>
      </c>
      <c r="AX94" s="182">
        <v>7</v>
      </c>
      <c r="AY94" s="182">
        <v>1</v>
      </c>
      <c r="AZ94" s="182">
        <v>0</v>
      </c>
      <c r="BA94" s="190">
        <v>31</v>
      </c>
    </row>
    <row r="95" spans="1:53" ht="15" customHeight="1">
      <c r="A95" s="35"/>
      <c r="B95" s="11"/>
      <c r="C95" s="181" t="s">
        <v>315</v>
      </c>
      <c r="D95" s="183">
        <v>0</v>
      </c>
      <c r="E95" s="182">
        <v>0</v>
      </c>
      <c r="F95" s="182">
        <v>0</v>
      </c>
      <c r="G95" s="182">
        <v>1</v>
      </c>
      <c r="H95" s="182">
        <v>6</v>
      </c>
      <c r="I95" s="182">
        <v>1</v>
      </c>
      <c r="J95" s="182">
        <v>5</v>
      </c>
      <c r="K95" s="182">
        <v>2</v>
      </c>
      <c r="L95" s="182">
        <v>0</v>
      </c>
      <c r="M95" s="190">
        <v>15</v>
      </c>
      <c r="N95" s="183">
        <v>2</v>
      </c>
      <c r="O95" s="182">
        <v>0</v>
      </c>
      <c r="P95" s="182">
        <v>2</v>
      </c>
      <c r="Q95" s="182">
        <v>2</v>
      </c>
      <c r="R95" s="182">
        <v>8</v>
      </c>
      <c r="S95" s="182">
        <v>0</v>
      </c>
      <c r="T95" s="182">
        <v>4</v>
      </c>
      <c r="U95" s="182">
        <v>3</v>
      </c>
      <c r="V95" s="182">
        <v>0</v>
      </c>
      <c r="W95" s="182">
        <v>21</v>
      </c>
      <c r="X95" s="183">
        <v>2</v>
      </c>
      <c r="Y95" s="182">
        <v>0</v>
      </c>
      <c r="Z95" s="182">
        <v>0</v>
      </c>
      <c r="AA95" s="182">
        <v>1</v>
      </c>
      <c r="AB95" s="182">
        <v>2</v>
      </c>
      <c r="AC95" s="182">
        <v>0</v>
      </c>
      <c r="AD95" s="182">
        <v>5</v>
      </c>
      <c r="AE95" s="182">
        <v>2</v>
      </c>
      <c r="AF95" s="182">
        <v>0</v>
      </c>
      <c r="AG95" s="182">
        <v>12</v>
      </c>
      <c r="AH95" s="183">
        <v>6</v>
      </c>
      <c r="AI95" s="182">
        <v>0</v>
      </c>
      <c r="AJ95" s="182">
        <v>1</v>
      </c>
      <c r="AK95" s="182">
        <v>7</v>
      </c>
      <c r="AL95" s="182">
        <v>11</v>
      </c>
      <c r="AM95" s="182">
        <v>1</v>
      </c>
      <c r="AN95" s="182">
        <v>4</v>
      </c>
      <c r="AO95" s="182">
        <v>4</v>
      </c>
      <c r="AP95" s="182">
        <v>0</v>
      </c>
      <c r="AQ95" s="182">
        <v>34</v>
      </c>
      <c r="AR95" s="183">
        <v>4</v>
      </c>
      <c r="AS95" s="182">
        <v>0</v>
      </c>
      <c r="AT95" s="182">
        <v>0</v>
      </c>
      <c r="AU95" s="182">
        <v>4</v>
      </c>
      <c r="AV95" s="182">
        <v>3</v>
      </c>
      <c r="AW95" s="182">
        <v>4</v>
      </c>
      <c r="AX95" s="182">
        <v>2</v>
      </c>
      <c r="AY95" s="182">
        <v>2</v>
      </c>
      <c r="AZ95" s="182">
        <v>0</v>
      </c>
      <c r="BA95" s="190">
        <v>19</v>
      </c>
    </row>
    <row r="96" spans="1:53" ht="15" customHeight="1">
      <c r="A96" s="35"/>
      <c r="B96" s="304"/>
      <c r="C96" s="34" t="s">
        <v>39</v>
      </c>
      <c r="D96" s="184">
        <v>155</v>
      </c>
      <c r="E96" s="185">
        <v>1</v>
      </c>
      <c r="F96" s="185">
        <v>57</v>
      </c>
      <c r="G96" s="185">
        <v>285</v>
      </c>
      <c r="H96" s="185">
        <v>720</v>
      </c>
      <c r="I96" s="185">
        <v>68</v>
      </c>
      <c r="J96" s="185">
        <v>175</v>
      </c>
      <c r="K96" s="185">
        <v>83</v>
      </c>
      <c r="L96" s="185">
        <v>27</v>
      </c>
      <c r="M96" s="191">
        <v>1571</v>
      </c>
      <c r="N96" s="184">
        <v>176</v>
      </c>
      <c r="O96" s="185">
        <v>1</v>
      </c>
      <c r="P96" s="185">
        <v>75</v>
      </c>
      <c r="Q96" s="185">
        <v>377</v>
      </c>
      <c r="R96" s="185">
        <v>777</v>
      </c>
      <c r="S96" s="185">
        <v>80</v>
      </c>
      <c r="T96" s="185">
        <v>161</v>
      </c>
      <c r="U96" s="185">
        <v>93</v>
      </c>
      <c r="V96" s="185">
        <v>17</v>
      </c>
      <c r="W96" s="185">
        <v>1757</v>
      </c>
      <c r="X96" s="184">
        <v>191</v>
      </c>
      <c r="Y96" s="185">
        <v>1</v>
      </c>
      <c r="Z96" s="185">
        <v>82</v>
      </c>
      <c r="AA96" s="185">
        <v>365</v>
      </c>
      <c r="AB96" s="185">
        <v>807</v>
      </c>
      <c r="AC96" s="185">
        <v>84</v>
      </c>
      <c r="AD96" s="185">
        <v>202</v>
      </c>
      <c r="AE96" s="185">
        <v>76</v>
      </c>
      <c r="AF96" s="185">
        <v>25</v>
      </c>
      <c r="AG96" s="185">
        <v>1833</v>
      </c>
      <c r="AH96" s="184">
        <v>217</v>
      </c>
      <c r="AI96" s="185">
        <v>3</v>
      </c>
      <c r="AJ96" s="185">
        <v>67</v>
      </c>
      <c r="AK96" s="185">
        <v>424</v>
      </c>
      <c r="AL96" s="185">
        <v>789</v>
      </c>
      <c r="AM96" s="185">
        <v>87</v>
      </c>
      <c r="AN96" s="185">
        <v>197</v>
      </c>
      <c r="AO96" s="185">
        <v>70</v>
      </c>
      <c r="AP96" s="185">
        <v>22</v>
      </c>
      <c r="AQ96" s="185">
        <v>1876</v>
      </c>
      <c r="AR96" s="184">
        <v>222</v>
      </c>
      <c r="AS96" s="185">
        <v>0</v>
      </c>
      <c r="AT96" s="185">
        <v>64</v>
      </c>
      <c r="AU96" s="185">
        <v>508</v>
      </c>
      <c r="AV96" s="185">
        <v>837</v>
      </c>
      <c r="AW96" s="185">
        <v>100</v>
      </c>
      <c r="AX96" s="185">
        <v>224</v>
      </c>
      <c r="AY96" s="185">
        <v>66</v>
      </c>
      <c r="AZ96" s="185">
        <v>31</v>
      </c>
      <c r="BA96" s="191">
        <v>2052</v>
      </c>
    </row>
    <row r="97" spans="1:53" ht="15" customHeight="1">
      <c r="A97" s="36"/>
      <c r="B97" s="304" t="s">
        <v>39</v>
      </c>
      <c r="C97" s="34"/>
      <c r="D97" s="184">
        <v>242</v>
      </c>
      <c r="E97" s="185">
        <v>4</v>
      </c>
      <c r="F97" s="185">
        <v>95</v>
      </c>
      <c r="G97" s="185">
        <v>439</v>
      </c>
      <c r="H97" s="185">
        <v>893</v>
      </c>
      <c r="I97" s="185">
        <v>78</v>
      </c>
      <c r="J97" s="185">
        <v>233</v>
      </c>
      <c r="K97" s="185">
        <v>88</v>
      </c>
      <c r="L97" s="185">
        <v>29</v>
      </c>
      <c r="M97" s="191">
        <v>2101</v>
      </c>
      <c r="N97" s="184">
        <v>278</v>
      </c>
      <c r="O97" s="185">
        <v>2</v>
      </c>
      <c r="P97" s="185">
        <v>120</v>
      </c>
      <c r="Q97" s="185">
        <v>556</v>
      </c>
      <c r="R97" s="185">
        <v>953</v>
      </c>
      <c r="S97" s="185">
        <v>92</v>
      </c>
      <c r="T97" s="185">
        <v>221</v>
      </c>
      <c r="U97" s="185">
        <v>114</v>
      </c>
      <c r="V97" s="185">
        <v>25</v>
      </c>
      <c r="W97" s="185">
        <v>2361</v>
      </c>
      <c r="X97" s="184">
        <v>300</v>
      </c>
      <c r="Y97" s="185">
        <v>1</v>
      </c>
      <c r="Z97" s="185">
        <v>125</v>
      </c>
      <c r="AA97" s="185">
        <v>538</v>
      </c>
      <c r="AB97" s="185">
        <v>997</v>
      </c>
      <c r="AC97" s="185">
        <v>90</v>
      </c>
      <c r="AD97" s="185">
        <v>277</v>
      </c>
      <c r="AE97" s="185">
        <v>99</v>
      </c>
      <c r="AF97" s="185">
        <v>29</v>
      </c>
      <c r="AG97" s="185">
        <v>2456</v>
      </c>
      <c r="AH97" s="184">
        <v>322</v>
      </c>
      <c r="AI97" s="185">
        <v>4</v>
      </c>
      <c r="AJ97" s="185">
        <v>117</v>
      </c>
      <c r="AK97" s="185">
        <v>614</v>
      </c>
      <c r="AL97" s="185">
        <v>957</v>
      </c>
      <c r="AM97" s="185">
        <v>100</v>
      </c>
      <c r="AN97" s="185">
        <v>259</v>
      </c>
      <c r="AO97" s="185">
        <v>86</v>
      </c>
      <c r="AP97" s="185">
        <v>29</v>
      </c>
      <c r="AQ97" s="185">
        <v>2488</v>
      </c>
      <c r="AR97" s="184">
        <v>336</v>
      </c>
      <c r="AS97" s="185">
        <v>0</v>
      </c>
      <c r="AT97" s="185">
        <v>123</v>
      </c>
      <c r="AU97" s="185">
        <v>838</v>
      </c>
      <c r="AV97" s="185">
        <v>1070</v>
      </c>
      <c r="AW97" s="185">
        <v>112</v>
      </c>
      <c r="AX97" s="185">
        <v>308</v>
      </c>
      <c r="AY97" s="185">
        <v>78</v>
      </c>
      <c r="AZ97" s="185">
        <v>37</v>
      </c>
      <c r="BA97" s="191">
        <v>2902</v>
      </c>
    </row>
    <row r="98" spans="1:53" ht="15" customHeight="1">
      <c r="A98" s="35" t="s">
        <v>20</v>
      </c>
      <c r="B98" s="11" t="s">
        <v>93</v>
      </c>
      <c r="C98" s="181" t="s">
        <v>94</v>
      </c>
      <c r="D98" s="183">
        <v>41</v>
      </c>
      <c r="E98" s="182">
        <v>4</v>
      </c>
      <c r="F98" s="182">
        <v>18</v>
      </c>
      <c r="G98" s="182">
        <v>31</v>
      </c>
      <c r="H98" s="182">
        <v>6</v>
      </c>
      <c r="I98" s="182">
        <v>0</v>
      </c>
      <c r="J98" s="182">
        <v>4</v>
      </c>
      <c r="K98" s="182">
        <v>0</v>
      </c>
      <c r="L98" s="182">
        <v>3</v>
      </c>
      <c r="M98" s="190">
        <v>107</v>
      </c>
      <c r="N98" s="183">
        <v>53</v>
      </c>
      <c r="O98" s="182">
        <v>5</v>
      </c>
      <c r="P98" s="182">
        <v>25</v>
      </c>
      <c r="Q98" s="182">
        <v>28</v>
      </c>
      <c r="R98" s="182">
        <v>6</v>
      </c>
      <c r="S98" s="182">
        <v>1</v>
      </c>
      <c r="T98" s="182">
        <v>3</v>
      </c>
      <c r="U98" s="182">
        <v>0</v>
      </c>
      <c r="V98" s="182">
        <v>8</v>
      </c>
      <c r="W98" s="182">
        <v>129</v>
      </c>
      <c r="X98" s="183">
        <v>52</v>
      </c>
      <c r="Y98" s="182">
        <v>2</v>
      </c>
      <c r="Z98" s="182">
        <v>27</v>
      </c>
      <c r="AA98" s="182">
        <v>44</v>
      </c>
      <c r="AB98" s="182">
        <v>3</v>
      </c>
      <c r="AC98" s="182">
        <v>1</v>
      </c>
      <c r="AD98" s="182">
        <v>9</v>
      </c>
      <c r="AE98" s="182">
        <v>0</v>
      </c>
      <c r="AF98" s="182">
        <v>1</v>
      </c>
      <c r="AG98" s="182">
        <v>139</v>
      </c>
      <c r="AH98" s="183">
        <v>66</v>
      </c>
      <c r="AI98" s="182">
        <v>5</v>
      </c>
      <c r="AJ98" s="182">
        <v>23</v>
      </c>
      <c r="AK98" s="182">
        <v>40</v>
      </c>
      <c r="AL98" s="182">
        <v>4</v>
      </c>
      <c r="AM98" s="182">
        <v>2</v>
      </c>
      <c r="AN98" s="182">
        <v>5</v>
      </c>
      <c r="AO98" s="182">
        <v>0</v>
      </c>
      <c r="AP98" s="182">
        <v>3</v>
      </c>
      <c r="AQ98" s="182">
        <v>148</v>
      </c>
      <c r="AR98" s="183">
        <v>59</v>
      </c>
      <c r="AS98" s="182">
        <v>3</v>
      </c>
      <c r="AT98" s="182">
        <v>21</v>
      </c>
      <c r="AU98" s="182">
        <v>44</v>
      </c>
      <c r="AV98" s="182">
        <v>3</v>
      </c>
      <c r="AW98" s="182">
        <v>0</v>
      </c>
      <c r="AX98" s="182">
        <v>6</v>
      </c>
      <c r="AY98" s="182">
        <v>0</v>
      </c>
      <c r="AZ98" s="182">
        <v>2</v>
      </c>
      <c r="BA98" s="190">
        <v>138</v>
      </c>
    </row>
    <row r="99" spans="1:53" ht="15" customHeight="1">
      <c r="A99" s="35"/>
      <c r="B99" s="181"/>
      <c r="C99" s="181" t="s">
        <v>95</v>
      </c>
      <c r="D99" s="183">
        <v>0</v>
      </c>
      <c r="E99" s="182">
        <v>0</v>
      </c>
      <c r="F99" s="182">
        <v>0</v>
      </c>
      <c r="G99" s="182">
        <v>59</v>
      </c>
      <c r="H99" s="182">
        <v>131</v>
      </c>
      <c r="I99" s="182">
        <v>7</v>
      </c>
      <c r="J99" s="182">
        <v>46</v>
      </c>
      <c r="K99" s="182">
        <v>18</v>
      </c>
      <c r="L99" s="182">
        <v>221</v>
      </c>
      <c r="M99" s="190">
        <v>482</v>
      </c>
      <c r="N99" s="183">
        <v>1</v>
      </c>
      <c r="O99" s="182">
        <v>2</v>
      </c>
      <c r="P99" s="182">
        <v>2</v>
      </c>
      <c r="Q99" s="182">
        <v>53</v>
      </c>
      <c r="R99" s="182">
        <v>136</v>
      </c>
      <c r="S99" s="182">
        <v>3</v>
      </c>
      <c r="T99" s="182">
        <v>51</v>
      </c>
      <c r="U99" s="182">
        <v>20</v>
      </c>
      <c r="V99" s="182">
        <v>203</v>
      </c>
      <c r="W99" s="182">
        <v>471</v>
      </c>
      <c r="X99" s="183">
        <v>2</v>
      </c>
      <c r="Y99" s="182">
        <v>0</v>
      </c>
      <c r="Z99" s="182">
        <v>3</v>
      </c>
      <c r="AA99" s="182">
        <v>35</v>
      </c>
      <c r="AB99" s="182">
        <v>136</v>
      </c>
      <c r="AC99" s="182">
        <v>15</v>
      </c>
      <c r="AD99" s="182">
        <v>43</v>
      </c>
      <c r="AE99" s="182">
        <v>13</v>
      </c>
      <c r="AF99" s="182">
        <v>124</v>
      </c>
      <c r="AG99" s="182">
        <v>371</v>
      </c>
      <c r="AH99" s="183">
        <v>2</v>
      </c>
      <c r="AI99" s="182">
        <v>0</v>
      </c>
      <c r="AJ99" s="182">
        <v>3</v>
      </c>
      <c r="AK99" s="182">
        <v>39</v>
      </c>
      <c r="AL99" s="182">
        <v>150</v>
      </c>
      <c r="AM99" s="182">
        <v>7</v>
      </c>
      <c r="AN99" s="182">
        <v>29</v>
      </c>
      <c r="AO99" s="182">
        <v>27</v>
      </c>
      <c r="AP99" s="182">
        <v>105</v>
      </c>
      <c r="AQ99" s="182">
        <v>362</v>
      </c>
      <c r="AR99" s="183">
        <v>0</v>
      </c>
      <c r="AS99" s="182">
        <v>0</v>
      </c>
      <c r="AT99" s="182">
        <v>4</v>
      </c>
      <c r="AU99" s="182">
        <v>50</v>
      </c>
      <c r="AV99" s="182">
        <v>116</v>
      </c>
      <c r="AW99" s="182">
        <v>8</v>
      </c>
      <c r="AX99" s="182">
        <v>40</v>
      </c>
      <c r="AY99" s="182">
        <v>22</v>
      </c>
      <c r="AZ99" s="182">
        <v>103</v>
      </c>
      <c r="BA99" s="190">
        <v>343</v>
      </c>
    </row>
    <row r="100" spans="1:53" ht="15" customHeight="1">
      <c r="A100" s="35"/>
      <c r="B100" s="11"/>
      <c r="C100" s="181" t="s">
        <v>316</v>
      </c>
      <c r="D100" s="183">
        <v>139</v>
      </c>
      <c r="E100" s="182">
        <v>6</v>
      </c>
      <c r="F100" s="182">
        <v>58</v>
      </c>
      <c r="G100" s="182">
        <v>1014</v>
      </c>
      <c r="H100" s="182">
        <v>1175</v>
      </c>
      <c r="I100" s="182">
        <v>84</v>
      </c>
      <c r="J100" s="182">
        <v>634</v>
      </c>
      <c r="K100" s="182">
        <v>137</v>
      </c>
      <c r="L100" s="182">
        <v>121</v>
      </c>
      <c r="M100" s="190">
        <v>3368</v>
      </c>
      <c r="N100" s="183">
        <v>144</v>
      </c>
      <c r="O100" s="182">
        <v>8</v>
      </c>
      <c r="P100" s="182">
        <v>62</v>
      </c>
      <c r="Q100" s="182">
        <v>1057</v>
      </c>
      <c r="R100" s="182">
        <v>1150</v>
      </c>
      <c r="S100" s="182">
        <v>115</v>
      </c>
      <c r="T100" s="182">
        <v>645</v>
      </c>
      <c r="U100" s="182">
        <v>126</v>
      </c>
      <c r="V100" s="182">
        <v>103</v>
      </c>
      <c r="W100" s="182">
        <v>3410</v>
      </c>
      <c r="X100" s="183">
        <v>155</v>
      </c>
      <c r="Y100" s="182">
        <v>12</v>
      </c>
      <c r="Z100" s="182">
        <v>67</v>
      </c>
      <c r="AA100" s="182">
        <v>1067</v>
      </c>
      <c r="AB100" s="182">
        <v>1188</v>
      </c>
      <c r="AC100" s="182">
        <v>106</v>
      </c>
      <c r="AD100" s="182">
        <v>703</v>
      </c>
      <c r="AE100" s="182">
        <v>146</v>
      </c>
      <c r="AF100" s="182">
        <v>122</v>
      </c>
      <c r="AG100" s="182">
        <v>3566</v>
      </c>
      <c r="AH100" s="183">
        <v>178</v>
      </c>
      <c r="AI100" s="182">
        <v>6</v>
      </c>
      <c r="AJ100" s="182">
        <v>68</v>
      </c>
      <c r="AK100" s="182">
        <v>1083</v>
      </c>
      <c r="AL100" s="182">
        <v>1103</v>
      </c>
      <c r="AM100" s="182">
        <v>106</v>
      </c>
      <c r="AN100" s="182">
        <v>687</v>
      </c>
      <c r="AO100" s="182">
        <v>157</v>
      </c>
      <c r="AP100" s="182">
        <v>99</v>
      </c>
      <c r="AQ100" s="182">
        <v>3487</v>
      </c>
      <c r="AR100" s="183">
        <v>130</v>
      </c>
      <c r="AS100" s="182">
        <v>5</v>
      </c>
      <c r="AT100" s="182">
        <v>47</v>
      </c>
      <c r="AU100" s="182">
        <v>1230</v>
      </c>
      <c r="AV100" s="182">
        <v>967</v>
      </c>
      <c r="AW100" s="182">
        <v>88</v>
      </c>
      <c r="AX100" s="182">
        <v>761</v>
      </c>
      <c r="AY100" s="182">
        <v>125</v>
      </c>
      <c r="AZ100" s="182">
        <v>121</v>
      </c>
      <c r="BA100" s="190">
        <v>3474</v>
      </c>
    </row>
    <row r="101" spans="1:53" ht="15" customHeight="1">
      <c r="A101" s="35"/>
      <c r="B101" s="11"/>
      <c r="C101" s="181" t="s">
        <v>39</v>
      </c>
      <c r="D101" s="183">
        <v>180</v>
      </c>
      <c r="E101" s="182">
        <v>10</v>
      </c>
      <c r="F101" s="182">
        <v>76</v>
      </c>
      <c r="G101" s="182">
        <v>1104</v>
      </c>
      <c r="H101" s="182">
        <v>1312</v>
      </c>
      <c r="I101" s="182">
        <v>91</v>
      </c>
      <c r="J101" s="182">
        <v>684</v>
      </c>
      <c r="K101" s="182">
        <v>155</v>
      </c>
      <c r="L101" s="182">
        <v>345</v>
      </c>
      <c r="M101" s="190">
        <v>3957</v>
      </c>
      <c r="N101" s="183">
        <v>198</v>
      </c>
      <c r="O101" s="182">
        <v>15</v>
      </c>
      <c r="P101" s="182">
        <v>89</v>
      </c>
      <c r="Q101" s="182">
        <v>1138</v>
      </c>
      <c r="R101" s="182">
        <v>1292</v>
      </c>
      <c r="S101" s="182">
        <v>119</v>
      </c>
      <c r="T101" s="182">
        <v>699</v>
      </c>
      <c r="U101" s="182">
        <v>146</v>
      </c>
      <c r="V101" s="182">
        <v>314</v>
      </c>
      <c r="W101" s="182">
        <v>4010</v>
      </c>
      <c r="X101" s="183">
        <v>209</v>
      </c>
      <c r="Y101" s="182">
        <v>14</v>
      </c>
      <c r="Z101" s="182">
        <v>97</v>
      </c>
      <c r="AA101" s="182">
        <v>1146</v>
      </c>
      <c r="AB101" s="182">
        <v>1327</v>
      </c>
      <c r="AC101" s="182">
        <v>122</v>
      </c>
      <c r="AD101" s="182">
        <v>755</v>
      </c>
      <c r="AE101" s="182">
        <v>159</v>
      </c>
      <c r="AF101" s="182">
        <v>247</v>
      </c>
      <c r="AG101" s="182">
        <v>4076</v>
      </c>
      <c r="AH101" s="183">
        <v>246</v>
      </c>
      <c r="AI101" s="182">
        <v>11</v>
      </c>
      <c r="AJ101" s="182">
        <v>94</v>
      </c>
      <c r="AK101" s="182">
        <v>1162</v>
      </c>
      <c r="AL101" s="182">
        <v>1257</v>
      </c>
      <c r="AM101" s="182">
        <v>115</v>
      </c>
      <c r="AN101" s="182">
        <v>721</v>
      </c>
      <c r="AO101" s="182">
        <v>184</v>
      </c>
      <c r="AP101" s="182">
        <v>207</v>
      </c>
      <c r="AQ101" s="182">
        <v>3997</v>
      </c>
      <c r="AR101" s="183">
        <v>189</v>
      </c>
      <c r="AS101" s="182">
        <v>8</v>
      </c>
      <c r="AT101" s="182">
        <v>72</v>
      </c>
      <c r="AU101" s="182">
        <v>1324</v>
      </c>
      <c r="AV101" s="182">
        <v>1086</v>
      </c>
      <c r="AW101" s="182">
        <v>96</v>
      </c>
      <c r="AX101" s="182">
        <v>807</v>
      </c>
      <c r="AY101" s="182">
        <v>147</v>
      </c>
      <c r="AZ101" s="182">
        <v>226</v>
      </c>
      <c r="BA101" s="190">
        <v>3955</v>
      </c>
    </row>
    <row r="102" spans="1:53" ht="15" customHeight="1">
      <c r="A102" s="35"/>
      <c r="B102" s="334" t="s">
        <v>96</v>
      </c>
      <c r="C102" s="260" t="s">
        <v>97</v>
      </c>
      <c r="D102" s="188">
        <v>0</v>
      </c>
      <c r="E102" s="189">
        <v>0</v>
      </c>
      <c r="F102" s="189">
        <v>0</v>
      </c>
      <c r="G102" s="189">
        <v>0</v>
      </c>
      <c r="H102" s="189">
        <v>1</v>
      </c>
      <c r="I102" s="189">
        <v>0</v>
      </c>
      <c r="J102" s="189">
        <v>0</v>
      </c>
      <c r="K102" s="189">
        <v>0</v>
      </c>
      <c r="L102" s="189">
        <v>0</v>
      </c>
      <c r="M102" s="312">
        <v>1</v>
      </c>
      <c r="N102" s="188">
        <v>0</v>
      </c>
      <c r="O102" s="189">
        <v>0</v>
      </c>
      <c r="P102" s="189">
        <v>0</v>
      </c>
      <c r="Q102" s="189">
        <v>0</v>
      </c>
      <c r="R102" s="189">
        <v>0</v>
      </c>
      <c r="S102" s="189">
        <v>0</v>
      </c>
      <c r="T102" s="189">
        <v>0</v>
      </c>
      <c r="U102" s="189">
        <v>0</v>
      </c>
      <c r="V102" s="189">
        <v>0</v>
      </c>
      <c r="W102" s="189">
        <v>0</v>
      </c>
      <c r="X102" s="188">
        <v>0</v>
      </c>
      <c r="Y102" s="189">
        <v>0</v>
      </c>
      <c r="Z102" s="189">
        <v>0</v>
      </c>
      <c r="AA102" s="189">
        <v>0</v>
      </c>
      <c r="AB102" s="189">
        <v>0</v>
      </c>
      <c r="AC102" s="189">
        <v>0</v>
      </c>
      <c r="AD102" s="189">
        <v>0</v>
      </c>
      <c r="AE102" s="189">
        <v>0</v>
      </c>
      <c r="AF102" s="189">
        <v>0</v>
      </c>
      <c r="AG102" s="189">
        <v>0</v>
      </c>
      <c r="AH102" s="188">
        <v>0</v>
      </c>
      <c r="AI102" s="189">
        <v>0</v>
      </c>
      <c r="AJ102" s="189">
        <v>0</v>
      </c>
      <c r="AK102" s="189">
        <v>0</v>
      </c>
      <c r="AL102" s="189">
        <v>0</v>
      </c>
      <c r="AM102" s="189">
        <v>0</v>
      </c>
      <c r="AN102" s="189">
        <v>0</v>
      </c>
      <c r="AO102" s="189">
        <v>0</v>
      </c>
      <c r="AP102" s="189">
        <v>0</v>
      </c>
      <c r="AQ102" s="189">
        <v>0</v>
      </c>
      <c r="AR102" s="188">
        <v>0</v>
      </c>
      <c r="AS102" s="189">
        <v>0</v>
      </c>
      <c r="AT102" s="189">
        <v>0</v>
      </c>
      <c r="AU102" s="189">
        <v>0</v>
      </c>
      <c r="AV102" s="189">
        <v>1</v>
      </c>
      <c r="AW102" s="189">
        <v>0</v>
      </c>
      <c r="AX102" s="189">
        <v>0</v>
      </c>
      <c r="AY102" s="189">
        <v>0</v>
      </c>
      <c r="AZ102" s="189">
        <v>0</v>
      </c>
      <c r="BA102" s="312">
        <v>1</v>
      </c>
    </row>
    <row r="103" spans="1:53" ht="15" customHeight="1">
      <c r="A103" s="35"/>
      <c r="B103" s="11"/>
      <c r="C103" s="181" t="s">
        <v>98</v>
      </c>
      <c r="D103" s="183">
        <v>0</v>
      </c>
      <c r="E103" s="182">
        <v>0</v>
      </c>
      <c r="F103" s="182">
        <v>0</v>
      </c>
      <c r="G103" s="182">
        <v>0</v>
      </c>
      <c r="H103" s="182">
        <v>19</v>
      </c>
      <c r="I103" s="182">
        <v>0</v>
      </c>
      <c r="J103" s="182">
        <v>0</v>
      </c>
      <c r="K103" s="182">
        <v>0</v>
      </c>
      <c r="L103" s="182">
        <v>0</v>
      </c>
      <c r="M103" s="190">
        <v>19</v>
      </c>
      <c r="N103" s="183">
        <v>0</v>
      </c>
      <c r="O103" s="182">
        <v>0</v>
      </c>
      <c r="P103" s="182">
        <v>0</v>
      </c>
      <c r="Q103" s="182">
        <v>0</v>
      </c>
      <c r="R103" s="182">
        <v>24</v>
      </c>
      <c r="S103" s="182">
        <v>0</v>
      </c>
      <c r="T103" s="182">
        <v>1</v>
      </c>
      <c r="U103" s="182">
        <v>3</v>
      </c>
      <c r="V103" s="182">
        <v>0</v>
      </c>
      <c r="W103" s="182">
        <v>28</v>
      </c>
      <c r="X103" s="183">
        <v>0</v>
      </c>
      <c r="Y103" s="182">
        <v>0</v>
      </c>
      <c r="Z103" s="182">
        <v>0</v>
      </c>
      <c r="AA103" s="182">
        <v>0</v>
      </c>
      <c r="AB103" s="182">
        <v>20</v>
      </c>
      <c r="AC103" s="182">
        <v>0</v>
      </c>
      <c r="AD103" s="182">
        <v>0</v>
      </c>
      <c r="AE103" s="182">
        <v>1</v>
      </c>
      <c r="AF103" s="182">
        <v>0</v>
      </c>
      <c r="AG103" s="182">
        <v>21</v>
      </c>
      <c r="AH103" s="183">
        <v>0</v>
      </c>
      <c r="AI103" s="182">
        <v>0</v>
      </c>
      <c r="AJ103" s="182">
        <v>0</v>
      </c>
      <c r="AK103" s="182">
        <v>0</v>
      </c>
      <c r="AL103" s="182">
        <v>17</v>
      </c>
      <c r="AM103" s="182">
        <v>0</v>
      </c>
      <c r="AN103" s="182">
        <v>2</v>
      </c>
      <c r="AO103" s="182">
        <v>2</v>
      </c>
      <c r="AP103" s="182">
        <v>0</v>
      </c>
      <c r="AQ103" s="182">
        <v>21</v>
      </c>
      <c r="AR103" s="183">
        <v>0</v>
      </c>
      <c r="AS103" s="182">
        <v>0</v>
      </c>
      <c r="AT103" s="182">
        <v>0</v>
      </c>
      <c r="AU103" s="182">
        <v>1</v>
      </c>
      <c r="AV103" s="182">
        <v>23</v>
      </c>
      <c r="AW103" s="182">
        <v>0</v>
      </c>
      <c r="AX103" s="182">
        <v>2</v>
      </c>
      <c r="AY103" s="182">
        <v>1</v>
      </c>
      <c r="AZ103" s="182">
        <v>0</v>
      </c>
      <c r="BA103" s="190">
        <v>27</v>
      </c>
    </row>
    <row r="104" spans="1:53" ht="15" customHeight="1">
      <c r="A104" s="35"/>
      <c r="B104" s="11"/>
      <c r="C104" s="181" t="s">
        <v>99</v>
      </c>
      <c r="D104" s="183">
        <v>0</v>
      </c>
      <c r="E104" s="182">
        <v>0</v>
      </c>
      <c r="F104" s="182">
        <v>0</v>
      </c>
      <c r="G104" s="182">
        <v>0</v>
      </c>
      <c r="H104" s="182">
        <v>11</v>
      </c>
      <c r="I104" s="182">
        <v>0</v>
      </c>
      <c r="J104" s="182">
        <v>5</v>
      </c>
      <c r="K104" s="182">
        <v>2</v>
      </c>
      <c r="L104" s="182">
        <v>0</v>
      </c>
      <c r="M104" s="190">
        <v>18</v>
      </c>
      <c r="N104" s="183">
        <v>0</v>
      </c>
      <c r="O104" s="182">
        <v>0</v>
      </c>
      <c r="P104" s="182">
        <v>0</v>
      </c>
      <c r="Q104" s="182">
        <v>0</v>
      </c>
      <c r="R104" s="182">
        <v>14</v>
      </c>
      <c r="S104" s="182">
        <v>0</v>
      </c>
      <c r="T104" s="182">
        <v>0</v>
      </c>
      <c r="U104" s="182">
        <v>2</v>
      </c>
      <c r="V104" s="182">
        <v>1</v>
      </c>
      <c r="W104" s="182">
        <v>17</v>
      </c>
      <c r="X104" s="183">
        <v>0</v>
      </c>
      <c r="Y104" s="182">
        <v>0</v>
      </c>
      <c r="Z104" s="182">
        <v>0</v>
      </c>
      <c r="AA104" s="182">
        <v>0</v>
      </c>
      <c r="AB104" s="182">
        <v>8</v>
      </c>
      <c r="AC104" s="182">
        <v>0</v>
      </c>
      <c r="AD104" s="182">
        <v>0</v>
      </c>
      <c r="AE104" s="182">
        <v>0</v>
      </c>
      <c r="AF104" s="182">
        <v>0</v>
      </c>
      <c r="AG104" s="182">
        <v>8</v>
      </c>
      <c r="AH104" s="183">
        <v>0</v>
      </c>
      <c r="AI104" s="182">
        <v>0</v>
      </c>
      <c r="AJ104" s="182">
        <v>0</v>
      </c>
      <c r="AK104" s="182">
        <v>0</v>
      </c>
      <c r="AL104" s="182">
        <v>13</v>
      </c>
      <c r="AM104" s="182">
        <v>0</v>
      </c>
      <c r="AN104" s="182">
        <v>1</v>
      </c>
      <c r="AO104" s="182">
        <v>1</v>
      </c>
      <c r="AP104" s="182">
        <v>0</v>
      </c>
      <c r="AQ104" s="182">
        <v>15</v>
      </c>
      <c r="AR104" s="183">
        <v>0</v>
      </c>
      <c r="AS104" s="182">
        <v>0</v>
      </c>
      <c r="AT104" s="182">
        <v>0</v>
      </c>
      <c r="AU104" s="182">
        <v>0</v>
      </c>
      <c r="AV104" s="182">
        <v>3</v>
      </c>
      <c r="AW104" s="182">
        <v>0</v>
      </c>
      <c r="AX104" s="182">
        <v>0</v>
      </c>
      <c r="AY104" s="182">
        <v>0</v>
      </c>
      <c r="AZ104" s="182">
        <v>0</v>
      </c>
      <c r="BA104" s="190">
        <v>3</v>
      </c>
    </row>
    <row r="105" spans="1:53" ht="15" customHeight="1">
      <c r="A105" s="35"/>
      <c r="B105" s="11"/>
      <c r="C105" s="181" t="s">
        <v>100</v>
      </c>
      <c r="D105" s="183">
        <v>0</v>
      </c>
      <c r="E105" s="182">
        <v>0</v>
      </c>
      <c r="F105" s="182">
        <v>0</v>
      </c>
      <c r="G105" s="182">
        <v>0</v>
      </c>
      <c r="H105" s="182">
        <v>0</v>
      </c>
      <c r="I105" s="182">
        <v>0</v>
      </c>
      <c r="J105" s="182">
        <v>0</v>
      </c>
      <c r="K105" s="182">
        <v>0</v>
      </c>
      <c r="L105" s="182">
        <v>0</v>
      </c>
      <c r="M105" s="190">
        <v>0</v>
      </c>
      <c r="N105" s="183">
        <v>0</v>
      </c>
      <c r="O105" s="182">
        <v>0</v>
      </c>
      <c r="P105" s="182">
        <v>0</v>
      </c>
      <c r="Q105" s="182">
        <v>0</v>
      </c>
      <c r="R105" s="182">
        <v>3</v>
      </c>
      <c r="S105" s="182">
        <v>0</v>
      </c>
      <c r="T105" s="182">
        <v>0</v>
      </c>
      <c r="U105" s="182">
        <v>0</v>
      </c>
      <c r="V105" s="182">
        <v>0</v>
      </c>
      <c r="W105" s="182">
        <v>3</v>
      </c>
      <c r="X105" s="183">
        <v>0</v>
      </c>
      <c r="Y105" s="182">
        <v>0</v>
      </c>
      <c r="Z105" s="182">
        <v>0</v>
      </c>
      <c r="AA105" s="182">
        <v>0</v>
      </c>
      <c r="AB105" s="182">
        <v>3</v>
      </c>
      <c r="AC105" s="182">
        <v>0</v>
      </c>
      <c r="AD105" s="182">
        <v>0</v>
      </c>
      <c r="AE105" s="182">
        <v>0</v>
      </c>
      <c r="AF105" s="182">
        <v>0</v>
      </c>
      <c r="AG105" s="182">
        <v>3</v>
      </c>
      <c r="AH105" s="183">
        <v>0</v>
      </c>
      <c r="AI105" s="182">
        <v>0</v>
      </c>
      <c r="AJ105" s="182">
        <v>0</v>
      </c>
      <c r="AK105" s="182">
        <v>0</v>
      </c>
      <c r="AL105" s="182">
        <v>1</v>
      </c>
      <c r="AM105" s="182">
        <v>0</v>
      </c>
      <c r="AN105" s="182">
        <v>0</v>
      </c>
      <c r="AO105" s="182">
        <v>0</v>
      </c>
      <c r="AP105" s="182">
        <v>0</v>
      </c>
      <c r="AQ105" s="182">
        <v>1</v>
      </c>
      <c r="AR105" s="183">
        <v>0</v>
      </c>
      <c r="AS105" s="182">
        <v>0</v>
      </c>
      <c r="AT105" s="182">
        <v>0</v>
      </c>
      <c r="AU105" s="182">
        <v>0</v>
      </c>
      <c r="AV105" s="182">
        <v>1</v>
      </c>
      <c r="AW105" s="182">
        <v>0</v>
      </c>
      <c r="AX105" s="182">
        <v>0</v>
      </c>
      <c r="AY105" s="182">
        <v>0</v>
      </c>
      <c r="AZ105" s="182">
        <v>0</v>
      </c>
      <c r="BA105" s="190">
        <v>1</v>
      </c>
    </row>
    <row r="106" spans="1:53" ht="15" customHeight="1">
      <c r="A106" s="35"/>
      <c r="B106" s="11"/>
      <c r="C106" s="181" t="s">
        <v>317</v>
      </c>
      <c r="D106" s="183">
        <v>0</v>
      </c>
      <c r="E106" s="182">
        <v>0</v>
      </c>
      <c r="F106" s="182">
        <v>0</v>
      </c>
      <c r="G106" s="182">
        <v>1</v>
      </c>
      <c r="H106" s="182">
        <v>51</v>
      </c>
      <c r="I106" s="182">
        <v>2</v>
      </c>
      <c r="J106" s="182">
        <v>2</v>
      </c>
      <c r="K106" s="182">
        <v>6</v>
      </c>
      <c r="L106" s="182">
        <v>0</v>
      </c>
      <c r="M106" s="190">
        <v>62</v>
      </c>
      <c r="N106" s="183">
        <v>0</v>
      </c>
      <c r="O106" s="182">
        <v>0</v>
      </c>
      <c r="P106" s="182">
        <v>0</v>
      </c>
      <c r="Q106" s="182">
        <v>0</v>
      </c>
      <c r="R106" s="182">
        <v>78</v>
      </c>
      <c r="S106" s="182">
        <v>1</v>
      </c>
      <c r="T106" s="182">
        <v>2</v>
      </c>
      <c r="U106" s="182">
        <v>12</v>
      </c>
      <c r="V106" s="182">
        <v>0</v>
      </c>
      <c r="W106" s="182">
        <v>93</v>
      </c>
      <c r="X106" s="183">
        <v>0</v>
      </c>
      <c r="Y106" s="182">
        <v>0</v>
      </c>
      <c r="Z106" s="182">
        <v>0</v>
      </c>
      <c r="AA106" s="182">
        <v>1</v>
      </c>
      <c r="AB106" s="182">
        <v>82</v>
      </c>
      <c r="AC106" s="182">
        <v>2</v>
      </c>
      <c r="AD106" s="182">
        <v>4</v>
      </c>
      <c r="AE106" s="182">
        <v>9</v>
      </c>
      <c r="AF106" s="182">
        <v>0</v>
      </c>
      <c r="AG106" s="182">
        <v>98</v>
      </c>
      <c r="AH106" s="183">
        <v>0</v>
      </c>
      <c r="AI106" s="182">
        <v>0</v>
      </c>
      <c r="AJ106" s="182">
        <v>0</v>
      </c>
      <c r="AK106" s="182">
        <v>0</v>
      </c>
      <c r="AL106" s="182">
        <v>72</v>
      </c>
      <c r="AM106" s="182">
        <v>6</v>
      </c>
      <c r="AN106" s="182">
        <v>2</v>
      </c>
      <c r="AO106" s="182">
        <v>10</v>
      </c>
      <c r="AP106" s="182">
        <v>0</v>
      </c>
      <c r="AQ106" s="182">
        <v>90</v>
      </c>
      <c r="AR106" s="183">
        <v>0</v>
      </c>
      <c r="AS106" s="182">
        <v>0</v>
      </c>
      <c r="AT106" s="182">
        <v>0</v>
      </c>
      <c r="AU106" s="182">
        <v>0</v>
      </c>
      <c r="AV106" s="182">
        <v>59</v>
      </c>
      <c r="AW106" s="182">
        <v>1</v>
      </c>
      <c r="AX106" s="182">
        <v>4</v>
      </c>
      <c r="AY106" s="182">
        <v>8</v>
      </c>
      <c r="AZ106" s="182">
        <v>0</v>
      </c>
      <c r="BA106" s="190">
        <v>72</v>
      </c>
    </row>
    <row r="107" spans="1:53" ht="15" customHeight="1">
      <c r="A107" s="35"/>
      <c r="B107" s="304"/>
      <c r="C107" s="34" t="s">
        <v>39</v>
      </c>
      <c r="D107" s="184">
        <v>0</v>
      </c>
      <c r="E107" s="185">
        <v>0</v>
      </c>
      <c r="F107" s="185">
        <v>0</v>
      </c>
      <c r="G107" s="185">
        <v>1</v>
      </c>
      <c r="H107" s="185">
        <v>82</v>
      </c>
      <c r="I107" s="185">
        <v>2</v>
      </c>
      <c r="J107" s="185">
        <v>7</v>
      </c>
      <c r="K107" s="185">
        <v>8</v>
      </c>
      <c r="L107" s="185">
        <v>0</v>
      </c>
      <c r="M107" s="191">
        <v>100</v>
      </c>
      <c r="N107" s="184">
        <v>0</v>
      </c>
      <c r="O107" s="185">
        <v>0</v>
      </c>
      <c r="P107" s="185">
        <v>0</v>
      </c>
      <c r="Q107" s="185">
        <v>0</v>
      </c>
      <c r="R107" s="185">
        <v>119</v>
      </c>
      <c r="S107" s="185">
        <v>1</v>
      </c>
      <c r="T107" s="185">
        <v>3</v>
      </c>
      <c r="U107" s="185">
        <v>17</v>
      </c>
      <c r="V107" s="185">
        <v>1</v>
      </c>
      <c r="W107" s="185">
        <v>141</v>
      </c>
      <c r="X107" s="184">
        <v>0</v>
      </c>
      <c r="Y107" s="185">
        <v>0</v>
      </c>
      <c r="Z107" s="185">
        <v>0</v>
      </c>
      <c r="AA107" s="185">
        <v>1</v>
      </c>
      <c r="AB107" s="185">
        <v>113</v>
      </c>
      <c r="AC107" s="185">
        <v>2</v>
      </c>
      <c r="AD107" s="185">
        <v>4</v>
      </c>
      <c r="AE107" s="185">
        <v>10</v>
      </c>
      <c r="AF107" s="185">
        <v>0</v>
      </c>
      <c r="AG107" s="185">
        <v>130</v>
      </c>
      <c r="AH107" s="184">
        <v>0</v>
      </c>
      <c r="AI107" s="185">
        <v>0</v>
      </c>
      <c r="AJ107" s="185">
        <v>0</v>
      </c>
      <c r="AK107" s="185">
        <v>0</v>
      </c>
      <c r="AL107" s="185">
        <v>103</v>
      </c>
      <c r="AM107" s="185">
        <v>6</v>
      </c>
      <c r="AN107" s="185">
        <v>5</v>
      </c>
      <c r="AO107" s="185">
        <v>13</v>
      </c>
      <c r="AP107" s="185">
        <v>0</v>
      </c>
      <c r="AQ107" s="185">
        <v>127</v>
      </c>
      <c r="AR107" s="184">
        <v>0</v>
      </c>
      <c r="AS107" s="185">
        <v>0</v>
      </c>
      <c r="AT107" s="185">
        <v>0</v>
      </c>
      <c r="AU107" s="185">
        <v>1</v>
      </c>
      <c r="AV107" s="185">
        <v>87</v>
      </c>
      <c r="AW107" s="185">
        <v>1</v>
      </c>
      <c r="AX107" s="185">
        <v>6</v>
      </c>
      <c r="AY107" s="185">
        <v>9</v>
      </c>
      <c r="AZ107" s="185">
        <v>0</v>
      </c>
      <c r="BA107" s="191">
        <v>104</v>
      </c>
    </row>
    <row r="108" spans="1:53" ht="15" customHeight="1">
      <c r="A108" s="36"/>
      <c r="B108" s="304" t="s">
        <v>39</v>
      </c>
      <c r="C108" s="34"/>
      <c r="D108" s="184">
        <v>180</v>
      </c>
      <c r="E108" s="185">
        <v>10</v>
      </c>
      <c r="F108" s="185">
        <v>76</v>
      </c>
      <c r="G108" s="185">
        <v>1105</v>
      </c>
      <c r="H108" s="185">
        <v>1394</v>
      </c>
      <c r="I108" s="185">
        <v>93</v>
      </c>
      <c r="J108" s="185">
        <v>691</v>
      </c>
      <c r="K108" s="185">
        <v>163</v>
      </c>
      <c r="L108" s="185">
        <v>345</v>
      </c>
      <c r="M108" s="191">
        <v>4057</v>
      </c>
      <c r="N108" s="184">
        <v>198</v>
      </c>
      <c r="O108" s="185">
        <v>15</v>
      </c>
      <c r="P108" s="185">
        <v>89</v>
      </c>
      <c r="Q108" s="185">
        <v>1138</v>
      </c>
      <c r="R108" s="185">
        <v>1411</v>
      </c>
      <c r="S108" s="185">
        <v>120</v>
      </c>
      <c r="T108" s="185">
        <v>702</v>
      </c>
      <c r="U108" s="185">
        <v>163</v>
      </c>
      <c r="V108" s="185">
        <v>315</v>
      </c>
      <c r="W108" s="185">
        <v>4151</v>
      </c>
      <c r="X108" s="184">
        <v>209</v>
      </c>
      <c r="Y108" s="185">
        <v>14</v>
      </c>
      <c r="Z108" s="185">
        <v>97</v>
      </c>
      <c r="AA108" s="185">
        <v>1147</v>
      </c>
      <c r="AB108" s="185">
        <v>1440</v>
      </c>
      <c r="AC108" s="185">
        <v>124</v>
      </c>
      <c r="AD108" s="185">
        <v>759</v>
      </c>
      <c r="AE108" s="185">
        <v>169</v>
      </c>
      <c r="AF108" s="185">
        <v>247</v>
      </c>
      <c r="AG108" s="185">
        <v>4206</v>
      </c>
      <c r="AH108" s="184">
        <v>246</v>
      </c>
      <c r="AI108" s="185">
        <v>11</v>
      </c>
      <c r="AJ108" s="185">
        <v>94</v>
      </c>
      <c r="AK108" s="185">
        <v>1162</v>
      </c>
      <c r="AL108" s="185">
        <v>1360</v>
      </c>
      <c r="AM108" s="185">
        <v>121</v>
      </c>
      <c r="AN108" s="185">
        <v>726</v>
      </c>
      <c r="AO108" s="185">
        <v>197</v>
      </c>
      <c r="AP108" s="185">
        <v>207</v>
      </c>
      <c r="AQ108" s="185">
        <v>4124</v>
      </c>
      <c r="AR108" s="184">
        <v>189</v>
      </c>
      <c r="AS108" s="185">
        <v>8</v>
      </c>
      <c r="AT108" s="185">
        <v>72</v>
      </c>
      <c r="AU108" s="185">
        <v>1325</v>
      </c>
      <c r="AV108" s="185">
        <v>1173</v>
      </c>
      <c r="AW108" s="185">
        <v>97</v>
      </c>
      <c r="AX108" s="185">
        <v>813</v>
      </c>
      <c r="AY108" s="185">
        <v>156</v>
      </c>
      <c r="AZ108" s="185">
        <v>226</v>
      </c>
      <c r="BA108" s="191">
        <v>4059</v>
      </c>
    </row>
    <row r="109" spans="1:53" ht="15" customHeight="1">
      <c r="A109" s="35" t="s">
        <v>21</v>
      </c>
      <c r="B109" s="11" t="s">
        <v>101</v>
      </c>
      <c r="C109" s="181" t="s">
        <v>102</v>
      </c>
      <c r="D109" s="183">
        <v>0</v>
      </c>
      <c r="E109" s="182">
        <v>0</v>
      </c>
      <c r="F109" s="182">
        <v>0</v>
      </c>
      <c r="G109" s="182">
        <v>14</v>
      </c>
      <c r="H109" s="182">
        <v>558</v>
      </c>
      <c r="I109" s="182">
        <v>90</v>
      </c>
      <c r="J109" s="182">
        <v>45</v>
      </c>
      <c r="K109" s="182">
        <v>90</v>
      </c>
      <c r="L109" s="182">
        <v>71</v>
      </c>
      <c r="M109" s="190">
        <v>868</v>
      </c>
      <c r="N109" s="183">
        <v>0</v>
      </c>
      <c r="O109" s="182">
        <v>0</v>
      </c>
      <c r="P109" s="182">
        <v>0</v>
      </c>
      <c r="Q109" s="182">
        <v>13</v>
      </c>
      <c r="R109" s="182">
        <v>569</v>
      </c>
      <c r="S109" s="182">
        <v>106</v>
      </c>
      <c r="T109" s="182">
        <v>73</v>
      </c>
      <c r="U109" s="182">
        <v>122</v>
      </c>
      <c r="V109" s="182">
        <v>74</v>
      </c>
      <c r="W109" s="182">
        <v>957</v>
      </c>
      <c r="X109" s="183">
        <v>0</v>
      </c>
      <c r="Y109" s="182">
        <v>0</v>
      </c>
      <c r="Z109" s="182">
        <v>0</v>
      </c>
      <c r="AA109" s="182">
        <v>16</v>
      </c>
      <c r="AB109" s="182">
        <v>635</v>
      </c>
      <c r="AC109" s="182">
        <v>135</v>
      </c>
      <c r="AD109" s="182">
        <v>82</v>
      </c>
      <c r="AE109" s="182">
        <v>94</v>
      </c>
      <c r="AF109" s="182">
        <v>72</v>
      </c>
      <c r="AG109" s="182">
        <v>1034</v>
      </c>
      <c r="AH109" s="183">
        <v>0</v>
      </c>
      <c r="AI109" s="182">
        <v>0</v>
      </c>
      <c r="AJ109" s="182">
        <v>0</v>
      </c>
      <c r="AK109" s="182">
        <v>9</v>
      </c>
      <c r="AL109" s="182">
        <v>548</v>
      </c>
      <c r="AM109" s="182">
        <v>131</v>
      </c>
      <c r="AN109" s="182">
        <v>88</v>
      </c>
      <c r="AO109" s="182">
        <v>78</v>
      </c>
      <c r="AP109" s="182">
        <v>89</v>
      </c>
      <c r="AQ109" s="182">
        <v>943</v>
      </c>
      <c r="AR109" s="183">
        <v>0</v>
      </c>
      <c r="AS109" s="182">
        <v>0</v>
      </c>
      <c r="AT109" s="182">
        <v>0</v>
      </c>
      <c r="AU109" s="182">
        <v>17</v>
      </c>
      <c r="AV109" s="182">
        <v>634</v>
      </c>
      <c r="AW109" s="182">
        <v>183</v>
      </c>
      <c r="AX109" s="182">
        <v>46</v>
      </c>
      <c r="AY109" s="182">
        <v>79</v>
      </c>
      <c r="AZ109" s="182">
        <v>101</v>
      </c>
      <c r="BA109" s="190">
        <v>1060</v>
      </c>
    </row>
    <row r="110" spans="1:53" ht="15" customHeight="1">
      <c r="A110" s="35"/>
      <c r="B110" s="181"/>
      <c r="C110" s="181" t="s">
        <v>103</v>
      </c>
      <c r="D110" s="183">
        <v>257</v>
      </c>
      <c r="E110" s="182">
        <v>9</v>
      </c>
      <c r="F110" s="182">
        <v>95</v>
      </c>
      <c r="G110" s="182">
        <v>296</v>
      </c>
      <c r="H110" s="182">
        <v>39</v>
      </c>
      <c r="I110" s="182">
        <v>3</v>
      </c>
      <c r="J110" s="182">
        <v>20</v>
      </c>
      <c r="K110" s="182">
        <v>1</v>
      </c>
      <c r="L110" s="182">
        <v>11</v>
      </c>
      <c r="M110" s="190">
        <v>731</v>
      </c>
      <c r="N110" s="183">
        <v>287</v>
      </c>
      <c r="O110" s="182">
        <v>11</v>
      </c>
      <c r="P110" s="182">
        <v>131</v>
      </c>
      <c r="Q110" s="182">
        <v>320</v>
      </c>
      <c r="R110" s="182">
        <v>35</v>
      </c>
      <c r="S110" s="182">
        <v>8</v>
      </c>
      <c r="T110" s="182">
        <v>26</v>
      </c>
      <c r="U110" s="182">
        <v>1</v>
      </c>
      <c r="V110" s="182">
        <v>10</v>
      </c>
      <c r="W110" s="182">
        <v>829</v>
      </c>
      <c r="X110" s="183">
        <v>323</v>
      </c>
      <c r="Y110" s="182">
        <v>13</v>
      </c>
      <c r="Z110" s="182">
        <v>132</v>
      </c>
      <c r="AA110" s="182">
        <v>347</v>
      </c>
      <c r="AB110" s="182">
        <v>39</v>
      </c>
      <c r="AC110" s="182">
        <v>4</v>
      </c>
      <c r="AD110" s="182">
        <v>24</v>
      </c>
      <c r="AE110" s="182">
        <v>3</v>
      </c>
      <c r="AF110" s="182">
        <v>11</v>
      </c>
      <c r="AG110" s="182">
        <v>896</v>
      </c>
      <c r="AH110" s="183">
        <v>291</v>
      </c>
      <c r="AI110" s="182">
        <v>18</v>
      </c>
      <c r="AJ110" s="182">
        <v>150</v>
      </c>
      <c r="AK110" s="182">
        <v>325</v>
      </c>
      <c r="AL110" s="182">
        <v>30</v>
      </c>
      <c r="AM110" s="182">
        <v>2</v>
      </c>
      <c r="AN110" s="182">
        <v>13</v>
      </c>
      <c r="AO110" s="182">
        <v>1</v>
      </c>
      <c r="AP110" s="182">
        <v>16</v>
      </c>
      <c r="AQ110" s="182">
        <v>846</v>
      </c>
      <c r="AR110" s="183">
        <v>282</v>
      </c>
      <c r="AS110" s="182">
        <v>7</v>
      </c>
      <c r="AT110" s="182">
        <v>165</v>
      </c>
      <c r="AU110" s="182">
        <v>402</v>
      </c>
      <c r="AV110" s="182">
        <v>34</v>
      </c>
      <c r="AW110" s="182">
        <v>2</v>
      </c>
      <c r="AX110" s="182">
        <v>31</v>
      </c>
      <c r="AY110" s="182">
        <v>1</v>
      </c>
      <c r="AZ110" s="182">
        <v>15</v>
      </c>
      <c r="BA110" s="190">
        <v>939</v>
      </c>
    </row>
    <row r="111" spans="1:53" ht="15" customHeight="1">
      <c r="A111" s="35"/>
      <c r="B111" s="11"/>
      <c r="C111" s="181" t="s">
        <v>104</v>
      </c>
      <c r="D111" s="183">
        <v>134</v>
      </c>
      <c r="E111" s="182">
        <v>11</v>
      </c>
      <c r="F111" s="182">
        <v>106</v>
      </c>
      <c r="G111" s="182">
        <v>642</v>
      </c>
      <c r="H111" s="182">
        <v>135</v>
      </c>
      <c r="I111" s="182">
        <v>2</v>
      </c>
      <c r="J111" s="182">
        <v>120</v>
      </c>
      <c r="K111" s="182">
        <v>8</v>
      </c>
      <c r="L111" s="182">
        <v>31</v>
      </c>
      <c r="M111" s="190">
        <v>1189</v>
      </c>
      <c r="N111" s="183">
        <v>143</v>
      </c>
      <c r="O111" s="182">
        <v>14</v>
      </c>
      <c r="P111" s="182">
        <v>121</v>
      </c>
      <c r="Q111" s="182">
        <v>618</v>
      </c>
      <c r="R111" s="182">
        <v>107</v>
      </c>
      <c r="S111" s="182">
        <v>3</v>
      </c>
      <c r="T111" s="182">
        <v>132</v>
      </c>
      <c r="U111" s="182">
        <v>9</v>
      </c>
      <c r="V111" s="182">
        <v>44</v>
      </c>
      <c r="W111" s="182">
        <v>1191</v>
      </c>
      <c r="X111" s="183">
        <v>114</v>
      </c>
      <c r="Y111" s="182">
        <v>21</v>
      </c>
      <c r="Z111" s="182">
        <v>117</v>
      </c>
      <c r="AA111" s="182">
        <v>668</v>
      </c>
      <c r="AB111" s="182">
        <v>116</v>
      </c>
      <c r="AC111" s="182">
        <v>5</v>
      </c>
      <c r="AD111" s="182">
        <v>139</v>
      </c>
      <c r="AE111" s="182">
        <v>17</v>
      </c>
      <c r="AF111" s="182">
        <v>40</v>
      </c>
      <c r="AG111" s="182">
        <v>1237</v>
      </c>
      <c r="AH111" s="183">
        <v>165</v>
      </c>
      <c r="AI111" s="182">
        <v>16</v>
      </c>
      <c r="AJ111" s="182">
        <v>126</v>
      </c>
      <c r="AK111" s="182">
        <v>723</v>
      </c>
      <c r="AL111" s="182">
        <v>141</v>
      </c>
      <c r="AM111" s="182">
        <v>4</v>
      </c>
      <c r="AN111" s="182">
        <v>166</v>
      </c>
      <c r="AO111" s="182">
        <v>10</v>
      </c>
      <c r="AP111" s="182">
        <v>33</v>
      </c>
      <c r="AQ111" s="182">
        <v>1384</v>
      </c>
      <c r="AR111" s="183">
        <v>146</v>
      </c>
      <c r="AS111" s="182">
        <v>12</v>
      </c>
      <c r="AT111" s="182">
        <v>131</v>
      </c>
      <c r="AU111" s="182">
        <v>670</v>
      </c>
      <c r="AV111" s="182">
        <v>106</v>
      </c>
      <c r="AW111" s="182">
        <v>6</v>
      </c>
      <c r="AX111" s="182">
        <v>163</v>
      </c>
      <c r="AY111" s="182">
        <v>8</v>
      </c>
      <c r="AZ111" s="182">
        <v>31</v>
      </c>
      <c r="BA111" s="190">
        <v>1273</v>
      </c>
    </row>
    <row r="112" spans="1:53" ht="15" customHeight="1">
      <c r="A112" s="35"/>
      <c r="B112" s="11"/>
      <c r="C112" s="181" t="s">
        <v>318</v>
      </c>
      <c r="D112" s="183">
        <v>0</v>
      </c>
      <c r="E112" s="182">
        <v>0</v>
      </c>
      <c r="F112" s="182">
        <v>0</v>
      </c>
      <c r="G112" s="182">
        <v>0</v>
      </c>
      <c r="H112" s="182">
        <v>1</v>
      </c>
      <c r="I112" s="182">
        <v>0</v>
      </c>
      <c r="J112" s="182">
        <v>0</v>
      </c>
      <c r="K112" s="182">
        <v>0</v>
      </c>
      <c r="L112" s="182">
        <v>1</v>
      </c>
      <c r="M112" s="190">
        <v>2</v>
      </c>
      <c r="N112" s="183">
        <v>0</v>
      </c>
      <c r="O112" s="182">
        <v>0</v>
      </c>
      <c r="P112" s="182">
        <v>0</v>
      </c>
      <c r="Q112" s="182">
        <v>0</v>
      </c>
      <c r="R112" s="182">
        <v>0</v>
      </c>
      <c r="S112" s="182">
        <v>0</v>
      </c>
      <c r="T112" s="182">
        <v>0</v>
      </c>
      <c r="U112" s="182">
        <v>0</v>
      </c>
      <c r="V112" s="182">
        <v>0</v>
      </c>
      <c r="W112" s="182">
        <v>0</v>
      </c>
      <c r="X112" s="183">
        <v>0</v>
      </c>
      <c r="Y112" s="182">
        <v>0</v>
      </c>
      <c r="Z112" s="182">
        <v>0</v>
      </c>
      <c r="AA112" s="182">
        <v>0</v>
      </c>
      <c r="AB112" s="182">
        <v>0</v>
      </c>
      <c r="AC112" s="182">
        <v>0</v>
      </c>
      <c r="AD112" s="182">
        <v>0</v>
      </c>
      <c r="AE112" s="182">
        <v>0</v>
      </c>
      <c r="AF112" s="182">
        <v>0</v>
      </c>
      <c r="AG112" s="182">
        <v>0</v>
      </c>
      <c r="AH112" s="183">
        <v>0</v>
      </c>
      <c r="AI112" s="182">
        <v>0</v>
      </c>
      <c r="AJ112" s="182">
        <v>0</v>
      </c>
      <c r="AK112" s="182">
        <v>0</v>
      </c>
      <c r="AL112" s="182">
        <v>2</v>
      </c>
      <c r="AM112" s="182">
        <v>0</v>
      </c>
      <c r="AN112" s="182">
        <v>0</v>
      </c>
      <c r="AO112" s="182">
        <v>2</v>
      </c>
      <c r="AP112" s="182">
        <v>0</v>
      </c>
      <c r="AQ112" s="182">
        <v>4</v>
      </c>
      <c r="AR112" s="183">
        <v>0</v>
      </c>
      <c r="AS112" s="182">
        <v>0</v>
      </c>
      <c r="AT112" s="182">
        <v>0</v>
      </c>
      <c r="AU112" s="182">
        <v>0</v>
      </c>
      <c r="AV112" s="182">
        <v>0</v>
      </c>
      <c r="AW112" s="182">
        <v>0</v>
      </c>
      <c r="AX112" s="182">
        <v>1</v>
      </c>
      <c r="AY112" s="182">
        <v>2</v>
      </c>
      <c r="AZ112" s="182">
        <v>0</v>
      </c>
      <c r="BA112" s="190">
        <v>3</v>
      </c>
    </row>
    <row r="113" spans="1:53" ht="15" customHeight="1">
      <c r="A113" s="35"/>
      <c r="B113" s="11"/>
      <c r="C113" s="181" t="s">
        <v>39</v>
      </c>
      <c r="D113" s="183">
        <v>391</v>
      </c>
      <c r="E113" s="182">
        <v>20</v>
      </c>
      <c r="F113" s="182">
        <v>201</v>
      </c>
      <c r="G113" s="182">
        <v>952</v>
      </c>
      <c r="H113" s="182">
        <v>733</v>
      </c>
      <c r="I113" s="182">
        <v>95</v>
      </c>
      <c r="J113" s="182">
        <v>185</v>
      </c>
      <c r="K113" s="182">
        <v>99</v>
      </c>
      <c r="L113" s="182">
        <v>114</v>
      </c>
      <c r="M113" s="190">
        <v>2790</v>
      </c>
      <c r="N113" s="183">
        <v>430</v>
      </c>
      <c r="O113" s="182">
        <v>25</v>
      </c>
      <c r="P113" s="182">
        <v>252</v>
      </c>
      <c r="Q113" s="182">
        <v>951</v>
      </c>
      <c r="R113" s="182">
        <v>711</v>
      </c>
      <c r="S113" s="182">
        <v>117</v>
      </c>
      <c r="T113" s="182">
        <v>231</v>
      </c>
      <c r="U113" s="182">
        <v>132</v>
      </c>
      <c r="V113" s="182">
        <v>128</v>
      </c>
      <c r="W113" s="182">
        <v>2977</v>
      </c>
      <c r="X113" s="183">
        <v>437</v>
      </c>
      <c r="Y113" s="182">
        <v>34</v>
      </c>
      <c r="Z113" s="182">
        <v>249</v>
      </c>
      <c r="AA113" s="182">
        <v>1031</v>
      </c>
      <c r="AB113" s="182">
        <v>790</v>
      </c>
      <c r="AC113" s="182">
        <v>144</v>
      </c>
      <c r="AD113" s="182">
        <v>245</v>
      </c>
      <c r="AE113" s="182">
        <v>114</v>
      </c>
      <c r="AF113" s="182">
        <v>123</v>
      </c>
      <c r="AG113" s="182">
        <v>3167</v>
      </c>
      <c r="AH113" s="183">
        <v>456</v>
      </c>
      <c r="AI113" s="182">
        <v>34</v>
      </c>
      <c r="AJ113" s="182">
        <v>276</v>
      </c>
      <c r="AK113" s="182">
        <v>1057</v>
      </c>
      <c r="AL113" s="182">
        <v>721</v>
      </c>
      <c r="AM113" s="182">
        <v>137</v>
      </c>
      <c r="AN113" s="182">
        <v>267</v>
      </c>
      <c r="AO113" s="182">
        <v>91</v>
      </c>
      <c r="AP113" s="182">
        <v>138</v>
      </c>
      <c r="AQ113" s="182">
        <v>3177</v>
      </c>
      <c r="AR113" s="183">
        <v>428</v>
      </c>
      <c r="AS113" s="182">
        <v>19</v>
      </c>
      <c r="AT113" s="182">
        <v>296</v>
      </c>
      <c r="AU113" s="182">
        <v>1089</v>
      </c>
      <c r="AV113" s="182">
        <v>774</v>
      </c>
      <c r="AW113" s="182">
        <v>191</v>
      </c>
      <c r="AX113" s="182">
        <v>241</v>
      </c>
      <c r="AY113" s="182">
        <v>90</v>
      </c>
      <c r="AZ113" s="182">
        <v>147</v>
      </c>
      <c r="BA113" s="190">
        <v>3275</v>
      </c>
    </row>
    <row r="114" spans="1:53" ht="15" customHeight="1">
      <c r="A114" s="35"/>
      <c r="B114" s="334" t="s">
        <v>105</v>
      </c>
      <c r="C114" s="260" t="s">
        <v>106</v>
      </c>
      <c r="D114" s="188">
        <v>0</v>
      </c>
      <c r="E114" s="189">
        <v>0</v>
      </c>
      <c r="F114" s="189">
        <v>0</v>
      </c>
      <c r="G114" s="189">
        <v>3</v>
      </c>
      <c r="H114" s="189">
        <v>6</v>
      </c>
      <c r="I114" s="189">
        <v>0</v>
      </c>
      <c r="J114" s="189">
        <v>3</v>
      </c>
      <c r="K114" s="189">
        <v>4</v>
      </c>
      <c r="L114" s="189">
        <v>0</v>
      </c>
      <c r="M114" s="312">
        <v>16</v>
      </c>
      <c r="N114" s="188">
        <v>1</v>
      </c>
      <c r="O114" s="189">
        <v>0</v>
      </c>
      <c r="P114" s="189">
        <v>0</v>
      </c>
      <c r="Q114" s="189">
        <v>1</v>
      </c>
      <c r="R114" s="189">
        <v>8</v>
      </c>
      <c r="S114" s="189">
        <v>0</v>
      </c>
      <c r="T114" s="189">
        <v>5</v>
      </c>
      <c r="U114" s="189">
        <v>2</v>
      </c>
      <c r="V114" s="189">
        <v>0</v>
      </c>
      <c r="W114" s="189">
        <v>17</v>
      </c>
      <c r="X114" s="188">
        <v>0</v>
      </c>
      <c r="Y114" s="189">
        <v>0</v>
      </c>
      <c r="Z114" s="189">
        <v>0</v>
      </c>
      <c r="AA114" s="189">
        <v>4</v>
      </c>
      <c r="AB114" s="189">
        <v>5</v>
      </c>
      <c r="AC114" s="189">
        <v>0</v>
      </c>
      <c r="AD114" s="189">
        <v>2</v>
      </c>
      <c r="AE114" s="189">
        <v>0</v>
      </c>
      <c r="AF114" s="189">
        <v>0</v>
      </c>
      <c r="AG114" s="189">
        <v>11</v>
      </c>
      <c r="AH114" s="188">
        <v>0</v>
      </c>
      <c r="AI114" s="189">
        <v>0</v>
      </c>
      <c r="AJ114" s="189">
        <v>0</v>
      </c>
      <c r="AK114" s="189">
        <v>4</v>
      </c>
      <c r="AL114" s="189">
        <v>8</v>
      </c>
      <c r="AM114" s="189">
        <v>0</v>
      </c>
      <c r="AN114" s="189">
        <v>4</v>
      </c>
      <c r="AO114" s="189">
        <v>0</v>
      </c>
      <c r="AP114" s="189">
        <v>0</v>
      </c>
      <c r="AQ114" s="189">
        <v>16</v>
      </c>
      <c r="AR114" s="188">
        <v>0</v>
      </c>
      <c r="AS114" s="189">
        <v>0</v>
      </c>
      <c r="AT114" s="189">
        <v>1</v>
      </c>
      <c r="AU114" s="189">
        <v>0</v>
      </c>
      <c r="AV114" s="189">
        <v>13</v>
      </c>
      <c r="AW114" s="189">
        <v>0</v>
      </c>
      <c r="AX114" s="189">
        <v>3</v>
      </c>
      <c r="AY114" s="189">
        <v>2</v>
      </c>
      <c r="AZ114" s="189">
        <v>0</v>
      </c>
      <c r="BA114" s="312">
        <v>19</v>
      </c>
    </row>
    <row r="115" spans="1:53" ht="15" customHeight="1">
      <c r="A115" s="35"/>
      <c r="B115" s="11"/>
      <c r="C115" s="181" t="s">
        <v>107</v>
      </c>
      <c r="D115" s="183">
        <v>1</v>
      </c>
      <c r="E115" s="182">
        <v>0</v>
      </c>
      <c r="F115" s="182">
        <v>1</v>
      </c>
      <c r="G115" s="182">
        <v>4</v>
      </c>
      <c r="H115" s="182">
        <v>169</v>
      </c>
      <c r="I115" s="182">
        <v>11</v>
      </c>
      <c r="J115" s="182">
        <v>61</v>
      </c>
      <c r="K115" s="182">
        <v>55</v>
      </c>
      <c r="L115" s="182">
        <v>3</v>
      </c>
      <c r="M115" s="190">
        <v>305</v>
      </c>
      <c r="N115" s="183">
        <v>0</v>
      </c>
      <c r="O115" s="182">
        <v>0</v>
      </c>
      <c r="P115" s="182">
        <v>0</v>
      </c>
      <c r="Q115" s="182">
        <v>3</v>
      </c>
      <c r="R115" s="182">
        <v>160</v>
      </c>
      <c r="S115" s="182">
        <v>8</v>
      </c>
      <c r="T115" s="182">
        <v>68</v>
      </c>
      <c r="U115" s="182">
        <v>62</v>
      </c>
      <c r="V115" s="182">
        <v>3</v>
      </c>
      <c r="W115" s="182">
        <v>304</v>
      </c>
      <c r="X115" s="183">
        <v>0</v>
      </c>
      <c r="Y115" s="182">
        <v>0</v>
      </c>
      <c r="Z115" s="182">
        <v>0</v>
      </c>
      <c r="AA115" s="182">
        <v>0</v>
      </c>
      <c r="AB115" s="182">
        <v>167</v>
      </c>
      <c r="AC115" s="182">
        <v>8</v>
      </c>
      <c r="AD115" s="182">
        <v>53</v>
      </c>
      <c r="AE115" s="182">
        <v>49</v>
      </c>
      <c r="AF115" s="182">
        <v>1</v>
      </c>
      <c r="AG115" s="182">
        <v>278</v>
      </c>
      <c r="AH115" s="183">
        <v>0</v>
      </c>
      <c r="AI115" s="182">
        <v>0</v>
      </c>
      <c r="AJ115" s="182">
        <v>0</v>
      </c>
      <c r="AK115" s="182">
        <v>4</v>
      </c>
      <c r="AL115" s="182">
        <v>154</v>
      </c>
      <c r="AM115" s="182">
        <v>12</v>
      </c>
      <c r="AN115" s="182">
        <v>44</v>
      </c>
      <c r="AO115" s="182">
        <v>44</v>
      </c>
      <c r="AP115" s="182">
        <v>5</v>
      </c>
      <c r="AQ115" s="182">
        <v>263</v>
      </c>
      <c r="AR115" s="183">
        <v>0</v>
      </c>
      <c r="AS115" s="182">
        <v>0</v>
      </c>
      <c r="AT115" s="182">
        <v>1</v>
      </c>
      <c r="AU115" s="182">
        <v>2</v>
      </c>
      <c r="AV115" s="182">
        <v>144</v>
      </c>
      <c r="AW115" s="182">
        <v>13</v>
      </c>
      <c r="AX115" s="182">
        <v>51</v>
      </c>
      <c r="AY115" s="182">
        <v>36</v>
      </c>
      <c r="AZ115" s="182">
        <v>0</v>
      </c>
      <c r="BA115" s="190">
        <v>247</v>
      </c>
    </row>
    <row r="116" spans="1:53" ht="15" customHeight="1">
      <c r="A116" s="35"/>
      <c r="B116" s="11"/>
      <c r="C116" s="181" t="s">
        <v>108</v>
      </c>
      <c r="D116" s="183">
        <v>0</v>
      </c>
      <c r="E116" s="182">
        <v>0</v>
      </c>
      <c r="F116" s="182">
        <v>1</v>
      </c>
      <c r="G116" s="182">
        <v>3</v>
      </c>
      <c r="H116" s="182">
        <v>1</v>
      </c>
      <c r="I116" s="182">
        <v>0</v>
      </c>
      <c r="J116" s="182">
        <v>0</v>
      </c>
      <c r="K116" s="182">
        <v>0</v>
      </c>
      <c r="L116" s="182">
        <v>0</v>
      </c>
      <c r="M116" s="190">
        <v>5</v>
      </c>
      <c r="N116" s="183">
        <v>0</v>
      </c>
      <c r="O116" s="182">
        <v>0</v>
      </c>
      <c r="P116" s="182">
        <v>0</v>
      </c>
      <c r="Q116" s="182">
        <v>2</v>
      </c>
      <c r="R116" s="182">
        <v>0</v>
      </c>
      <c r="S116" s="182">
        <v>0</v>
      </c>
      <c r="T116" s="182">
        <v>0</v>
      </c>
      <c r="U116" s="182">
        <v>0</v>
      </c>
      <c r="V116" s="182">
        <v>0</v>
      </c>
      <c r="W116" s="182">
        <v>2</v>
      </c>
      <c r="X116" s="183">
        <v>0</v>
      </c>
      <c r="Y116" s="182">
        <v>0</v>
      </c>
      <c r="Z116" s="182">
        <v>1</v>
      </c>
      <c r="AA116" s="182">
        <v>0</v>
      </c>
      <c r="AB116" s="182">
        <v>0</v>
      </c>
      <c r="AC116" s="182">
        <v>1</v>
      </c>
      <c r="AD116" s="182">
        <v>0</v>
      </c>
      <c r="AE116" s="182">
        <v>0</v>
      </c>
      <c r="AF116" s="182">
        <v>0</v>
      </c>
      <c r="AG116" s="182">
        <v>2</v>
      </c>
      <c r="AH116" s="183">
        <v>1</v>
      </c>
      <c r="AI116" s="182">
        <v>0</v>
      </c>
      <c r="AJ116" s="182">
        <v>0</v>
      </c>
      <c r="AK116" s="182">
        <v>1</v>
      </c>
      <c r="AL116" s="182">
        <v>0</v>
      </c>
      <c r="AM116" s="182">
        <v>0</v>
      </c>
      <c r="AN116" s="182">
        <v>1</v>
      </c>
      <c r="AO116" s="182">
        <v>0</v>
      </c>
      <c r="AP116" s="182">
        <v>0</v>
      </c>
      <c r="AQ116" s="182">
        <v>3</v>
      </c>
      <c r="AR116" s="183">
        <v>0</v>
      </c>
      <c r="AS116" s="182">
        <v>0</v>
      </c>
      <c r="AT116" s="182">
        <v>1</v>
      </c>
      <c r="AU116" s="182">
        <v>0</v>
      </c>
      <c r="AV116" s="182">
        <v>0</v>
      </c>
      <c r="AW116" s="182">
        <v>0</v>
      </c>
      <c r="AX116" s="182">
        <v>0</v>
      </c>
      <c r="AY116" s="182">
        <v>0</v>
      </c>
      <c r="AZ116" s="182">
        <v>0</v>
      </c>
      <c r="BA116" s="190">
        <v>1</v>
      </c>
    </row>
    <row r="117" spans="1:53" ht="15" customHeight="1">
      <c r="A117" s="35"/>
      <c r="B117" s="11"/>
      <c r="C117" s="181" t="s">
        <v>109</v>
      </c>
      <c r="D117" s="183">
        <v>0</v>
      </c>
      <c r="E117" s="182">
        <v>0</v>
      </c>
      <c r="F117" s="182">
        <v>0</v>
      </c>
      <c r="G117" s="182">
        <v>0</v>
      </c>
      <c r="H117" s="182">
        <v>5</v>
      </c>
      <c r="I117" s="182">
        <v>1</v>
      </c>
      <c r="J117" s="182">
        <v>1</v>
      </c>
      <c r="K117" s="182">
        <v>3</v>
      </c>
      <c r="L117" s="182">
        <v>0</v>
      </c>
      <c r="M117" s="190">
        <v>10</v>
      </c>
      <c r="N117" s="183">
        <v>0</v>
      </c>
      <c r="O117" s="182">
        <v>0</v>
      </c>
      <c r="P117" s="182">
        <v>0</v>
      </c>
      <c r="Q117" s="182">
        <v>0</v>
      </c>
      <c r="R117" s="182">
        <v>1</v>
      </c>
      <c r="S117" s="182">
        <v>0</v>
      </c>
      <c r="T117" s="182">
        <v>0</v>
      </c>
      <c r="U117" s="182">
        <v>1</v>
      </c>
      <c r="V117" s="182">
        <v>0</v>
      </c>
      <c r="W117" s="182">
        <v>2</v>
      </c>
      <c r="X117" s="183">
        <v>0</v>
      </c>
      <c r="Y117" s="182">
        <v>0</v>
      </c>
      <c r="Z117" s="182">
        <v>0</v>
      </c>
      <c r="AA117" s="182">
        <v>0</v>
      </c>
      <c r="AB117" s="182">
        <v>2</v>
      </c>
      <c r="AC117" s="182">
        <v>0</v>
      </c>
      <c r="AD117" s="182">
        <v>0</v>
      </c>
      <c r="AE117" s="182">
        <v>0</v>
      </c>
      <c r="AF117" s="182">
        <v>0</v>
      </c>
      <c r="AG117" s="182">
        <v>2</v>
      </c>
      <c r="AH117" s="183">
        <v>0</v>
      </c>
      <c r="AI117" s="182">
        <v>0</v>
      </c>
      <c r="AJ117" s="182">
        <v>0</v>
      </c>
      <c r="AK117" s="182">
        <v>0</v>
      </c>
      <c r="AL117" s="182">
        <v>0</v>
      </c>
      <c r="AM117" s="182">
        <v>0</v>
      </c>
      <c r="AN117" s="182">
        <v>0</v>
      </c>
      <c r="AO117" s="182">
        <v>0</v>
      </c>
      <c r="AP117" s="182">
        <v>0</v>
      </c>
      <c r="AQ117" s="182">
        <v>0</v>
      </c>
      <c r="AR117" s="183">
        <v>0</v>
      </c>
      <c r="AS117" s="182">
        <v>0</v>
      </c>
      <c r="AT117" s="182">
        <v>0</v>
      </c>
      <c r="AU117" s="182">
        <v>0</v>
      </c>
      <c r="AV117" s="182">
        <v>0</v>
      </c>
      <c r="AW117" s="182">
        <v>0</v>
      </c>
      <c r="AX117" s="182">
        <v>0</v>
      </c>
      <c r="AY117" s="182">
        <v>0</v>
      </c>
      <c r="AZ117" s="182">
        <v>0</v>
      </c>
      <c r="BA117" s="190">
        <v>0</v>
      </c>
    </row>
    <row r="118" spans="1:53" ht="15" customHeight="1">
      <c r="A118" s="35"/>
      <c r="B118" s="11"/>
      <c r="C118" s="181" t="s">
        <v>110</v>
      </c>
      <c r="D118" s="183">
        <v>3</v>
      </c>
      <c r="E118" s="182">
        <v>0</v>
      </c>
      <c r="F118" s="182">
        <v>1</v>
      </c>
      <c r="G118" s="182">
        <v>47</v>
      </c>
      <c r="H118" s="182">
        <v>42</v>
      </c>
      <c r="I118" s="182">
        <v>2</v>
      </c>
      <c r="J118" s="182">
        <v>22</v>
      </c>
      <c r="K118" s="182">
        <v>5</v>
      </c>
      <c r="L118" s="182">
        <v>1</v>
      </c>
      <c r="M118" s="190">
        <v>123</v>
      </c>
      <c r="N118" s="183">
        <v>5</v>
      </c>
      <c r="O118" s="182">
        <v>0</v>
      </c>
      <c r="P118" s="182">
        <v>2</v>
      </c>
      <c r="Q118" s="182">
        <v>31</v>
      </c>
      <c r="R118" s="182">
        <v>46</v>
      </c>
      <c r="S118" s="182">
        <v>1</v>
      </c>
      <c r="T118" s="182">
        <v>13</v>
      </c>
      <c r="U118" s="182">
        <v>2</v>
      </c>
      <c r="V118" s="182">
        <v>1</v>
      </c>
      <c r="W118" s="182">
        <v>101</v>
      </c>
      <c r="X118" s="183">
        <v>9</v>
      </c>
      <c r="Y118" s="182">
        <v>0</v>
      </c>
      <c r="Z118" s="182">
        <v>6</v>
      </c>
      <c r="AA118" s="182">
        <v>39</v>
      </c>
      <c r="AB118" s="182">
        <v>45</v>
      </c>
      <c r="AC118" s="182">
        <v>3</v>
      </c>
      <c r="AD118" s="182">
        <v>15</v>
      </c>
      <c r="AE118" s="182">
        <v>1</v>
      </c>
      <c r="AF118" s="182">
        <v>0</v>
      </c>
      <c r="AG118" s="182">
        <v>118</v>
      </c>
      <c r="AH118" s="183">
        <v>4</v>
      </c>
      <c r="AI118" s="182">
        <v>0</v>
      </c>
      <c r="AJ118" s="182">
        <v>2</v>
      </c>
      <c r="AK118" s="182">
        <v>29</v>
      </c>
      <c r="AL118" s="182">
        <v>56</v>
      </c>
      <c r="AM118" s="182">
        <v>3</v>
      </c>
      <c r="AN118" s="182">
        <v>15</v>
      </c>
      <c r="AO118" s="182">
        <v>5</v>
      </c>
      <c r="AP118" s="182">
        <v>0</v>
      </c>
      <c r="AQ118" s="182">
        <v>114</v>
      </c>
      <c r="AR118" s="183">
        <v>7</v>
      </c>
      <c r="AS118" s="182">
        <v>0</v>
      </c>
      <c r="AT118" s="182">
        <v>4</v>
      </c>
      <c r="AU118" s="182">
        <v>39</v>
      </c>
      <c r="AV118" s="182">
        <v>37</v>
      </c>
      <c r="AW118" s="182">
        <v>7</v>
      </c>
      <c r="AX118" s="182">
        <v>16</v>
      </c>
      <c r="AY118" s="182">
        <v>2</v>
      </c>
      <c r="AZ118" s="182">
        <v>0</v>
      </c>
      <c r="BA118" s="190">
        <v>112</v>
      </c>
    </row>
    <row r="119" spans="1:53" ht="15" customHeight="1">
      <c r="A119" s="35"/>
      <c r="B119" s="11"/>
      <c r="C119" s="181" t="s">
        <v>111</v>
      </c>
      <c r="D119" s="183">
        <v>0</v>
      </c>
      <c r="E119" s="182">
        <v>0</v>
      </c>
      <c r="F119" s="182">
        <v>0</v>
      </c>
      <c r="G119" s="182">
        <v>0</v>
      </c>
      <c r="H119" s="182">
        <v>1</v>
      </c>
      <c r="I119" s="182">
        <v>0</v>
      </c>
      <c r="J119" s="182">
        <v>0</v>
      </c>
      <c r="K119" s="182">
        <v>0</v>
      </c>
      <c r="L119" s="182">
        <v>0</v>
      </c>
      <c r="M119" s="190">
        <v>1</v>
      </c>
      <c r="N119" s="183">
        <v>0</v>
      </c>
      <c r="O119" s="182">
        <v>0</v>
      </c>
      <c r="P119" s="182">
        <v>0</v>
      </c>
      <c r="Q119" s="182">
        <v>0</v>
      </c>
      <c r="R119" s="182">
        <v>2</v>
      </c>
      <c r="S119" s="182">
        <v>0</v>
      </c>
      <c r="T119" s="182">
        <v>0</v>
      </c>
      <c r="U119" s="182">
        <v>0</v>
      </c>
      <c r="V119" s="182">
        <v>0</v>
      </c>
      <c r="W119" s="182">
        <v>2</v>
      </c>
      <c r="X119" s="183">
        <v>0</v>
      </c>
      <c r="Y119" s="182">
        <v>0</v>
      </c>
      <c r="Z119" s="182">
        <v>0</v>
      </c>
      <c r="AA119" s="182">
        <v>0</v>
      </c>
      <c r="AB119" s="182">
        <v>2</v>
      </c>
      <c r="AC119" s="182">
        <v>1</v>
      </c>
      <c r="AD119" s="182">
        <v>0</v>
      </c>
      <c r="AE119" s="182">
        <v>1</v>
      </c>
      <c r="AF119" s="182">
        <v>1</v>
      </c>
      <c r="AG119" s="182">
        <v>5</v>
      </c>
      <c r="AH119" s="183">
        <v>0</v>
      </c>
      <c r="AI119" s="182">
        <v>0</v>
      </c>
      <c r="AJ119" s="182">
        <v>0</v>
      </c>
      <c r="AK119" s="182">
        <v>0</v>
      </c>
      <c r="AL119" s="182">
        <v>2</v>
      </c>
      <c r="AM119" s="182">
        <v>1</v>
      </c>
      <c r="AN119" s="182">
        <v>0</v>
      </c>
      <c r="AO119" s="182">
        <v>0</v>
      </c>
      <c r="AP119" s="182">
        <v>0</v>
      </c>
      <c r="AQ119" s="182">
        <v>3</v>
      </c>
      <c r="AR119" s="183">
        <v>0</v>
      </c>
      <c r="AS119" s="182">
        <v>0</v>
      </c>
      <c r="AT119" s="182">
        <v>0</v>
      </c>
      <c r="AU119" s="182">
        <v>0</v>
      </c>
      <c r="AV119" s="182">
        <v>2</v>
      </c>
      <c r="AW119" s="182">
        <v>1</v>
      </c>
      <c r="AX119" s="182">
        <v>0</v>
      </c>
      <c r="AY119" s="182">
        <v>2</v>
      </c>
      <c r="AZ119" s="182">
        <v>0</v>
      </c>
      <c r="BA119" s="190">
        <v>5</v>
      </c>
    </row>
    <row r="120" spans="1:53" ht="15" customHeight="1">
      <c r="A120" s="35"/>
      <c r="B120" s="11"/>
      <c r="C120" s="181" t="s">
        <v>319</v>
      </c>
      <c r="D120" s="183">
        <v>0</v>
      </c>
      <c r="E120" s="182">
        <v>0</v>
      </c>
      <c r="F120" s="182">
        <v>0</v>
      </c>
      <c r="G120" s="182">
        <v>0</v>
      </c>
      <c r="H120" s="182">
        <v>2</v>
      </c>
      <c r="I120" s="182">
        <v>0</v>
      </c>
      <c r="J120" s="182">
        <v>17</v>
      </c>
      <c r="K120" s="182">
        <v>3</v>
      </c>
      <c r="L120" s="182">
        <v>0</v>
      </c>
      <c r="M120" s="190">
        <v>22</v>
      </c>
      <c r="N120" s="183">
        <v>0</v>
      </c>
      <c r="O120" s="182">
        <v>0</v>
      </c>
      <c r="P120" s="182">
        <v>0</v>
      </c>
      <c r="Q120" s="182">
        <v>1</v>
      </c>
      <c r="R120" s="182">
        <v>2</v>
      </c>
      <c r="S120" s="182">
        <v>0</v>
      </c>
      <c r="T120" s="182">
        <v>1</v>
      </c>
      <c r="U120" s="182">
        <v>0</v>
      </c>
      <c r="V120" s="182">
        <v>0</v>
      </c>
      <c r="W120" s="182">
        <v>4</v>
      </c>
      <c r="X120" s="183">
        <v>0</v>
      </c>
      <c r="Y120" s="182">
        <v>0</v>
      </c>
      <c r="Z120" s="182">
        <v>0</v>
      </c>
      <c r="AA120" s="182">
        <v>0</v>
      </c>
      <c r="AB120" s="182">
        <v>0</v>
      </c>
      <c r="AC120" s="182">
        <v>0</v>
      </c>
      <c r="AD120" s="182">
        <v>0</v>
      </c>
      <c r="AE120" s="182">
        <v>1</v>
      </c>
      <c r="AF120" s="182">
        <v>1</v>
      </c>
      <c r="AG120" s="182">
        <v>2</v>
      </c>
      <c r="AH120" s="183">
        <v>0</v>
      </c>
      <c r="AI120" s="182">
        <v>0</v>
      </c>
      <c r="AJ120" s="182">
        <v>0</v>
      </c>
      <c r="AK120" s="182">
        <v>1</v>
      </c>
      <c r="AL120" s="182">
        <v>0</v>
      </c>
      <c r="AM120" s="182">
        <v>0</v>
      </c>
      <c r="AN120" s="182">
        <v>0</v>
      </c>
      <c r="AO120" s="182">
        <v>0</v>
      </c>
      <c r="AP120" s="182">
        <v>0</v>
      </c>
      <c r="AQ120" s="182">
        <v>1</v>
      </c>
      <c r="AR120" s="183">
        <v>0</v>
      </c>
      <c r="AS120" s="182">
        <v>0</v>
      </c>
      <c r="AT120" s="182">
        <v>0</v>
      </c>
      <c r="AU120" s="182">
        <v>0</v>
      </c>
      <c r="AV120" s="182">
        <v>0</v>
      </c>
      <c r="AW120" s="182">
        <v>0</v>
      </c>
      <c r="AX120" s="182">
        <v>0</v>
      </c>
      <c r="AY120" s="182">
        <v>0</v>
      </c>
      <c r="AZ120" s="182">
        <v>0</v>
      </c>
      <c r="BA120" s="190">
        <v>0</v>
      </c>
    </row>
    <row r="121" spans="1:53" ht="15" customHeight="1">
      <c r="A121" s="35"/>
      <c r="B121" s="304"/>
      <c r="C121" s="34" t="s">
        <v>39</v>
      </c>
      <c r="D121" s="184">
        <v>4</v>
      </c>
      <c r="E121" s="185">
        <v>0</v>
      </c>
      <c r="F121" s="185">
        <v>3</v>
      </c>
      <c r="G121" s="185">
        <v>57</v>
      </c>
      <c r="H121" s="185">
        <v>226</v>
      </c>
      <c r="I121" s="185">
        <v>14</v>
      </c>
      <c r="J121" s="185">
        <v>104</v>
      </c>
      <c r="K121" s="185">
        <v>70</v>
      </c>
      <c r="L121" s="185">
        <v>4</v>
      </c>
      <c r="M121" s="191">
        <v>482</v>
      </c>
      <c r="N121" s="184">
        <v>6</v>
      </c>
      <c r="O121" s="185">
        <v>0</v>
      </c>
      <c r="P121" s="185">
        <v>2</v>
      </c>
      <c r="Q121" s="185">
        <v>38</v>
      </c>
      <c r="R121" s="185">
        <v>219</v>
      </c>
      <c r="S121" s="185">
        <v>9</v>
      </c>
      <c r="T121" s="185">
        <v>87</v>
      </c>
      <c r="U121" s="185">
        <v>67</v>
      </c>
      <c r="V121" s="185">
        <v>4</v>
      </c>
      <c r="W121" s="185">
        <v>432</v>
      </c>
      <c r="X121" s="184">
        <v>9</v>
      </c>
      <c r="Y121" s="185">
        <v>0</v>
      </c>
      <c r="Z121" s="185">
        <v>7</v>
      </c>
      <c r="AA121" s="185">
        <v>43</v>
      </c>
      <c r="AB121" s="185">
        <v>221</v>
      </c>
      <c r="AC121" s="185">
        <v>13</v>
      </c>
      <c r="AD121" s="185">
        <v>70</v>
      </c>
      <c r="AE121" s="185">
        <v>52</v>
      </c>
      <c r="AF121" s="185">
        <v>3</v>
      </c>
      <c r="AG121" s="185">
        <v>418</v>
      </c>
      <c r="AH121" s="184">
        <v>5</v>
      </c>
      <c r="AI121" s="185">
        <v>0</v>
      </c>
      <c r="AJ121" s="185">
        <v>2</v>
      </c>
      <c r="AK121" s="185">
        <v>39</v>
      </c>
      <c r="AL121" s="185">
        <v>220</v>
      </c>
      <c r="AM121" s="185">
        <v>16</v>
      </c>
      <c r="AN121" s="185">
        <v>64</v>
      </c>
      <c r="AO121" s="185">
        <v>49</v>
      </c>
      <c r="AP121" s="185">
        <v>5</v>
      </c>
      <c r="AQ121" s="185">
        <v>400</v>
      </c>
      <c r="AR121" s="184">
        <v>7</v>
      </c>
      <c r="AS121" s="185">
        <v>0</v>
      </c>
      <c r="AT121" s="185">
        <v>7</v>
      </c>
      <c r="AU121" s="185">
        <v>41</v>
      </c>
      <c r="AV121" s="185">
        <v>196</v>
      </c>
      <c r="AW121" s="185">
        <v>21</v>
      </c>
      <c r="AX121" s="185">
        <v>70</v>
      </c>
      <c r="AY121" s="185">
        <v>42</v>
      </c>
      <c r="AZ121" s="185">
        <v>0</v>
      </c>
      <c r="BA121" s="191">
        <v>384</v>
      </c>
    </row>
    <row r="122" spans="1:53" ht="15" customHeight="1">
      <c r="A122" s="35"/>
      <c r="B122" s="11" t="s">
        <v>112</v>
      </c>
      <c r="C122" s="181" t="s">
        <v>113</v>
      </c>
      <c r="D122" s="183">
        <v>0</v>
      </c>
      <c r="E122" s="182">
        <v>0</v>
      </c>
      <c r="F122" s="182">
        <v>0</v>
      </c>
      <c r="G122" s="182">
        <v>4</v>
      </c>
      <c r="H122" s="182">
        <v>236</v>
      </c>
      <c r="I122" s="182">
        <v>21</v>
      </c>
      <c r="J122" s="182">
        <v>17</v>
      </c>
      <c r="K122" s="182">
        <v>18</v>
      </c>
      <c r="L122" s="182">
        <v>13</v>
      </c>
      <c r="M122" s="190">
        <v>309</v>
      </c>
      <c r="N122" s="183">
        <v>0</v>
      </c>
      <c r="O122" s="182">
        <v>0</v>
      </c>
      <c r="P122" s="182">
        <v>0</v>
      </c>
      <c r="Q122" s="182">
        <v>4</v>
      </c>
      <c r="R122" s="182">
        <v>218</v>
      </c>
      <c r="S122" s="182">
        <v>19</v>
      </c>
      <c r="T122" s="182">
        <v>14</v>
      </c>
      <c r="U122" s="182">
        <v>16</v>
      </c>
      <c r="V122" s="182">
        <v>21</v>
      </c>
      <c r="W122" s="182">
        <v>292</v>
      </c>
      <c r="X122" s="183">
        <v>0</v>
      </c>
      <c r="Y122" s="182">
        <v>0</v>
      </c>
      <c r="Z122" s="182">
        <v>0</v>
      </c>
      <c r="AA122" s="182">
        <v>2</v>
      </c>
      <c r="AB122" s="182">
        <v>190</v>
      </c>
      <c r="AC122" s="182">
        <v>17</v>
      </c>
      <c r="AD122" s="182">
        <v>14</v>
      </c>
      <c r="AE122" s="182">
        <v>13</v>
      </c>
      <c r="AF122" s="182">
        <v>12</v>
      </c>
      <c r="AG122" s="182">
        <v>248</v>
      </c>
      <c r="AH122" s="183">
        <v>0</v>
      </c>
      <c r="AI122" s="182">
        <v>0</v>
      </c>
      <c r="AJ122" s="182">
        <v>0</v>
      </c>
      <c r="AK122" s="182">
        <v>4</v>
      </c>
      <c r="AL122" s="182">
        <v>201</v>
      </c>
      <c r="AM122" s="182">
        <v>15</v>
      </c>
      <c r="AN122" s="182">
        <v>19</v>
      </c>
      <c r="AO122" s="182">
        <v>21</v>
      </c>
      <c r="AP122" s="182">
        <v>9</v>
      </c>
      <c r="AQ122" s="182">
        <v>269</v>
      </c>
      <c r="AR122" s="183">
        <v>0</v>
      </c>
      <c r="AS122" s="182">
        <v>0</v>
      </c>
      <c r="AT122" s="182">
        <v>0</v>
      </c>
      <c r="AU122" s="182">
        <v>8</v>
      </c>
      <c r="AV122" s="182">
        <v>154</v>
      </c>
      <c r="AW122" s="182">
        <v>19</v>
      </c>
      <c r="AX122" s="182">
        <v>12</v>
      </c>
      <c r="AY122" s="182">
        <v>12</v>
      </c>
      <c r="AZ122" s="182">
        <v>6</v>
      </c>
      <c r="BA122" s="190">
        <v>211</v>
      </c>
    </row>
    <row r="123" spans="1:53" ht="15" customHeight="1">
      <c r="A123" s="35"/>
      <c r="B123" s="11"/>
      <c r="C123" s="181" t="s">
        <v>114</v>
      </c>
      <c r="D123" s="183">
        <v>6</v>
      </c>
      <c r="E123" s="182">
        <v>0</v>
      </c>
      <c r="F123" s="182">
        <v>1</v>
      </c>
      <c r="G123" s="182">
        <v>71</v>
      </c>
      <c r="H123" s="182">
        <v>286</v>
      </c>
      <c r="I123" s="182">
        <v>18</v>
      </c>
      <c r="J123" s="182">
        <v>81</v>
      </c>
      <c r="K123" s="182">
        <v>41</v>
      </c>
      <c r="L123" s="182">
        <v>22</v>
      </c>
      <c r="M123" s="190">
        <v>526</v>
      </c>
      <c r="N123" s="183">
        <v>10</v>
      </c>
      <c r="O123" s="182">
        <v>0</v>
      </c>
      <c r="P123" s="182">
        <v>4</v>
      </c>
      <c r="Q123" s="182">
        <v>68</v>
      </c>
      <c r="R123" s="182">
        <v>291</v>
      </c>
      <c r="S123" s="182">
        <v>22</v>
      </c>
      <c r="T123" s="182">
        <v>100</v>
      </c>
      <c r="U123" s="182">
        <v>31</v>
      </c>
      <c r="V123" s="182">
        <v>11</v>
      </c>
      <c r="W123" s="182">
        <v>537</v>
      </c>
      <c r="X123" s="183">
        <v>4</v>
      </c>
      <c r="Y123" s="182">
        <v>0</v>
      </c>
      <c r="Z123" s="182">
        <v>3</v>
      </c>
      <c r="AA123" s="182">
        <v>67</v>
      </c>
      <c r="AB123" s="182">
        <v>239</v>
      </c>
      <c r="AC123" s="182">
        <v>17</v>
      </c>
      <c r="AD123" s="182">
        <v>64</v>
      </c>
      <c r="AE123" s="182">
        <v>36</v>
      </c>
      <c r="AF123" s="182">
        <v>13</v>
      </c>
      <c r="AG123" s="182">
        <v>443</v>
      </c>
      <c r="AH123" s="183">
        <v>5</v>
      </c>
      <c r="AI123" s="182">
        <v>0</v>
      </c>
      <c r="AJ123" s="182">
        <v>3</v>
      </c>
      <c r="AK123" s="182">
        <v>74</v>
      </c>
      <c r="AL123" s="182">
        <v>218</v>
      </c>
      <c r="AM123" s="182">
        <v>19</v>
      </c>
      <c r="AN123" s="182">
        <v>70</v>
      </c>
      <c r="AO123" s="182">
        <v>27</v>
      </c>
      <c r="AP123" s="182">
        <v>12</v>
      </c>
      <c r="AQ123" s="182">
        <v>428</v>
      </c>
      <c r="AR123" s="183">
        <v>6</v>
      </c>
      <c r="AS123" s="182">
        <v>0</v>
      </c>
      <c r="AT123" s="182">
        <v>1</v>
      </c>
      <c r="AU123" s="182">
        <v>65</v>
      </c>
      <c r="AV123" s="182">
        <v>219</v>
      </c>
      <c r="AW123" s="182">
        <v>32</v>
      </c>
      <c r="AX123" s="182">
        <v>61</v>
      </c>
      <c r="AY123" s="182">
        <v>21</v>
      </c>
      <c r="AZ123" s="182">
        <v>10</v>
      </c>
      <c r="BA123" s="190">
        <v>415</v>
      </c>
    </row>
    <row r="124" spans="1:53" ht="15" customHeight="1">
      <c r="A124" s="35"/>
      <c r="B124" s="11"/>
      <c r="C124" s="181" t="s">
        <v>115</v>
      </c>
      <c r="D124" s="183">
        <v>4</v>
      </c>
      <c r="E124" s="182">
        <v>0</v>
      </c>
      <c r="F124" s="182">
        <v>4</v>
      </c>
      <c r="G124" s="182">
        <v>39</v>
      </c>
      <c r="H124" s="182">
        <v>57</v>
      </c>
      <c r="I124" s="182">
        <v>0</v>
      </c>
      <c r="J124" s="182">
        <v>9</v>
      </c>
      <c r="K124" s="182">
        <v>1</v>
      </c>
      <c r="L124" s="182">
        <v>0</v>
      </c>
      <c r="M124" s="190">
        <v>114</v>
      </c>
      <c r="N124" s="183">
        <v>3</v>
      </c>
      <c r="O124" s="182">
        <v>1</v>
      </c>
      <c r="P124" s="182">
        <v>7</v>
      </c>
      <c r="Q124" s="182">
        <v>52</v>
      </c>
      <c r="R124" s="182">
        <v>45</v>
      </c>
      <c r="S124" s="182">
        <v>1</v>
      </c>
      <c r="T124" s="182">
        <v>10</v>
      </c>
      <c r="U124" s="182">
        <v>0</v>
      </c>
      <c r="V124" s="182">
        <v>0</v>
      </c>
      <c r="W124" s="182">
        <v>119</v>
      </c>
      <c r="X124" s="183">
        <v>7</v>
      </c>
      <c r="Y124" s="182">
        <v>1</v>
      </c>
      <c r="Z124" s="182">
        <v>3</v>
      </c>
      <c r="AA124" s="182">
        <v>47</v>
      </c>
      <c r="AB124" s="182">
        <v>57</v>
      </c>
      <c r="AC124" s="182">
        <v>3</v>
      </c>
      <c r="AD124" s="182">
        <v>10</v>
      </c>
      <c r="AE124" s="182">
        <v>2</v>
      </c>
      <c r="AF124" s="182">
        <v>2</v>
      </c>
      <c r="AG124" s="182">
        <v>132</v>
      </c>
      <c r="AH124" s="183">
        <v>7</v>
      </c>
      <c r="AI124" s="182">
        <v>0</v>
      </c>
      <c r="AJ124" s="182">
        <v>6</v>
      </c>
      <c r="AK124" s="182">
        <v>45</v>
      </c>
      <c r="AL124" s="182">
        <v>44</v>
      </c>
      <c r="AM124" s="182">
        <v>1</v>
      </c>
      <c r="AN124" s="182">
        <v>13</v>
      </c>
      <c r="AO124" s="182">
        <v>3</v>
      </c>
      <c r="AP124" s="182">
        <v>0</v>
      </c>
      <c r="AQ124" s="182">
        <v>119</v>
      </c>
      <c r="AR124" s="183">
        <v>5</v>
      </c>
      <c r="AS124" s="182">
        <v>0</v>
      </c>
      <c r="AT124" s="182">
        <v>6</v>
      </c>
      <c r="AU124" s="182">
        <v>47</v>
      </c>
      <c r="AV124" s="182">
        <v>39</v>
      </c>
      <c r="AW124" s="182">
        <v>0</v>
      </c>
      <c r="AX124" s="182">
        <v>12</v>
      </c>
      <c r="AY124" s="182">
        <v>3</v>
      </c>
      <c r="AZ124" s="182">
        <v>7</v>
      </c>
      <c r="BA124" s="190">
        <v>119</v>
      </c>
    </row>
    <row r="125" spans="1:53" ht="15" customHeight="1">
      <c r="A125" s="35"/>
      <c r="B125" s="11"/>
      <c r="C125" s="181" t="s">
        <v>39</v>
      </c>
      <c r="D125" s="183">
        <v>10</v>
      </c>
      <c r="E125" s="182">
        <v>0</v>
      </c>
      <c r="F125" s="182">
        <v>5</v>
      </c>
      <c r="G125" s="182">
        <v>114</v>
      </c>
      <c r="H125" s="182">
        <v>579</v>
      </c>
      <c r="I125" s="182">
        <v>39</v>
      </c>
      <c r="J125" s="182">
        <v>107</v>
      </c>
      <c r="K125" s="182">
        <v>60</v>
      </c>
      <c r="L125" s="182">
        <v>35</v>
      </c>
      <c r="M125" s="190">
        <v>949</v>
      </c>
      <c r="N125" s="183">
        <v>13</v>
      </c>
      <c r="O125" s="182">
        <v>1</v>
      </c>
      <c r="P125" s="182">
        <v>11</v>
      </c>
      <c r="Q125" s="182">
        <v>124</v>
      </c>
      <c r="R125" s="182">
        <v>554</v>
      </c>
      <c r="S125" s="182">
        <v>42</v>
      </c>
      <c r="T125" s="182">
        <v>124</v>
      </c>
      <c r="U125" s="182">
        <v>47</v>
      </c>
      <c r="V125" s="182">
        <v>32</v>
      </c>
      <c r="W125" s="182">
        <v>948</v>
      </c>
      <c r="X125" s="183">
        <v>11</v>
      </c>
      <c r="Y125" s="182">
        <v>1</v>
      </c>
      <c r="Z125" s="182">
        <v>6</v>
      </c>
      <c r="AA125" s="182">
        <v>116</v>
      </c>
      <c r="AB125" s="182">
        <v>486</v>
      </c>
      <c r="AC125" s="182">
        <v>37</v>
      </c>
      <c r="AD125" s="182">
        <v>88</v>
      </c>
      <c r="AE125" s="182">
        <v>51</v>
      </c>
      <c r="AF125" s="182">
        <v>27</v>
      </c>
      <c r="AG125" s="182">
        <v>823</v>
      </c>
      <c r="AH125" s="183">
        <v>12</v>
      </c>
      <c r="AI125" s="182">
        <v>0</v>
      </c>
      <c r="AJ125" s="182">
        <v>9</v>
      </c>
      <c r="AK125" s="182">
        <v>123</v>
      </c>
      <c r="AL125" s="182">
        <v>463</v>
      </c>
      <c r="AM125" s="182">
        <v>35</v>
      </c>
      <c r="AN125" s="182">
        <v>102</v>
      </c>
      <c r="AO125" s="182">
        <v>51</v>
      </c>
      <c r="AP125" s="182">
        <v>21</v>
      </c>
      <c r="AQ125" s="182">
        <v>816</v>
      </c>
      <c r="AR125" s="183">
        <v>11</v>
      </c>
      <c r="AS125" s="182">
        <v>0</v>
      </c>
      <c r="AT125" s="182">
        <v>7</v>
      </c>
      <c r="AU125" s="182">
        <v>120</v>
      </c>
      <c r="AV125" s="182">
        <v>412</v>
      </c>
      <c r="AW125" s="182">
        <v>51</v>
      </c>
      <c r="AX125" s="182">
        <v>85</v>
      </c>
      <c r="AY125" s="182">
        <v>36</v>
      </c>
      <c r="AZ125" s="182">
        <v>23</v>
      </c>
      <c r="BA125" s="190">
        <v>745</v>
      </c>
    </row>
    <row r="126" spans="1:53" ht="15" customHeight="1">
      <c r="A126" s="36"/>
      <c r="B126" s="197" t="s">
        <v>39</v>
      </c>
      <c r="C126" s="39"/>
      <c r="D126" s="195">
        <v>405</v>
      </c>
      <c r="E126" s="194">
        <v>20</v>
      </c>
      <c r="F126" s="194">
        <v>209</v>
      </c>
      <c r="G126" s="194">
        <v>1123</v>
      </c>
      <c r="H126" s="194">
        <v>1538</v>
      </c>
      <c r="I126" s="194">
        <v>148</v>
      </c>
      <c r="J126" s="194">
        <v>396</v>
      </c>
      <c r="K126" s="194">
        <v>229</v>
      </c>
      <c r="L126" s="194">
        <v>153</v>
      </c>
      <c r="M126" s="196">
        <v>4221</v>
      </c>
      <c r="N126" s="195">
        <v>449</v>
      </c>
      <c r="O126" s="194">
        <v>26</v>
      </c>
      <c r="P126" s="194">
        <v>265</v>
      </c>
      <c r="Q126" s="194">
        <v>1113</v>
      </c>
      <c r="R126" s="194">
        <v>1484</v>
      </c>
      <c r="S126" s="194">
        <v>168</v>
      </c>
      <c r="T126" s="194">
        <v>442</v>
      </c>
      <c r="U126" s="194">
        <v>246</v>
      </c>
      <c r="V126" s="194">
        <v>164</v>
      </c>
      <c r="W126" s="194">
        <v>4357</v>
      </c>
      <c r="X126" s="195">
        <v>457</v>
      </c>
      <c r="Y126" s="194">
        <v>35</v>
      </c>
      <c r="Z126" s="194">
        <v>262</v>
      </c>
      <c r="AA126" s="194">
        <v>1190</v>
      </c>
      <c r="AB126" s="194">
        <v>1497</v>
      </c>
      <c r="AC126" s="194">
        <v>194</v>
      </c>
      <c r="AD126" s="194">
        <v>403</v>
      </c>
      <c r="AE126" s="194">
        <v>217</v>
      </c>
      <c r="AF126" s="194">
        <v>153</v>
      </c>
      <c r="AG126" s="194">
        <v>4408</v>
      </c>
      <c r="AH126" s="195">
        <v>473</v>
      </c>
      <c r="AI126" s="194">
        <v>34</v>
      </c>
      <c r="AJ126" s="194">
        <v>287</v>
      </c>
      <c r="AK126" s="194">
        <v>1219</v>
      </c>
      <c r="AL126" s="194">
        <v>1404</v>
      </c>
      <c r="AM126" s="194">
        <v>188</v>
      </c>
      <c r="AN126" s="194">
        <v>433</v>
      </c>
      <c r="AO126" s="194">
        <v>191</v>
      </c>
      <c r="AP126" s="194">
        <v>164</v>
      </c>
      <c r="AQ126" s="194">
        <v>4393</v>
      </c>
      <c r="AR126" s="195">
        <v>446</v>
      </c>
      <c r="AS126" s="194">
        <v>19</v>
      </c>
      <c r="AT126" s="194">
        <v>310</v>
      </c>
      <c r="AU126" s="194">
        <v>1250</v>
      </c>
      <c r="AV126" s="194">
        <v>1382</v>
      </c>
      <c r="AW126" s="194">
        <v>263</v>
      </c>
      <c r="AX126" s="194">
        <v>396</v>
      </c>
      <c r="AY126" s="194">
        <v>168</v>
      </c>
      <c r="AZ126" s="194">
        <v>170</v>
      </c>
      <c r="BA126" s="196">
        <v>4404</v>
      </c>
    </row>
    <row r="127" spans="1:53" ht="15" customHeight="1">
      <c r="A127" s="35" t="s">
        <v>22</v>
      </c>
      <c r="B127" s="11" t="s">
        <v>116</v>
      </c>
      <c r="C127" s="181" t="s">
        <v>117</v>
      </c>
      <c r="D127" s="183">
        <v>630</v>
      </c>
      <c r="E127" s="182">
        <v>1</v>
      </c>
      <c r="F127" s="182">
        <v>749</v>
      </c>
      <c r="G127" s="182">
        <v>1857</v>
      </c>
      <c r="H127" s="182">
        <v>4400</v>
      </c>
      <c r="I127" s="182">
        <v>128</v>
      </c>
      <c r="J127" s="182">
        <v>1899</v>
      </c>
      <c r="K127" s="182">
        <v>486</v>
      </c>
      <c r="L127" s="182">
        <v>3</v>
      </c>
      <c r="M127" s="190">
        <v>10153</v>
      </c>
      <c r="N127" s="183">
        <v>759</v>
      </c>
      <c r="O127" s="182">
        <v>4</v>
      </c>
      <c r="P127" s="182">
        <v>844</v>
      </c>
      <c r="Q127" s="182">
        <v>2150</v>
      </c>
      <c r="R127" s="182">
        <v>5013</v>
      </c>
      <c r="S127" s="182">
        <v>152</v>
      </c>
      <c r="T127" s="182">
        <v>1949</v>
      </c>
      <c r="U127" s="182">
        <v>522</v>
      </c>
      <c r="V127" s="182">
        <v>1</v>
      </c>
      <c r="W127" s="182">
        <v>11394</v>
      </c>
      <c r="X127" s="183">
        <v>829</v>
      </c>
      <c r="Y127" s="182">
        <v>2</v>
      </c>
      <c r="Z127" s="182">
        <v>950</v>
      </c>
      <c r="AA127" s="182">
        <v>2249</v>
      </c>
      <c r="AB127" s="182">
        <v>5129</v>
      </c>
      <c r="AC127" s="182">
        <v>177</v>
      </c>
      <c r="AD127" s="182">
        <v>2193</v>
      </c>
      <c r="AE127" s="182">
        <v>576</v>
      </c>
      <c r="AF127" s="182">
        <v>1</v>
      </c>
      <c r="AG127" s="182">
        <v>12106</v>
      </c>
      <c r="AH127" s="183">
        <v>680</v>
      </c>
      <c r="AI127" s="182">
        <v>1</v>
      </c>
      <c r="AJ127" s="182">
        <v>816</v>
      </c>
      <c r="AK127" s="182">
        <v>2366</v>
      </c>
      <c r="AL127" s="182">
        <v>5807</v>
      </c>
      <c r="AM127" s="182">
        <v>237</v>
      </c>
      <c r="AN127" s="182">
        <v>2062</v>
      </c>
      <c r="AO127" s="182">
        <v>617</v>
      </c>
      <c r="AP127" s="182">
        <v>1</v>
      </c>
      <c r="AQ127" s="182">
        <v>12587</v>
      </c>
      <c r="AR127" s="183">
        <v>519</v>
      </c>
      <c r="AS127" s="182">
        <v>0</v>
      </c>
      <c r="AT127" s="182">
        <v>654</v>
      </c>
      <c r="AU127" s="182">
        <v>2282</v>
      </c>
      <c r="AV127" s="182">
        <v>5707</v>
      </c>
      <c r="AW127" s="182">
        <v>247</v>
      </c>
      <c r="AX127" s="182">
        <v>1820</v>
      </c>
      <c r="AY127" s="182">
        <v>567</v>
      </c>
      <c r="AZ127" s="182">
        <v>1</v>
      </c>
      <c r="BA127" s="190">
        <v>11797</v>
      </c>
    </row>
    <row r="128" spans="1:53" ht="15" customHeight="1">
      <c r="A128" s="35"/>
      <c r="B128" s="181"/>
      <c r="C128" s="181" t="s">
        <v>118</v>
      </c>
      <c r="D128" s="183">
        <v>9</v>
      </c>
      <c r="E128" s="182">
        <v>0</v>
      </c>
      <c r="F128" s="182">
        <v>5</v>
      </c>
      <c r="G128" s="182">
        <v>112</v>
      </c>
      <c r="H128" s="182">
        <v>3064</v>
      </c>
      <c r="I128" s="182">
        <v>125</v>
      </c>
      <c r="J128" s="182">
        <v>396</v>
      </c>
      <c r="K128" s="182">
        <v>575</v>
      </c>
      <c r="L128" s="182">
        <v>30</v>
      </c>
      <c r="M128" s="190">
        <v>4316</v>
      </c>
      <c r="N128" s="183">
        <v>4</v>
      </c>
      <c r="O128" s="182">
        <v>0</v>
      </c>
      <c r="P128" s="182">
        <v>10</v>
      </c>
      <c r="Q128" s="182">
        <v>95</v>
      </c>
      <c r="R128" s="182">
        <v>3039</v>
      </c>
      <c r="S128" s="182">
        <v>131</v>
      </c>
      <c r="T128" s="182">
        <v>347</v>
      </c>
      <c r="U128" s="182">
        <v>513</v>
      </c>
      <c r="V128" s="182">
        <v>25</v>
      </c>
      <c r="W128" s="182">
        <v>4164</v>
      </c>
      <c r="X128" s="183">
        <v>10</v>
      </c>
      <c r="Y128" s="182">
        <v>0</v>
      </c>
      <c r="Z128" s="182">
        <v>19</v>
      </c>
      <c r="AA128" s="182">
        <v>92</v>
      </c>
      <c r="AB128" s="182">
        <v>2886</v>
      </c>
      <c r="AC128" s="182">
        <v>164</v>
      </c>
      <c r="AD128" s="182">
        <v>285</v>
      </c>
      <c r="AE128" s="182">
        <v>495</v>
      </c>
      <c r="AF128" s="182">
        <v>35</v>
      </c>
      <c r="AG128" s="182">
        <v>3986</v>
      </c>
      <c r="AH128" s="183">
        <v>8</v>
      </c>
      <c r="AI128" s="182">
        <v>0</v>
      </c>
      <c r="AJ128" s="182">
        <v>8</v>
      </c>
      <c r="AK128" s="182">
        <v>117</v>
      </c>
      <c r="AL128" s="182">
        <v>2934</v>
      </c>
      <c r="AM128" s="182">
        <v>162</v>
      </c>
      <c r="AN128" s="182">
        <v>262</v>
      </c>
      <c r="AO128" s="182">
        <v>402</v>
      </c>
      <c r="AP128" s="182">
        <v>30</v>
      </c>
      <c r="AQ128" s="182">
        <v>3923</v>
      </c>
      <c r="AR128" s="183">
        <v>0</v>
      </c>
      <c r="AS128" s="182">
        <v>0</v>
      </c>
      <c r="AT128" s="182">
        <v>11</v>
      </c>
      <c r="AU128" s="182">
        <v>133</v>
      </c>
      <c r="AV128" s="182">
        <v>2733</v>
      </c>
      <c r="AW128" s="182">
        <v>192</v>
      </c>
      <c r="AX128" s="182">
        <v>292</v>
      </c>
      <c r="AY128" s="182">
        <v>386</v>
      </c>
      <c r="AZ128" s="182">
        <v>34</v>
      </c>
      <c r="BA128" s="190">
        <v>3781</v>
      </c>
    </row>
    <row r="129" spans="1:53" ht="15" customHeight="1">
      <c r="A129" s="35"/>
      <c r="B129" s="11"/>
      <c r="C129" s="181" t="s">
        <v>320</v>
      </c>
      <c r="D129" s="183">
        <v>0</v>
      </c>
      <c r="E129" s="182">
        <v>0</v>
      </c>
      <c r="F129" s="182">
        <v>0</v>
      </c>
      <c r="G129" s="182">
        <v>0</v>
      </c>
      <c r="H129" s="182">
        <v>26</v>
      </c>
      <c r="I129" s="182">
        <v>1</v>
      </c>
      <c r="J129" s="182">
        <v>0</v>
      </c>
      <c r="K129" s="182">
        <v>2</v>
      </c>
      <c r="L129" s="182">
        <v>0</v>
      </c>
      <c r="M129" s="190">
        <v>29</v>
      </c>
      <c r="N129" s="183">
        <v>0</v>
      </c>
      <c r="O129" s="182">
        <v>0</v>
      </c>
      <c r="P129" s="182">
        <v>0</v>
      </c>
      <c r="Q129" s="182">
        <v>0</v>
      </c>
      <c r="R129" s="182">
        <v>35</v>
      </c>
      <c r="S129" s="182">
        <v>3</v>
      </c>
      <c r="T129" s="182">
        <v>3</v>
      </c>
      <c r="U129" s="182">
        <v>1</v>
      </c>
      <c r="V129" s="182">
        <v>0</v>
      </c>
      <c r="W129" s="182">
        <v>42</v>
      </c>
      <c r="X129" s="183">
        <v>0</v>
      </c>
      <c r="Y129" s="182">
        <v>0</v>
      </c>
      <c r="Z129" s="182">
        <v>0</v>
      </c>
      <c r="AA129" s="182">
        <v>0</v>
      </c>
      <c r="AB129" s="182">
        <v>63</v>
      </c>
      <c r="AC129" s="182">
        <v>2</v>
      </c>
      <c r="AD129" s="182">
        <v>3</v>
      </c>
      <c r="AE129" s="182">
        <v>4</v>
      </c>
      <c r="AF129" s="182">
        <v>0</v>
      </c>
      <c r="AG129" s="182">
        <v>72</v>
      </c>
      <c r="AH129" s="183">
        <v>0</v>
      </c>
      <c r="AI129" s="182">
        <v>0</v>
      </c>
      <c r="AJ129" s="182">
        <v>0</v>
      </c>
      <c r="AK129" s="182">
        <v>1</v>
      </c>
      <c r="AL129" s="182">
        <v>20</v>
      </c>
      <c r="AM129" s="182">
        <v>2</v>
      </c>
      <c r="AN129" s="182">
        <v>0</v>
      </c>
      <c r="AO129" s="182">
        <v>0</v>
      </c>
      <c r="AP129" s="182">
        <v>0</v>
      </c>
      <c r="AQ129" s="182">
        <v>23</v>
      </c>
      <c r="AR129" s="183">
        <v>0</v>
      </c>
      <c r="AS129" s="182">
        <v>0</v>
      </c>
      <c r="AT129" s="182">
        <v>0</v>
      </c>
      <c r="AU129" s="182">
        <v>1</v>
      </c>
      <c r="AV129" s="182">
        <v>16</v>
      </c>
      <c r="AW129" s="182">
        <v>0</v>
      </c>
      <c r="AX129" s="182">
        <v>1</v>
      </c>
      <c r="AY129" s="182">
        <v>0</v>
      </c>
      <c r="AZ129" s="182">
        <v>0</v>
      </c>
      <c r="BA129" s="190">
        <v>18</v>
      </c>
    </row>
    <row r="130" spans="1:53" ht="15" customHeight="1">
      <c r="A130" s="35"/>
      <c r="B130" s="11"/>
      <c r="C130" s="181" t="s">
        <v>39</v>
      </c>
      <c r="D130" s="183">
        <v>639</v>
      </c>
      <c r="E130" s="182">
        <v>1</v>
      </c>
      <c r="F130" s="182">
        <v>754</v>
      </c>
      <c r="G130" s="182">
        <v>1969</v>
      </c>
      <c r="H130" s="182">
        <v>7490</v>
      </c>
      <c r="I130" s="182">
        <v>254</v>
      </c>
      <c r="J130" s="182">
        <v>2295</v>
      </c>
      <c r="K130" s="182">
        <v>1063</v>
      </c>
      <c r="L130" s="182">
        <v>33</v>
      </c>
      <c r="M130" s="190">
        <v>14498</v>
      </c>
      <c r="N130" s="183">
        <v>763</v>
      </c>
      <c r="O130" s="182">
        <v>4</v>
      </c>
      <c r="P130" s="182">
        <v>854</v>
      </c>
      <c r="Q130" s="182">
        <v>2245</v>
      </c>
      <c r="R130" s="182">
        <v>8087</v>
      </c>
      <c r="S130" s="182">
        <v>286</v>
      </c>
      <c r="T130" s="182">
        <v>2299</v>
      </c>
      <c r="U130" s="182">
        <v>1036</v>
      </c>
      <c r="V130" s="182">
        <v>26</v>
      </c>
      <c r="W130" s="182">
        <v>15600</v>
      </c>
      <c r="X130" s="183">
        <v>839</v>
      </c>
      <c r="Y130" s="182">
        <v>2</v>
      </c>
      <c r="Z130" s="182">
        <v>969</v>
      </c>
      <c r="AA130" s="182">
        <v>2341</v>
      </c>
      <c r="AB130" s="182">
        <v>8078</v>
      </c>
      <c r="AC130" s="182">
        <v>343</v>
      </c>
      <c r="AD130" s="182">
        <v>2481</v>
      </c>
      <c r="AE130" s="182">
        <v>1075</v>
      </c>
      <c r="AF130" s="182">
        <v>36</v>
      </c>
      <c r="AG130" s="182">
        <v>16164</v>
      </c>
      <c r="AH130" s="183">
        <v>688</v>
      </c>
      <c r="AI130" s="182">
        <v>1</v>
      </c>
      <c r="AJ130" s="182">
        <v>824</v>
      </c>
      <c r="AK130" s="182">
        <v>2484</v>
      </c>
      <c r="AL130" s="182">
        <v>8761</v>
      </c>
      <c r="AM130" s="182">
        <v>401</v>
      </c>
      <c r="AN130" s="182">
        <v>2324</v>
      </c>
      <c r="AO130" s="182">
        <v>1019</v>
      </c>
      <c r="AP130" s="182">
        <v>31</v>
      </c>
      <c r="AQ130" s="182">
        <v>16533</v>
      </c>
      <c r="AR130" s="183">
        <v>519</v>
      </c>
      <c r="AS130" s="182">
        <v>0</v>
      </c>
      <c r="AT130" s="182">
        <v>665</v>
      </c>
      <c r="AU130" s="182">
        <v>2416</v>
      </c>
      <c r="AV130" s="182">
        <v>8456</v>
      </c>
      <c r="AW130" s="182">
        <v>439</v>
      </c>
      <c r="AX130" s="182">
        <v>2113</v>
      </c>
      <c r="AY130" s="182">
        <v>953</v>
      </c>
      <c r="AZ130" s="182">
        <v>35</v>
      </c>
      <c r="BA130" s="190">
        <v>15596</v>
      </c>
    </row>
    <row r="131" spans="1:53" ht="15" customHeight="1">
      <c r="A131" s="35"/>
      <c r="B131" s="334" t="s">
        <v>192</v>
      </c>
      <c r="C131" s="260" t="s">
        <v>119</v>
      </c>
      <c r="D131" s="188">
        <v>0</v>
      </c>
      <c r="E131" s="189">
        <v>0</v>
      </c>
      <c r="F131" s="189">
        <v>0</v>
      </c>
      <c r="G131" s="189">
        <v>2</v>
      </c>
      <c r="H131" s="189">
        <v>576</v>
      </c>
      <c r="I131" s="189">
        <v>51</v>
      </c>
      <c r="J131" s="189">
        <v>22</v>
      </c>
      <c r="K131" s="189">
        <v>375</v>
      </c>
      <c r="L131" s="189">
        <v>5</v>
      </c>
      <c r="M131" s="312">
        <v>1031</v>
      </c>
      <c r="N131" s="188">
        <v>0</v>
      </c>
      <c r="O131" s="189">
        <v>0</v>
      </c>
      <c r="P131" s="189">
        <v>0</v>
      </c>
      <c r="Q131" s="189">
        <v>0</v>
      </c>
      <c r="R131" s="189">
        <v>543</v>
      </c>
      <c r="S131" s="189">
        <v>41</v>
      </c>
      <c r="T131" s="189">
        <v>21</v>
      </c>
      <c r="U131" s="189">
        <v>357</v>
      </c>
      <c r="V131" s="189">
        <v>1</v>
      </c>
      <c r="W131" s="189">
        <v>963</v>
      </c>
      <c r="X131" s="188">
        <v>0</v>
      </c>
      <c r="Y131" s="189">
        <v>0</v>
      </c>
      <c r="Z131" s="189">
        <v>0</v>
      </c>
      <c r="AA131" s="189">
        <v>0</v>
      </c>
      <c r="AB131" s="189">
        <v>562</v>
      </c>
      <c r="AC131" s="189">
        <v>46</v>
      </c>
      <c r="AD131" s="189">
        <v>25</v>
      </c>
      <c r="AE131" s="189">
        <v>440</v>
      </c>
      <c r="AF131" s="189">
        <v>3</v>
      </c>
      <c r="AG131" s="189">
        <v>1076</v>
      </c>
      <c r="AH131" s="188">
        <v>0</v>
      </c>
      <c r="AI131" s="189">
        <v>0</v>
      </c>
      <c r="AJ131" s="189">
        <v>0</v>
      </c>
      <c r="AK131" s="189">
        <v>0</v>
      </c>
      <c r="AL131" s="189">
        <v>579</v>
      </c>
      <c r="AM131" s="189">
        <v>61</v>
      </c>
      <c r="AN131" s="189">
        <v>56</v>
      </c>
      <c r="AO131" s="189">
        <v>421</v>
      </c>
      <c r="AP131" s="189">
        <v>1</v>
      </c>
      <c r="AQ131" s="189">
        <v>1118</v>
      </c>
      <c r="AR131" s="188">
        <v>0</v>
      </c>
      <c r="AS131" s="189">
        <v>0</v>
      </c>
      <c r="AT131" s="189">
        <v>0</v>
      </c>
      <c r="AU131" s="189">
        <v>2</v>
      </c>
      <c r="AV131" s="189">
        <v>459</v>
      </c>
      <c r="AW131" s="189">
        <v>54</v>
      </c>
      <c r="AX131" s="189">
        <v>45</v>
      </c>
      <c r="AY131" s="189">
        <v>466</v>
      </c>
      <c r="AZ131" s="189">
        <v>1</v>
      </c>
      <c r="BA131" s="312">
        <v>1027</v>
      </c>
    </row>
    <row r="132" spans="1:53" ht="15" customHeight="1">
      <c r="A132" s="35"/>
      <c r="B132" s="11"/>
      <c r="C132" s="181" t="s">
        <v>120</v>
      </c>
      <c r="D132" s="183">
        <v>0</v>
      </c>
      <c r="E132" s="182">
        <v>0</v>
      </c>
      <c r="F132" s="182">
        <v>0</v>
      </c>
      <c r="G132" s="182">
        <v>0</v>
      </c>
      <c r="H132" s="182">
        <v>38</v>
      </c>
      <c r="I132" s="182">
        <v>1</v>
      </c>
      <c r="J132" s="182">
        <v>0</v>
      </c>
      <c r="K132" s="182">
        <v>3</v>
      </c>
      <c r="L132" s="182">
        <v>0</v>
      </c>
      <c r="M132" s="190">
        <v>42</v>
      </c>
      <c r="N132" s="183">
        <v>0</v>
      </c>
      <c r="O132" s="182">
        <v>0</v>
      </c>
      <c r="P132" s="182">
        <v>0</v>
      </c>
      <c r="Q132" s="182">
        <v>0</v>
      </c>
      <c r="R132" s="182">
        <v>37</v>
      </c>
      <c r="S132" s="182">
        <v>0</v>
      </c>
      <c r="T132" s="182">
        <v>0</v>
      </c>
      <c r="U132" s="182">
        <v>4</v>
      </c>
      <c r="V132" s="182">
        <v>0</v>
      </c>
      <c r="W132" s="182">
        <v>41</v>
      </c>
      <c r="X132" s="183">
        <v>0</v>
      </c>
      <c r="Y132" s="182">
        <v>0</v>
      </c>
      <c r="Z132" s="182">
        <v>0</v>
      </c>
      <c r="AA132" s="182">
        <v>0</v>
      </c>
      <c r="AB132" s="182">
        <v>19</v>
      </c>
      <c r="AC132" s="182">
        <v>0</v>
      </c>
      <c r="AD132" s="182">
        <v>0</v>
      </c>
      <c r="AE132" s="182">
        <v>0</v>
      </c>
      <c r="AF132" s="182">
        <v>0</v>
      </c>
      <c r="AG132" s="182">
        <v>19</v>
      </c>
      <c r="AH132" s="183">
        <v>0</v>
      </c>
      <c r="AI132" s="182">
        <v>0</v>
      </c>
      <c r="AJ132" s="182">
        <v>0</v>
      </c>
      <c r="AK132" s="182">
        <v>0</v>
      </c>
      <c r="AL132" s="182">
        <v>22</v>
      </c>
      <c r="AM132" s="182">
        <v>1</v>
      </c>
      <c r="AN132" s="182">
        <v>1</v>
      </c>
      <c r="AO132" s="182">
        <v>3</v>
      </c>
      <c r="AP132" s="182">
        <v>0</v>
      </c>
      <c r="AQ132" s="182">
        <v>27</v>
      </c>
      <c r="AR132" s="183">
        <v>0</v>
      </c>
      <c r="AS132" s="182">
        <v>0</v>
      </c>
      <c r="AT132" s="182">
        <v>0</v>
      </c>
      <c r="AU132" s="182">
        <v>1</v>
      </c>
      <c r="AV132" s="182">
        <v>15</v>
      </c>
      <c r="AW132" s="182">
        <v>0</v>
      </c>
      <c r="AX132" s="182">
        <v>2</v>
      </c>
      <c r="AY132" s="182">
        <v>7</v>
      </c>
      <c r="AZ132" s="182">
        <v>0</v>
      </c>
      <c r="BA132" s="190">
        <v>25</v>
      </c>
    </row>
    <row r="133" spans="1:53" ht="15" customHeight="1">
      <c r="A133" s="35"/>
      <c r="B133" s="304"/>
      <c r="C133" s="34" t="s">
        <v>39</v>
      </c>
      <c r="D133" s="184">
        <v>0</v>
      </c>
      <c r="E133" s="185">
        <v>0</v>
      </c>
      <c r="F133" s="185">
        <v>0</v>
      </c>
      <c r="G133" s="185">
        <v>2</v>
      </c>
      <c r="H133" s="185">
        <v>614</v>
      </c>
      <c r="I133" s="185">
        <v>52</v>
      </c>
      <c r="J133" s="185">
        <v>22</v>
      </c>
      <c r="K133" s="185">
        <v>378</v>
      </c>
      <c r="L133" s="185">
        <v>5</v>
      </c>
      <c r="M133" s="191">
        <v>1073</v>
      </c>
      <c r="N133" s="184">
        <v>0</v>
      </c>
      <c r="O133" s="185">
        <v>0</v>
      </c>
      <c r="P133" s="185">
        <v>0</v>
      </c>
      <c r="Q133" s="185">
        <v>0</v>
      </c>
      <c r="R133" s="185">
        <v>580</v>
      </c>
      <c r="S133" s="185">
        <v>41</v>
      </c>
      <c r="T133" s="185">
        <v>21</v>
      </c>
      <c r="U133" s="185">
        <v>361</v>
      </c>
      <c r="V133" s="185">
        <v>1</v>
      </c>
      <c r="W133" s="185">
        <v>1004</v>
      </c>
      <c r="X133" s="184">
        <v>0</v>
      </c>
      <c r="Y133" s="185">
        <v>0</v>
      </c>
      <c r="Z133" s="185">
        <v>0</v>
      </c>
      <c r="AA133" s="185">
        <v>0</v>
      </c>
      <c r="AB133" s="185">
        <v>581</v>
      </c>
      <c r="AC133" s="185">
        <v>46</v>
      </c>
      <c r="AD133" s="185">
        <v>25</v>
      </c>
      <c r="AE133" s="185">
        <v>440</v>
      </c>
      <c r="AF133" s="185">
        <v>3</v>
      </c>
      <c r="AG133" s="185">
        <v>1095</v>
      </c>
      <c r="AH133" s="184">
        <v>0</v>
      </c>
      <c r="AI133" s="185">
        <v>0</v>
      </c>
      <c r="AJ133" s="185">
        <v>0</v>
      </c>
      <c r="AK133" s="185">
        <v>0</v>
      </c>
      <c r="AL133" s="185">
        <v>601</v>
      </c>
      <c r="AM133" s="185">
        <v>62</v>
      </c>
      <c r="AN133" s="185">
        <v>57</v>
      </c>
      <c r="AO133" s="185">
        <v>424</v>
      </c>
      <c r="AP133" s="185">
        <v>1</v>
      </c>
      <c r="AQ133" s="185">
        <v>1145</v>
      </c>
      <c r="AR133" s="184">
        <v>0</v>
      </c>
      <c r="AS133" s="185">
        <v>0</v>
      </c>
      <c r="AT133" s="185">
        <v>0</v>
      </c>
      <c r="AU133" s="185">
        <v>3</v>
      </c>
      <c r="AV133" s="185">
        <v>474</v>
      </c>
      <c r="AW133" s="185">
        <v>54</v>
      </c>
      <c r="AX133" s="185">
        <v>47</v>
      </c>
      <c r="AY133" s="185">
        <v>473</v>
      </c>
      <c r="AZ133" s="185">
        <v>1</v>
      </c>
      <c r="BA133" s="191">
        <v>1052</v>
      </c>
    </row>
    <row r="134" spans="1:53" ht="15" customHeight="1">
      <c r="A134" s="35"/>
      <c r="B134" s="11" t="s">
        <v>121</v>
      </c>
      <c r="C134" s="181" t="s">
        <v>302</v>
      </c>
      <c r="D134" s="183">
        <v>212</v>
      </c>
      <c r="E134" s="182">
        <v>0</v>
      </c>
      <c r="F134" s="182">
        <v>603</v>
      </c>
      <c r="G134" s="182">
        <v>2621</v>
      </c>
      <c r="H134" s="182">
        <v>9344</v>
      </c>
      <c r="I134" s="182">
        <v>98</v>
      </c>
      <c r="J134" s="182">
        <v>4498</v>
      </c>
      <c r="K134" s="182">
        <v>389</v>
      </c>
      <c r="L134" s="182">
        <v>1</v>
      </c>
      <c r="M134" s="190">
        <v>17766</v>
      </c>
      <c r="N134" s="183">
        <v>192</v>
      </c>
      <c r="O134" s="182">
        <v>0</v>
      </c>
      <c r="P134" s="182">
        <v>672</v>
      </c>
      <c r="Q134" s="182">
        <v>2502</v>
      </c>
      <c r="R134" s="182">
        <v>8865</v>
      </c>
      <c r="S134" s="182">
        <v>155</v>
      </c>
      <c r="T134" s="182">
        <v>4707</v>
      </c>
      <c r="U134" s="182">
        <v>450</v>
      </c>
      <c r="V134" s="182">
        <v>3</v>
      </c>
      <c r="W134" s="182">
        <v>17546</v>
      </c>
      <c r="X134" s="183">
        <v>194</v>
      </c>
      <c r="Y134" s="182">
        <v>0</v>
      </c>
      <c r="Z134" s="182">
        <v>703</v>
      </c>
      <c r="AA134" s="182">
        <v>2491</v>
      </c>
      <c r="AB134" s="182">
        <v>7808</v>
      </c>
      <c r="AC134" s="182">
        <v>174</v>
      </c>
      <c r="AD134" s="182">
        <v>4081</v>
      </c>
      <c r="AE134" s="182">
        <v>313</v>
      </c>
      <c r="AF134" s="182">
        <v>2</v>
      </c>
      <c r="AG134" s="182">
        <v>15766</v>
      </c>
      <c r="AH134" s="183">
        <v>150</v>
      </c>
      <c r="AI134" s="182">
        <v>0</v>
      </c>
      <c r="AJ134" s="182">
        <v>651</v>
      </c>
      <c r="AK134" s="182">
        <v>2724</v>
      </c>
      <c r="AL134" s="182">
        <v>8288</v>
      </c>
      <c r="AM134" s="182">
        <v>168</v>
      </c>
      <c r="AN134" s="182">
        <v>4304</v>
      </c>
      <c r="AO134" s="182">
        <v>341</v>
      </c>
      <c r="AP134" s="182">
        <v>2</v>
      </c>
      <c r="AQ134" s="182">
        <v>16628</v>
      </c>
      <c r="AR134" s="183">
        <v>136</v>
      </c>
      <c r="AS134" s="182">
        <v>0</v>
      </c>
      <c r="AT134" s="182">
        <v>616</v>
      </c>
      <c r="AU134" s="182">
        <v>2834</v>
      </c>
      <c r="AV134" s="182">
        <v>8173</v>
      </c>
      <c r="AW134" s="182">
        <v>222</v>
      </c>
      <c r="AX134" s="182">
        <v>4374</v>
      </c>
      <c r="AY134" s="182">
        <v>305</v>
      </c>
      <c r="AZ134" s="182">
        <v>5</v>
      </c>
      <c r="BA134" s="190">
        <v>16665</v>
      </c>
    </row>
    <row r="135" spans="1:53" ht="15" customHeight="1">
      <c r="A135" s="35"/>
      <c r="B135" s="11"/>
      <c r="C135" s="181" t="s">
        <v>329</v>
      </c>
      <c r="D135" s="183">
        <v>0</v>
      </c>
      <c r="E135" s="182">
        <v>0</v>
      </c>
      <c r="F135" s="182">
        <v>0</v>
      </c>
      <c r="G135" s="182">
        <v>29</v>
      </c>
      <c r="H135" s="182">
        <v>1387</v>
      </c>
      <c r="I135" s="182">
        <v>29</v>
      </c>
      <c r="J135" s="182">
        <v>516</v>
      </c>
      <c r="K135" s="182">
        <v>37</v>
      </c>
      <c r="L135" s="182">
        <v>0</v>
      </c>
      <c r="M135" s="190">
        <v>1998</v>
      </c>
      <c r="N135" s="183">
        <v>0</v>
      </c>
      <c r="O135" s="182">
        <v>0</v>
      </c>
      <c r="P135" s="182">
        <v>0</v>
      </c>
      <c r="Q135" s="182">
        <v>39</v>
      </c>
      <c r="R135" s="182">
        <v>4921</v>
      </c>
      <c r="S135" s="182">
        <v>170</v>
      </c>
      <c r="T135" s="182">
        <v>2418</v>
      </c>
      <c r="U135" s="182">
        <v>327</v>
      </c>
      <c r="V135" s="182">
        <v>1</v>
      </c>
      <c r="W135" s="182">
        <v>7876</v>
      </c>
      <c r="X135" s="183">
        <v>1</v>
      </c>
      <c r="Y135" s="182">
        <v>0</v>
      </c>
      <c r="Z135" s="182">
        <v>2</v>
      </c>
      <c r="AA135" s="182">
        <v>43</v>
      </c>
      <c r="AB135" s="182">
        <v>4351</v>
      </c>
      <c r="AC135" s="182">
        <v>168</v>
      </c>
      <c r="AD135" s="182">
        <v>2074</v>
      </c>
      <c r="AE135" s="182">
        <v>158</v>
      </c>
      <c r="AF135" s="182">
        <v>1</v>
      </c>
      <c r="AG135" s="182">
        <v>6798</v>
      </c>
      <c r="AH135" s="183">
        <v>1</v>
      </c>
      <c r="AI135" s="182">
        <v>0</v>
      </c>
      <c r="AJ135" s="182">
        <v>0</v>
      </c>
      <c r="AK135" s="182">
        <v>34</v>
      </c>
      <c r="AL135" s="182">
        <v>4393</v>
      </c>
      <c r="AM135" s="182">
        <v>219</v>
      </c>
      <c r="AN135" s="182">
        <v>1834</v>
      </c>
      <c r="AO135" s="182">
        <v>185</v>
      </c>
      <c r="AP135" s="182">
        <v>0</v>
      </c>
      <c r="AQ135" s="182">
        <v>6666</v>
      </c>
      <c r="AR135" s="183">
        <v>0</v>
      </c>
      <c r="AS135" s="182">
        <v>0</v>
      </c>
      <c r="AT135" s="182">
        <v>0</v>
      </c>
      <c r="AU135" s="182">
        <v>100</v>
      </c>
      <c r="AV135" s="182">
        <v>4149</v>
      </c>
      <c r="AW135" s="182">
        <v>197</v>
      </c>
      <c r="AX135" s="182">
        <v>1771</v>
      </c>
      <c r="AY135" s="182">
        <v>144</v>
      </c>
      <c r="AZ135" s="182">
        <v>2</v>
      </c>
      <c r="BA135" s="190">
        <v>6363</v>
      </c>
    </row>
    <row r="136" spans="1:53" ht="15" customHeight="1">
      <c r="A136" s="35"/>
      <c r="B136" s="11"/>
      <c r="C136" s="181" t="s">
        <v>321</v>
      </c>
      <c r="D136" s="183">
        <v>9</v>
      </c>
      <c r="E136" s="182">
        <v>0</v>
      </c>
      <c r="F136" s="182">
        <v>14</v>
      </c>
      <c r="G136" s="182">
        <v>77</v>
      </c>
      <c r="H136" s="182">
        <v>2773</v>
      </c>
      <c r="I136" s="182">
        <v>122</v>
      </c>
      <c r="J136" s="182">
        <v>129</v>
      </c>
      <c r="K136" s="182">
        <v>661</v>
      </c>
      <c r="L136" s="182">
        <v>2</v>
      </c>
      <c r="M136" s="190">
        <v>3787</v>
      </c>
      <c r="N136" s="183">
        <v>10</v>
      </c>
      <c r="O136" s="182">
        <v>0</v>
      </c>
      <c r="P136" s="182">
        <v>20</v>
      </c>
      <c r="Q136" s="182">
        <v>92</v>
      </c>
      <c r="R136" s="182">
        <v>2565</v>
      </c>
      <c r="S136" s="182">
        <v>95</v>
      </c>
      <c r="T136" s="182">
        <v>149</v>
      </c>
      <c r="U136" s="182">
        <v>740</v>
      </c>
      <c r="V136" s="182">
        <v>0</v>
      </c>
      <c r="W136" s="182">
        <v>3671</v>
      </c>
      <c r="X136" s="183">
        <v>8</v>
      </c>
      <c r="Y136" s="182">
        <v>0</v>
      </c>
      <c r="Z136" s="182">
        <v>15</v>
      </c>
      <c r="AA136" s="182">
        <v>89</v>
      </c>
      <c r="AB136" s="182">
        <v>2795</v>
      </c>
      <c r="AC136" s="182">
        <v>114</v>
      </c>
      <c r="AD136" s="182">
        <v>141</v>
      </c>
      <c r="AE136" s="182">
        <v>829</v>
      </c>
      <c r="AF136" s="182">
        <v>3</v>
      </c>
      <c r="AG136" s="182">
        <v>3994</v>
      </c>
      <c r="AH136" s="183">
        <v>6</v>
      </c>
      <c r="AI136" s="182">
        <v>0</v>
      </c>
      <c r="AJ136" s="182">
        <v>13</v>
      </c>
      <c r="AK136" s="182">
        <v>96</v>
      </c>
      <c r="AL136" s="182">
        <v>3379</v>
      </c>
      <c r="AM136" s="182">
        <v>110</v>
      </c>
      <c r="AN136" s="182">
        <v>194</v>
      </c>
      <c r="AO136" s="182">
        <v>688</v>
      </c>
      <c r="AP136" s="182">
        <v>3</v>
      </c>
      <c r="AQ136" s="182">
        <v>4489</v>
      </c>
      <c r="AR136" s="183">
        <v>6</v>
      </c>
      <c r="AS136" s="182">
        <v>1</v>
      </c>
      <c r="AT136" s="182">
        <v>12</v>
      </c>
      <c r="AU136" s="182">
        <v>97</v>
      </c>
      <c r="AV136" s="182">
        <v>2492</v>
      </c>
      <c r="AW136" s="182">
        <v>95</v>
      </c>
      <c r="AX136" s="182">
        <v>239</v>
      </c>
      <c r="AY136" s="182">
        <v>781</v>
      </c>
      <c r="AZ136" s="182">
        <v>4</v>
      </c>
      <c r="BA136" s="190">
        <v>3727</v>
      </c>
    </row>
    <row r="137" spans="1:53" ht="15" customHeight="1">
      <c r="A137" s="35"/>
      <c r="B137" s="11"/>
      <c r="C137" s="181" t="s">
        <v>39</v>
      </c>
      <c r="D137" s="183">
        <v>221</v>
      </c>
      <c r="E137" s="182">
        <v>0</v>
      </c>
      <c r="F137" s="182">
        <v>617</v>
      </c>
      <c r="G137" s="182">
        <v>2727</v>
      </c>
      <c r="H137" s="182">
        <v>13504</v>
      </c>
      <c r="I137" s="182">
        <v>249</v>
      </c>
      <c r="J137" s="182">
        <v>5143</v>
      </c>
      <c r="K137" s="182">
        <v>1087</v>
      </c>
      <c r="L137" s="182">
        <v>3</v>
      </c>
      <c r="M137" s="190">
        <v>23551</v>
      </c>
      <c r="N137" s="183">
        <v>202</v>
      </c>
      <c r="O137" s="182">
        <v>0</v>
      </c>
      <c r="P137" s="182">
        <v>692</v>
      </c>
      <c r="Q137" s="182">
        <v>2633</v>
      </c>
      <c r="R137" s="182">
        <v>16351</v>
      </c>
      <c r="S137" s="182">
        <v>420</v>
      </c>
      <c r="T137" s="182">
        <v>7274</v>
      </c>
      <c r="U137" s="182">
        <v>1517</v>
      </c>
      <c r="V137" s="182">
        <v>4</v>
      </c>
      <c r="W137" s="182">
        <v>29093</v>
      </c>
      <c r="X137" s="183">
        <v>203</v>
      </c>
      <c r="Y137" s="182">
        <v>0</v>
      </c>
      <c r="Z137" s="182">
        <v>720</v>
      </c>
      <c r="AA137" s="182">
        <v>2623</v>
      </c>
      <c r="AB137" s="182">
        <v>14954</v>
      </c>
      <c r="AC137" s="182">
        <v>456</v>
      </c>
      <c r="AD137" s="182">
        <v>6296</v>
      </c>
      <c r="AE137" s="182">
        <v>1300</v>
      </c>
      <c r="AF137" s="182">
        <v>6</v>
      </c>
      <c r="AG137" s="182">
        <v>26558</v>
      </c>
      <c r="AH137" s="183">
        <v>157</v>
      </c>
      <c r="AI137" s="182">
        <v>0</v>
      </c>
      <c r="AJ137" s="182">
        <v>664</v>
      </c>
      <c r="AK137" s="182">
        <v>2854</v>
      </c>
      <c r="AL137" s="182">
        <v>16060</v>
      </c>
      <c r="AM137" s="182">
        <v>497</v>
      </c>
      <c r="AN137" s="182">
        <v>6332</v>
      </c>
      <c r="AO137" s="182">
        <v>1214</v>
      </c>
      <c r="AP137" s="182">
        <v>5</v>
      </c>
      <c r="AQ137" s="182">
        <v>27783</v>
      </c>
      <c r="AR137" s="183">
        <v>142</v>
      </c>
      <c r="AS137" s="182">
        <v>1</v>
      </c>
      <c r="AT137" s="182">
        <v>628</v>
      </c>
      <c r="AU137" s="182">
        <v>3031</v>
      </c>
      <c r="AV137" s="182">
        <v>14814</v>
      </c>
      <c r="AW137" s="182">
        <v>514</v>
      </c>
      <c r="AX137" s="182">
        <v>6384</v>
      </c>
      <c r="AY137" s="182">
        <v>1230</v>
      </c>
      <c r="AZ137" s="182">
        <v>11</v>
      </c>
      <c r="BA137" s="190">
        <v>26755</v>
      </c>
    </row>
    <row r="138" spans="1:53" ht="15" customHeight="1">
      <c r="A138" s="36"/>
      <c r="B138" s="197" t="s">
        <v>39</v>
      </c>
      <c r="C138" s="39"/>
      <c r="D138" s="195">
        <v>860</v>
      </c>
      <c r="E138" s="194">
        <v>1</v>
      </c>
      <c r="F138" s="194">
        <v>1371</v>
      </c>
      <c r="G138" s="194">
        <v>4698</v>
      </c>
      <c r="H138" s="194">
        <v>21608</v>
      </c>
      <c r="I138" s="194">
        <v>555</v>
      </c>
      <c r="J138" s="194">
        <v>7460</v>
      </c>
      <c r="K138" s="194">
        <v>2528</v>
      </c>
      <c r="L138" s="194">
        <v>41</v>
      </c>
      <c r="M138" s="196">
        <v>39122</v>
      </c>
      <c r="N138" s="195">
        <v>965</v>
      </c>
      <c r="O138" s="194">
        <v>4</v>
      </c>
      <c r="P138" s="194">
        <v>1546</v>
      </c>
      <c r="Q138" s="194">
        <v>4878</v>
      </c>
      <c r="R138" s="194">
        <v>25018</v>
      </c>
      <c r="S138" s="194">
        <v>747</v>
      </c>
      <c r="T138" s="194">
        <v>9594</v>
      </c>
      <c r="U138" s="194">
        <v>2914</v>
      </c>
      <c r="V138" s="194">
        <v>31</v>
      </c>
      <c r="W138" s="194">
        <v>45697</v>
      </c>
      <c r="X138" s="195">
        <v>1042</v>
      </c>
      <c r="Y138" s="194">
        <v>2</v>
      </c>
      <c r="Z138" s="194">
        <v>1689</v>
      </c>
      <c r="AA138" s="194">
        <v>4964</v>
      </c>
      <c r="AB138" s="194">
        <v>23613</v>
      </c>
      <c r="AC138" s="194">
        <v>845</v>
      </c>
      <c r="AD138" s="194">
        <v>8802</v>
      </c>
      <c r="AE138" s="194">
        <v>2815</v>
      </c>
      <c r="AF138" s="194">
        <v>45</v>
      </c>
      <c r="AG138" s="194">
        <v>43817</v>
      </c>
      <c r="AH138" s="195">
        <v>845</v>
      </c>
      <c r="AI138" s="194">
        <v>1</v>
      </c>
      <c r="AJ138" s="194">
        <v>1488</v>
      </c>
      <c r="AK138" s="194">
        <v>5338</v>
      </c>
      <c r="AL138" s="194">
        <v>25422</v>
      </c>
      <c r="AM138" s="194">
        <v>960</v>
      </c>
      <c r="AN138" s="194">
        <v>8713</v>
      </c>
      <c r="AO138" s="194">
        <v>2657</v>
      </c>
      <c r="AP138" s="194">
        <v>37</v>
      </c>
      <c r="AQ138" s="194">
        <v>45461</v>
      </c>
      <c r="AR138" s="195">
        <v>661</v>
      </c>
      <c r="AS138" s="194">
        <v>1</v>
      </c>
      <c r="AT138" s="194">
        <v>1293</v>
      </c>
      <c r="AU138" s="194">
        <v>5450</v>
      </c>
      <c r="AV138" s="194">
        <v>23744</v>
      </c>
      <c r="AW138" s="194">
        <v>1007</v>
      </c>
      <c r="AX138" s="194">
        <v>8544</v>
      </c>
      <c r="AY138" s="194">
        <v>2656</v>
      </c>
      <c r="AZ138" s="194">
        <v>47</v>
      </c>
      <c r="BA138" s="196">
        <v>43403</v>
      </c>
    </row>
    <row r="139" spans="1:53" ht="30" customHeight="1">
      <c r="A139" s="311" t="s">
        <v>23</v>
      </c>
      <c r="B139" s="11" t="s">
        <v>122</v>
      </c>
      <c r="C139" s="181" t="s">
        <v>123</v>
      </c>
      <c r="D139" s="183">
        <v>33</v>
      </c>
      <c r="E139" s="182">
        <v>1</v>
      </c>
      <c r="F139" s="182">
        <v>2</v>
      </c>
      <c r="G139" s="182">
        <v>27</v>
      </c>
      <c r="H139" s="182">
        <v>3</v>
      </c>
      <c r="I139" s="182">
        <v>0</v>
      </c>
      <c r="J139" s="182">
        <v>0</v>
      </c>
      <c r="K139" s="182">
        <v>0</v>
      </c>
      <c r="L139" s="182">
        <v>1</v>
      </c>
      <c r="M139" s="190">
        <v>67</v>
      </c>
      <c r="N139" s="183">
        <v>59</v>
      </c>
      <c r="O139" s="182">
        <v>1</v>
      </c>
      <c r="P139" s="182">
        <v>4</v>
      </c>
      <c r="Q139" s="182">
        <v>25</v>
      </c>
      <c r="R139" s="182">
        <v>4</v>
      </c>
      <c r="S139" s="182">
        <v>3</v>
      </c>
      <c r="T139" s="182">
        <v>4</v>
      </c>
      <c r="U139" s="182">
        <v>0</v>
      </c>
      <c r="V139" s="182">
        <v>3</v>
      </c>
      <c r="W139" s="182">
        <v>103</v>
      </c>
      <c r="X139" s="183">
        <v>42</v>
      </c>
      <c r="Y139" s="182">
        <v>3</v>
      </c>
      <c r="Z139" s="182">
        <v>7</v>
      </c>
      <c r="AA139" s="182">
        <v>21</v>
      </c>
      <c r="AB139" s="182">
        <v>7</v>
      </c>
      <c r="AC139" s="182">
        <v>2</v>
      </c>
      <c r="AD139" s="182">
        <v>4</v>
      </c>
      <c r="AE139" s="182">
        <v>0</v>
      </c>
      <c r="AF139" s="182">
        <v>5</v>
      </c>
      <c r="AG139" s="182">
        <v>91</v>
      </c>
      <c r="AH139" s="183">
        <v>46</v>
      </c>
      <c r="AI139" s="182">
        <v>0</v>
      </c>
      <c r="AJ139" s="182">
        <v>9</v>
      </c>
      <c r="AK139" s="182">
        <v>29</v>
      </c>
      <c r="AL139" s="182">
        <v>3</v>
      </c>
      <c r="AM139" s="182">
        <v>2</v>
      </c>
      <c r="AN139" s="182">
        <v>2</v>
      </c>
      <c r="AO139" s="182">
        <v>0</v>
      </c>
      <c r="AP139" s="182">
        <v>0</v>
      </c>
      <c r="AQ139" s="182">
        <v>91</v>
      </c>
      <c r="AR139" s="183">
        <v>26</v>
      </c>
      <c r="AS139" s="182">
        <v>3</v>
      </c>
      <c r="AT139" s="182">
        <v>7</v>
      </c>
      <c r="AU139" s="182">
        <v>17</v>
      </c>
      <c r="AV139" s="182">
        <v>0</v>
      </c>
      <c r="AW139" s="182">
        <v>1</v>
      </c>
      <c r="AX139" s="182">
        <v>1</v>
      </c>
      <c r="AY139" s="182">
        <v>0</v>
      </c>
      <c r="AZ139" s="182">
        <v>0</v>
      </c>
      <c r="BA139" s="190">
        <v>55</v>
      </c>
    </row>
    <row r="140" spans="1:53" ht="15" customHeight="1">
      <c r="A140" s="35"/>
      <c r="B140" s="181"/>
      <c r="C140" s="181" t="s">
        <v>124</v>
      </c>
      <c r="D140" s="183">
        <v>527</v>
      </c>
      <c r="E140" s="182">
        <v>47</v>
      </c>
      <c r="F140" s="182">
        <v>261</v>
      </c>
      <c r="G140" s="182">
        <v>8</v>
      </c>
      <c r="H140" s="182">
        <v>0</v>
      </c>
      <c r="I140" s="182">
        <v>0</v>
      </c>
      <c r="J140" s="182">
        <v>0</v>
      </c>
      <c r="K140" s="182">
        <v>0</v>
      </c>
      <c r="L140" s="182">
        <v>234</v>
      </c>
      <c r="M140" s="190">
        <v>1077</v>
      </c>
      <c r="N140" s="183">
        <v>675</v>
      </c>
      <c r="O140" s="182">
        <v>46</v>
      </c>
      <c r="P140" s="182">
        <v>254</v>
      </c>
      <c r="Q140" s="182">
        <v>9</v>
      </c>
      <c r="R140" s="182">
        <v>1</v>
      </c>
      <c r="S140" s="182">
        <v>5</v>
      </c>
      <c r="T140" s="182">
        <v>0</v>
      </c>
      <c r="U140" s="182">
        <v>0</v>
      </c>
      <c r="V140" s="182">
        <v>257</v>
      </c>
      <c r="W140" s="182">
        <v>1247</v>
      </c>
      <c r="X140" s="183">
        <v>718</v>
      </c>
      <c r="Y140" s="182">
        <v>54</v>
      </c>
      <c r="Z140" s="182">
        <v>337</v>
      </c>
      <c r="AA140" s="182">
        <v>14</v>
      </c>
      <c r="AB140" s="182">
        <v>2</v>
      </c>
      <c r="AC140" s="182">
        <v>0</v>
      </c>
      <c r="AD140" s="182">
        <v>0</v>
      </c>
      <c r="AE140" s="182">
        <v>0</v>
      </c>
      <c r="AF140" s="182">
        <v>287</v>
      </c>
      <c r="AG140" s="182">
        <v>1412</v>
      </c>
      <c r="AH140" s="183">
        <v>669</v>
      </c>
      <c r="AI140" s="182">
        <v>57</v>
      </c>
      <c r="AJ140" s="182">
        <v>421</v>
      </c>
      <c r="AK140" s="182">
        <v>9</v>
      </c>
      <c r="AL140" s="182">
        <v>6</v>
      </c>
      <c r="AM140" s="182">
        <v>1</v>
      </c>
      <c r="AN140" s="182">
        <v>0</v>
      </c>
      <c r="AO140" s="182">
        <v>0</v>
      </c>
      <c r="AP140" s="182">
        <v>267</v>
      </c>
      <c r="AQ140" s="182">
        <v>1430</v>
      </c>
      <c r="AR140" s="183">
        <v>403</v>
      </c>
      <c r="AS140" s="182">
        <v>41</v>
      </c>
      <c r="AT140" s="182">
        <v>582</v>
      </c>
      <c r="AU140" s="182">
        <v>17</v>
      </c>
      <c r="AV140" s="182">
        <v>2</v>
      </c>
      <c r="AW140" s="182">
        <v>0</v>
      </c>
      <c r="AX140" s="182">
        <v>0</v>
      </c>
      <c r="AY140" s="182">
        <v>0</v>
      </c>
      <c r="AZ140" s="182">
        <v>170</v>
      </c>
      <c r="BA140" s="190">
        <v>1215</v>
      </c>
    </row>
    <row r="141" spans="1:53" s="178" customFormat="1" ht="15" customHeight="1">
      <c r="A141" s="116"/>
      <c r="B141" s="11"/>
      <c r="C141" s="181" t="s">
        <v>39</v>
      </c>
      <c r="D141" s="183">
        <v>560</v>
      </c>
      <c r="E141" s="182">
        <v>48</v>
      </c>
      <c r="F141" s="182">
        <v>263</v>
      </c>
      <c r="G141" s="182">
        <v>35</v>
      </c>
      <c r="H141" s="182">
        <v>3</v>
      </c>
      <c r="I141" s="182">
        <v>0</v>
      </c>
      <c r="J141" s="182">
        <v>0</v>
      </c>
      <c r="K141" s="182">
        <v>0</v>
      </c>
      <c r="L141" s="182">
        <v>235</v>
      </c>
      <c r="M141" s="190">
        <v>1144</v>
      </c>
      <c r="N141" s="183">
        <v>734</v>
      </c>
      <c r="O141" s="182">
        <v>47</v>
      </c>
      <c r="P141" s="182">
        <v>258</v>
      </c>
      <c r="Q141" s="182">
        <v>34</v>
      </c>
      <c r="R141" s="182">
        <v>5</v>
      </c>
      <c r="S141" s="182">
        <v>8</v>
      </c>
      <c r="T141" s="182">
        <v>4</v>
      </c>
      <c r="U141" s="182">
        <v>0</v>
      </c>
      <c r="V141" s="182">
        <v>260</v>
      </c>
      <c r="W141" s="182">
        <v>1350</v>
      </c>
      <c r="X141" s="183">
        <v>760</v>
      </c>
      <c r="Y141" s="182">
        <v>57</v>
      </c>
      <c r="Z141" s="182">
        <v>344</v>
      </c>
      <c r="AA141" s="182">
        <v>35</v>
      </c>
      <c r="AB141" s="182">
        <v>9</v>
      </c>
      <c r="AC141" s="182">
        <v>2</v>
      </c>
      <c r="AD141" s="182">
        <v>4</v>
      </c>
      <c r="AE141" s="182">
        <v>0</v>
      </c>
      <c r="AF141" s="182">
        <v>292</v>
      </c>
      <c r="AG141" s="182">
        <v>1503</v>
      </c>
      <c r="AH141" s="183">
        <v>715</v>
      </c>
      <c r="AI141" s="182">
        <v>57</v>
      </c>
      <c r="AJ141" s="182">
        <v>430</v>
      </c>
      <c r="AK141" s="182">
        <v>38</v>
      </c>
      <c r="AL141" s="182">
        <v>9</v>
      </c>
      <c r="AM141" s="182">
        <v>3</v>
      </c>
      <c r="AN141" s="182">
        <v>2</v>
      </c>
      <c r="AO141" s="182">
        <v>0</v>
      </c>
      <c r="AP141" s="182">
        <v>267</v>
      </c>
      <c r="AQ141" s="182">
        <v>1521</v>
      </c>
      <c r="AR141" s="183">
        <v>429</v>
      </c>
      <c r="AS141" s="182">
        <v>44</v>
      </c>
      <c r="AT141" s="182">
        <v>589</v>
      </c>
      <c r="AU141" s="182">
        <v>34</v>
      </c>
      <c r="AV141" s="182">
        <v>2</v>
      </c>
      <c r="AW141" s="182">
        <v>1</v>
      </c>
      <c r="AX141" s="182">
        <v>1</v>
      </c>
      <c r="AY141" s="182">
        <v>0</v>
      </c>
      <c r="AZ141" s="182">
        <v>170</v>
      </c>
      <c r="BA141" s="190">
        <v>1270</v>
      </c>
    </row>
    <row r="142" spans="1:53" ht="13.5">
      <c r="A142" s="35"/>
      <c r="B142" s="334" t="s">
        <v>125</v>
      </c>
      <c r="C142" s="260" t="s">
        <v>446</v>
      </c>
      <c r="D142" s="188">
        <v>0</v>
      </c>
      <c r="E142" s="189">
        <v>0</v>
      </c>
      <c r="F142" s="189">
        <v>0</v>
      </c>
      <c r="G142" s="189">
        <v>0</v>
      </c>
      <c r="H142" s="189">
        <v>0</v>
      </c>
      <c r="I142" s="189">
        <v>0</v>
      </c>
      <c r="J142" s="189">
        <v>0</v>
      </c>
      <c r="K142" s="189">
        <v>0</v>
      </c>
      <c r="L142" s="189">
        <v>0</v>
      </c>
      <c r="M142" s="312">
        <v>0</v>
      </c>
      <c r="N142" s="188">
        <v>0</v>
      </c>
      <c r="O142" s="189">
        <v>0</v>
      </c>
      <c r="P142" s="189">
        <v>0</v>
      </c>
      <c r="Q142" s="189">
        <v>0</v>
      </c>
      <c r="R142" s="189">
        <v>1</v>
      </c>
      <c r="S142" s="189">
        <v>0</v>
      </c>
      <c r="T142" s="189">
        <v>0</v>
      </c>
      <c r="U142" s="189">
        <v>0</v>
      </c>
      <c r="V142" s="189">
        <v>0</v>
      </c>
      <c r="W142" s="189">
        <v>1</v>
      </c>
      <c r="X142" s="188">
        <v>0</v>
      </c>
      <c r="Y142" s="189">
        <v>0</v>
      </c>
      <c r="Z142" s="189">
        <v>0</v>
      </c>
      <c r="AA142" s="189">
        <v>0</v>
      </c>
      <c r="AB142" s="189">
        <v>0</v>
      </c>
      <c r="AC142" s="189">
        <v>0</v>
      </c>
      <c r="AD142" s="189">
        <v>0</v>
      </c>
      <c r="AE142" s="189">
        <v>0</v>
      </c>
      <c r="AF142" s="189">
        <v>0</v>
      </c>
      <c r="AG142" s="189">
        <v>0</v>
      </c>
      <c r="AH142" s="188">
        <v>0</v>
      </c>
      <c r="AI142" s="189">
        <v>0</v>
      </c>
      <c r="AJ142" s="189">
        <v>0</v>
      </c>
      <c r="AK142" s="189">
        <v>0</v>
      </c>
      <c r="AL142" s="189">
        <v>0</v>
      </c>
      <c r="AM142" s="189">
        <v>0</v>
      </c>
      <c r="AN142" s="189">
        <v>0</v>
      </c>
      <c r="AO142" s="189">
        <v>0</v>
      </c>
      <c r="AP142" s="189">
        <v>0</v>
      </c>
      <c r="AQ142" s="189">
        <v>0</v>
      </c>
      <c r="AR142" s="188">
        <v>0</v>
      </c>
      <c r="AS142" s="189">
        <v>0</v>
      </c>
      <c r="AT142" s="189">
        <v>0</v>
      </c>
      <c r="AU142" s="189">
        <v>0</v>
      </c>
      <c r="AV142" s="189">
        <v>0</v>
      </c>
      <c r="AW142" s="189">
        <v>0</v>
      </c>
      <c r="AX142" s="189">
        <v>0</v>
      </c>
      <c r="AY142" s="189">
        <v>0</v>
      </c>
      <c r="AZ142" s="189">
        <v>0</v>
      </c>
      <c r="BA142" s="312">
        <v>0</v>
      </c>
    </row>
    <row r="143" spans="1:53" ht="15" customHeight="1">
      <c r="A143" s="35"/>
      <c r="B143" s="11"/>
      <c r="C143" s="181" t="s">
        <v>126</v>
      </c>
      <c r="D143" s="183">
        <v>160</v>
      </c>
      <c r="E143" s="182">
        <v>14</v>
      </c>
      <c r="F143" s="182">
        <v>271</v>
      </c>
      <c r="G143" s="182">
        <v>272</v>
      </c>
      <c r="H143" s="182">
        <v>58</v>
      </c>
      <c r="I143" s="182">
        <v>20</v>
      </c>
      <c r="J143" s="182">
        <v>1</v>
      </c>
      <c r="K143" s="182">
        <v>1</v>
      </c>
      <c r="L143" s="182">
        <v>432</v>
      </c>
      <c r="M143" s="190">
        <v>1229</v>
      </c>
      <c r="N143" s="183">
        <v>159</v>
      </c>
      <c r="O143" s="182">
        <v>22</v>
      </c>
      <c r="P143" s="182">
        <v>239</v>
      </c>
      <c r="Q143" s="182">
        <v>308</v>
      </c>
      <c r="R143" s="182">
        <v>55</v>
      </c>
      <c r="S143" s="182">
        <v>25</v>
      </c>
      <c r="T143" s="182">
        <v>0</v>
      </c>
      <c r="U143" s="182">
        <v>1</v>
      </c>
      <c r="V143" s="182">
        <v>457</v>
      </c>
      <c r="W143" s="182">
        <v>1266</v>
      </c>
      <c r="X143" s="183">
        <v>160</v>
      </c>
      <c r="Y143" s="182">
        <v>11</v>
      </c>
      <c r="Z143" s="182">
        <v>298</v>
      </c>
      <c r="AA143" s="182">
        <v>314</v>
      </c>
      <c r="AB143" s="182">
        <v>54</v>
      </c>
      <c r="AC143" s="182">
        <v>12</v>
      </c>
      <c r="AD143" s="182">
        <v>0</v>
      </c>
      <c r="AE143" s="182">
        <v>0</v>
      </c>
      <c r="AF143" s="182">
        <v>455</v>
      </c>
      <c r="AG143" s="182">
        <v>1304</v>
      </c>
      <c r="AH143" s="183">
        <v>141</v>
      </c>
      <c r="AI143" s="182">
        <v>14</v>
      </c>
      <c r="AJ143" s="182">
        <v>264</v>
      </c>
      <c r="AK143" s="182">
        <v>334</v>
      </c>
      <c r="AL143" s="182">
        <v>43</v>
      </c>
      <c r="AM143" s="182">
        <v>20</v>
      </c>
      <c r="AN143" s="182">
        <v>0</v>
      </c>
      <c r="AO143" s="182">
        <v>0</v>
      </c>
      <c r="AP143" s="182">
        <v>530</v>
      </c>
      <c r="AQ143" s="182">
        <v>1346</v>
      </c>
      <c r="AR143" s="183">
        <v>96</v>
      </c>
      <c r="AS143" s="182">
        <v>8</v>
      </c>
      <c r="AT143" s="182">
        <v>164</v>
      </c>
      <c r="AU143" s="182">
        <v>468</v>
      </c>
      <c r="AV143" s="182">
        <v>40</v>
      </c>
      <c r="AW143" s="182">
        <v>12</v>
      </c>
      <c r="AX143" s="182">
        <v>0</v>
      </c>
      <c r="AY143" s="182">
        <v>0</v>
      </c>
      <c r="AZ143" s="182">
        <v>468</v>
      </c>
      <c r="BA143" s="190">
        <v>1256</v>
      </c>
    </row>
    <row r="144" spans="1:53" ht="15" customHeight="1">
      <c r="A144" s="35"/>
      <c r="B144" s="11"/>
      <c r="C144" s="181" t="s">
        <v>127</v>
      </c>
      <c r="D144" s="183">
        <v>284</v>
      </c>
      <c r="E144" s="182">
        <v>75</v>
      </c>
      <c r="F144" s="182">
        <v>266</v>
      </c>
      <c r="G144" s="182">
        <v>731</v>
      </c>
      <c r="H144" s="182">
        <v>52</v>
      </c>
      <c r="I144" s="182">
        <v>22</v>
      </c>
      <c r="J144" s="182">
        <v>2</v>
      </c>
      <c r="K144" s="182">
        <v>1</v>
      </c>
      <c r="L144" s="182">
        <v>1400</v>
      </c>
      <c r="M144" s="190">
        <v>2833</v>
      </c>
      <c r="N144" s="183">
        <v>320</v>
      </c>
      <c r="O144" s="182">
        <v>55</v>
      </c>
      <c r="P144" s="182">
        <v>288</v>
      </c>
      <c r="Q144" s="182">
        <v>805</v>
      </c>
      <c r="R144" s="182">
        <v>88</v>
      </c>
      <c r="S144" s="182">
        <v>8</v>
      </c>
      <c r="T144" s="182">
        <v>2</v>
      </c>
      <c r="U144" s="182">
        <v>1</v>
      </c>
      <c r="V144" s="182">
        <v>1379</v>
      </c>
      <c r="W144" s="182">
        <v>2946</v>
      </c>
      <c r="X144" s="183">
        <v>334</v>
      </c>
      <c r="Y144" s="182">
        <v>60</v>
      </c>
      <c r="Z144" s="182">
        <v>318</v>
      </c>
      <c r="AA144" s="182">
        <v>884</v>
      </c>
      <c r="AB144" s="182">
        <v>66</v>
      </c>
      <c r="AC144" s="182">
        <v>26</v>
      </c>
      <c r="AD144" s="182">
        <v>2</v>
      </c>
      <c r="AE144" s="182">
        <v>0</v>
      </c>
      <c r="AF144" s="182">
        <v>1479</v>
      </c>
      <c r="AG144" s="182">
        <v>3169</v>
      </c>
      <c r="AH144" s="183">
        <v>290</v>
      </c>
      <c r="AI144" s="182">
        <v>38</v>
      </c>
      <c r="AJ144" s="182">
        <v>332</v>
      </c>
      <c r="AK144" s="182">
        <v>1038</v>
      </c>
      <c r="AL144" s="182">
        <v>105</v>
      </c>
      <c r="AM144" s="182">
        <v>23</v>
      </c>
      <c r="AN144" s="182">
        <v>4</v>
      </c>
      <c r="AO144" s="182">
        <v>1</v>
      </c>
      <c r="AP144" s="182">
        <v>1417</v>
      </c>
      <c r="AQ144" s="182">
        <v>3248</v>
      </c>
      <c r="AR144" s="183">
        <v>312</v>
      </c>
      <c r="AS144" s="182">
        <v>33</v>
      </c>
      <c r="AT144" s="182">
        <v>479</v>
      </c>
      <c r="AU144" s="182">
        <v>1570</v>
      </c>
      <c r="AV144" s="182">
        <v>91</v>
      </c>
      <c r="AW144" s="182">
        <v>12</v>
      </c>
      <c r="AX144" s="182">
        <v>4</v>
      </c>
      <c r="AY144" s="182">
        <v>0</v>
      </c>
      <c r="AZ144" s="182">
        <v>1196</v>
      </c>
      <c r="BA144" s="190">
        <v>3697</v>
      </c>
    </row>
    <row r="145" spans="1:53" ht="15" customHeight="1">
      <c r="A145" s="35"/>
      <c r="B145" s="11"/>
      <c r="C145" s="181" t="s">
        <v>128</v>
      </c>
      <c r="D145" s="183">
        <v>118</v>
      </c>
      <c r="E145" s="182">
        <v>7</v>
      </c>
      <c r="F145" s="182">
        <v>161</v>
      </c>
      <c r="G145" s="182">
        <v>670</v>
      </c>
      <c r="H145" s="182">
        <v>155</v>
      </c>
      <c r="I145" s="182">
        <v>7</v>
      </c>
      <c r="J145" s="182">
        <v>16</v>
      </c>
      <c r="K145" s="182">
        <v>0</v>
      </c>
      <c r="L145" s="182">
        <v>306</v>
      </c>
      <c r="M145" s="190">
        <v>1440</v>
      </c>
      <c r="N145" s="183">
        <v>112</v>
      </c>
      <c r="O145" s="182">
        <v>9</v>
      </c>
      <c r="P145" s="182">
        <v>211</v>
      </c>
      <c r="Q145" s="182">
        <v>710</v>
      </c>
      <c r="R145" s="182">
        <v>190</v>
      </c>
      <c r="S145" s="182">
        <v>18</v>
      </c>
      <c r="T145" s="182">
        <v>21</v>
      </c>
      <c r="U145" s="182">
        <v>0</v>
      </c>
      <c r="V145" s="182">
        <v>296</v>
      </c>
      <c r="W145" s="182">
        <v>1567</v>
      </c>
      <c r="X145" s="183">
        <v>127</v>
      </c>
      <c r="Y145" s="182">
        <v>3</v>
      </c>
      <c r="Z145" s="182">
        <v>218</v>
      </c>
      <c r="AA145" s="182">
        <v>806</v>
      </c>
      <c r="AB145" s="182">
        <v>280</v>
      </c>
      <c r="AC145" s="182">
        <v>25</v>
      </c>
      <c r="AD145" s="182">
        <v>27</v>
      </c>
      <c r="AE145" s="182">
        <v>1</v>
      </c>
      <c r="AF145" s="182">
        <v>337</v>
      </c>
      <c r="AG145" s="182">
        <v>1824</v>
      </c>
      <c r="AH145" s="183">
        <v>112</v>
      </c>
      <c r="AI145" s="182">
        <v>6</v>
      </c>
      <c r="AJ145" s="182">
        <v>216</v>
      </c>
      <c r="AK145" s="182">
        <v>920</v>
      </c>
      <c r="AL145" s="182">
        <v>266</v>
      </c>
      <c r="AM145" s="182">
        <v>28</v>
      </c>
      <c r="AN145" s="182">
        <v>23</v>
      </c>
      <c r="AO145" s="182">
        <v>0</v>
      </c>
      <c r="AP145" s="182">
        <v>323</v>
      </c>
      <c r="AQ145" s="182">
        <v>1894</v>
      </c>
      <c r="AR145" s="183">
        <v>107</v>
      </c>
      <c r="AS145" s="182">
        <v>3</v>
      </c>
      <c r="AT145" s="182">
        <v>232</v>
      </c>
      <c r="AU145" s="182">
        <v>1246</v>
      </c>
      <c r="AV145" s="182">
        <v>230</v>
      </c>
      <c r="AW145" s="182">
        <v>17</v>
      </c>
      <c r="AX145" s="182">
        <v>25</v>
      </c>
      <c r="AY145" s="182">
        <v>0</v>
      </c>
      <c r="AZ145" s="182">
        <v>304</v>
      </c>
      <c r="BA145" s="190">
        <v>2164</v>
      </c>
    </row>
    <row r="146" spans="1:53" ht="15" customHeight="1">
      <c r="A146" s="35"/>
      <c r="B146" s="11"/>
      <c r="C146" s="181" t="s">
        <v>322</v>
      </c>
      <c r="D146" s="183">
        <v>60</v>
      </c>
      <c r="E146" s="182">
        <v>0</v>
      </c>
      <c r="F146" s="182">
        <v>27</v>
      </c>
      <c r="G146" s="182">
        <v>121</v>
      </c>
      <c r="H146" s="182">
        <v>62</v>
      </c>
      <c r="I146" s="182">
        <v>7</v>
      </c>
      <c r="J146" s="182">
        <v>13</v>
      </c>
      <c r="K146" s="182">
        <v>2</v>
      </c>
      <c r="L146" s="182">
        <v>5</v>
      </c>
      <c r="M146" s="190">
        <v>297</v>
      </c>
      <c r="N146" s="183">
        <v>78</v>
      </c>
      <c r="O146" s="182">
        <v>0</v>
      </c>
      <c r="P146" s="182">
        <v>35</v>
      </c>
      <c r="Q146" s="182">
        <v>157</v>
      </c>
      <c r="R146" s="182">
        <v>59</v>
      </c>
      <c r="S146" s="182">
        <v>13</v>
      </c>
      <c r="T146" s="182">
        <v>20</v>
      </c>
      <c r="U146" s="182">
        <v>8</v>
      </c>
      <c r="V146" s="182">
        <v>0</v>
      </c>
      <c r="W146" s="182">
        <v>370</v>
      </c>
      <c r="X146" s="183">
        <v>98</v>
      </c>
      <c r="Y146" s="182">
        <v>0</v>
      </c>
      <c r="Z146" s="182">
        <v>36</v>
      </c>
      <c r="AA146" s="182">
        <v>176</v>
      </c>
      <c r="AB146" s="182">
        <v>74</v>
      </c>
      <c r="AC146" s="182">
        <v>11</v>
      </c>
      <c r="AD146" s="182">
        <v>10</v>
      </c>
      <c r="AE146" s="182">
        <v>2</v>
      </c>
      <c r="AF146" s="182">
        <v>2</v>
      </c>
      <c r="AG146" s="182">
        <v>409</v>
      </c>
      <c r="AH146" s="183">
        <v>111</v>
      </c>
      <c r="AI146" s="182">
        <v>1</v>
      </c>
      <c r="AJ146" s="182">
        <v>46</v>
      </c>
      <c r="AK146" s="182">
        <v>235</v>
      </c>
      <c r="AL146" s="182">
        <v>70</v>
      </c>
      <c r="AM146" s="182">
        <v>19</v>
      </c>
      <c r="AN146" s="182">
        <v>9</v>
      </c>
      <c r="AO146" s="182">
        <v>4</v>
      </c>
      <c r="AP146" s="182">
        <v>0</v>
      </c>
      <c r="AQ146" s="182">
        <v>495</v>
      </c>
      <c r="AR146" s="183">
        <v>124</v>
      </c>
      <c r="AS146" s="182">
        <v>0</v>
      </c>
      <c r="AT146" s="182">
        <v>56</v>
      </c>
      <c r="AU146" s="182">
        <v>380</v>
      </c>
      <c r="AV146" s="182">
        <v>80</v>
      </c>
      <c r="AW146" s="182">
        <v>15</v>
      </c>
      <c r="AX146" s="182">
        <v>27</v>
      </c>
      <c r="AY146" s="182">
        <v>4</v>
      </c>
      <c r="AZ146" s="182">
        <v>2</v>
      </c>
      <c r="BA146" s="190">
        <v>688</v>
      </c>
    </row>
    <row r="147" spans="1:53" ht="15" customHeight="1">
      <c r="A147" s="35"/>
      <c r="B147" s="304"/>
      <c r="C147" s="34" t="s">
        <v>39</v>
      </c>
      <c r="D147" s="184">
        <v>622</v>
      </c>
      <c r="E147" s="185">
        <v>96</v>
      </c>
      <c r="F147" s="185">
        <v>725</v>
      </c>
      <c r="G147" s="185">
        <v>1794</v>
      </c>
      <c r="H147" s="185">
        <v>327</v>
      </c>
      <c r="I147" s="185">
        <v>56</v>
      </c>
      <c r="J147" s="185">
        <v>32</v>
      </c>
      <c r="K147" s="185">
        <v>4</v>
      </c>
      <c r="L147" s="185">
        <v>2143</v>
      </c>
      <c r="M147" s="191">
        <v>5799</v>
      </c>
      <c r="N147" s="184">
        <v>669</v>
      </c>
      <c r="O147" s="185">
        <v>86</v>
      </c>
      <c r="P147" s="185">
        <v>773</v>
      </c>
      <c r="Q147" s="185">
        <v>1980</v>
      </c>
      <c r="R147" s="185">
        <v>393</v>
      </c>
      <c r="S147" s="185">
        <v>64</v>
      </c>
      <c r="T147" s="185">
        <v>43</v>
      </c>
      <c r="U147" s="185">
        <v>10</v>
      </c>
      <c r="V147" s="185">
        <v>2132</v>
      </c>
      <c r="W147" s="185">
        <v>6150</v>
      </c>
      <c r="X147" s="184">
        <v>719</v>
      </c>
      <c r="Y147" s="185">
        <v>74</v>
      </c>
      <c r="Z147" s="185">
        <v>870</v>
      </c>
      <c r="AA147" s="185">
        <v>2180</v>
      </c>
      <c r="AB147" s="185">
        <v>474</v>
      </c>
      <c r="AC147" s="185">
        <v>74</v>
      </c>
      <c r="AD147" s="185">
        <v>39</v>
      </c>
      <c r="AE147" s="185">
        <v>3</v>
      </c>
      <c r="AF147" s="185">
        <v>2273</v>
      </c>
      <c r="AG147" s="185">
        <v>6706</v>
      </c>
      <c r="AH147" s="184">
        <v>654</v>
      </c>
      <c r="AI147" s="185">
        <v>59</v>
      </c>
      <c r="AJ147" s="185">
        <v>858</v>
      </c>
      <c r="AK147" s="185">
        <v>2527</v>
      </c>
      <c r="AL147" s="185">
        <v>484</v>
      </c>
      <c r="AM147" s="185">
        <v>90</v>
      </c>
      <c r="AN147" s="185">
        <v>36</v>
      </c>
      <c r="AO147" s="185">
        <v>5</v>
      </c>
      <c r="AP147" s="185">
        <v>2270</v>
      </c>
      <c r="AQ147" s="185">
        <v>6983</v>
      </c>
      <c r="AR147" s="184">
        <v>639</v>
      </c>
      <c r="AS147" s="185">
        <v>44</v>
      </c>
      <c r="AT147" s="185">
        <v>931</v>
      </c>
      <c r="AU147" s="185">
        <v>3664</v>
      </c>
      <c r="AV147" s="185">
        <v>441</v>
      </c>
      <c r="AW147" s="185">
        <v>56</v>
      </c>
      <c r="AX147" s="185">
        <v>56</v>
      </c>
      <c r="AY147" s="185">
        <v>4</v>
      </c>
      <c r="AZ147" s="185">
        <v>1970</v>
      </c>
      <c r="BA147" s="191">
        <v>7805</v>
      </c>
    </row>
    <row r="148" spans="1:53" ht="15" customHeight="1">
      <c r="A148" s="35"/>
      <c r="B148" s="11" t="s">
        <v>193</v>
      </c>
      <c r="C148" s="181" t="s">
        <v>129</v>
      </c>
      <c r="D148" s="183">
        <v>444</v>
      </c>
      <c r="E148" s="182">
        <v>3</v>
      </c>
      <c r="F148" s="182">
        <v>263</v>
      </c>
      <c r="G148" s="182">
        <v>1583</v>
      </c>
      <c r="H148" s="182">
        <v>613</v>
      </c>
      <c r="I148" s="182">
        <v>200</v>
      </c>
      <c r="J148" s="182">
        <v>319</v>
      </c>
      <c r="K148" s="182">
        <v>134</v>
      </c>
      <c r="L148" s="182">
        <v>38</v>
      </c>
      <c r="M148" s="190">
        <v>3597</v>
      </c>
      <c r="N148" s="183">
        <v>625</v>
      </c>
      <c r="O148" s="182">
        <v>5</v>
      </c>
      <c r="P148" s="182">
        <v>366</v>
      </c>
      <c r="Q148" s="182">
        <v>1647</v>
      </c>
      <c r="R148" s="182">
        <v>646</v>
      </c>
      <c r="S148" s="182">
        <v>258</v>
      </c>
      <c r="T148" s="182">
        <v>299</v>
      </c>
      <c r="U148" s="182">
        <v>117</v>
      </c>
      <c r="V148" s="182">
        <v>44</v>
      </c>
      <c r="W148" s="182">
        <v>4007</v>
      </c>
      <c r="X148" s="183">
        <v>618</v>
      </c>
      <c r="Y148" s="182">
        <v>4</v>
      </c>
      <c r="Z148" s="182">
        <v>331</v>
      </c>
      <c r="AA148" s="182">
        <v>1735</v>
      </c>
      <c r="AB148" s="182">
        <v>645</v>
      </c>
      <c r="AC148" s="182">
        <v>272</v>
      </c>
      <c r="AD148" s="182">
        <v>358</v>
      </c>
      <c r="AE148" s="182">
        <v>147</v>
      </c>
      <c r="AF148" s="182">
        <v>39</v>
      </c>
      <c r="AG148" s="182">
        <v>4149</v>
      </c>
      <c r="AH148" s="183">
        <v>672</v>
      </c>
      <c r="AI148" s="182">
        <v>5</v>
      </c>
      <c r="AJ148" s="182">
        <v>332</v>
      </c>
      <c r="AK148" s="182">
        <v>1769</v>
      </c>
      <c r="AL148" s="182">
        <v>555</v>
      </c>
      <c r="AM148" s="182">
        <v>276</v>
      </c>
      <c r="AN148" s="182">
        <v>371</v>
      </c>
      <c r="AO148" s="182">
        <v>122</v>
      </c>
      <c r="AP148" s="182">
        <v>39</v>
      </c>
      <c r="AQ148" s="182">
        <v>4141</v>
      </c>
      <c r="AR148" s="183">
        <v>604</v>
      </c>
      <c r="AS148" s="182">
        <v>4</v>
      </c>
      <c r="AT148" s="182">
        <v>291</v>
      </c>
      <c r="AU148" s="182">
        <v>2099</v>
      </c>
      <c r="AV148" s="182">
        <v>568</v>
      </c>
      <c r="AW148" s="182">
        <v>282</v>
      </c>
      <c r="AX148" s="182">
        <v>396</v>
      </c>
      <c r="AY148" s="182">
        <v>109</v>
      </c>
      <c r="AZ148" s="182">
        <v>51</v>
      </c>
      <c r="BA148" s="190">
        <v>4404</v>
      </c>
    </row>
    <row r="149" spans="1:53" ht="15" customHeight="1">
      <c r="A149" s="35"/>
      <c r="B149" s="334" t="s">
        <v>194</v>
      </c>
      <c r="C149" s="260" t="s">
        <v>197</v>
      </c>
      <c r="D149" s="188">
        <v>0</v>
      </c>
      <c r="E149" s="189">
        <v>0</v>
      </c>
      <c r="F149" s="189">
        <v>2</v>
      </c>
      <c r="G149" s="189">
        <v>5</v>
      </c>
      <c r="H149" s="189">
        <v>29</v>
      </c>
      <c r="I149" s="189">
        <v>3</v>
      </c>
      <c r="J149" s="189">
        <v>5</v>
      </c>
      <c r="K149" s="189">
        <v>0</v>
      </c>
      <c r="L149" s="189">
        <v>1</v>
      </c>
      <c r="M149" s="312">
        <v>45</v>
      </c>
      <c r="N149" s="188">
        <v>0</v>
      </c>
      <c r="O149" s="189">
        <v>0</v>
      </c>
      <c r="P149" s="189">
        <v>1</v>
      </c>
      <c r="Q149" s="189">
        <v>4</v>
      </c>
      <c r="R149" s="189">
        <v>27</v>
      </c>
      <c r="S149" s="189">
        <v>6</v>
      </c>
      <c r="T149" s="189">
        <v>4</v>
      </c>
      <c r="U149" s="189">
        <v>1</v>
      </c>
      <c r="V149" s="189">
        <v>5</v>
      </c>
      <c r="W149" s="189">
        <v>48</v>
      </c>
      <c r="X149" s="188">
        <v>0</v>
      </c>
      <c r="Y149" s="189">
        <v>0</v>
      </c>
      <c r="Z149" s="189">
        <v>0</v>
      </c>
      <c r="AA149" s="189">
        <v>3</v>
      </c>
      <c r="AB149" s="189">
        <v>28</v>
      </c>
      <c r="AC149" s="189">
        <v>4</v>
      </c>
      <c r="AD149" s="189">
        <v>2</v>
      </c>
      <c r="AE149" s="189">
        <v>3</v>
      </c>
      <c r="AF149" s="189">
        <v>1</v>
      </c>
      <c r="AG149" s="189">
        <v>41</v>
      </c>
      <c r="AH149" s="188">
        <v>1</v>
      </c>
      <c r="AI149" s="189">
        <v>0</v>
      </c>
      <c r="AJ149" s="189">
        <v>0</v>
      </c>
      <c r="AK149" s="189">
        <v>2</v>
      </c>
      <c r="AL149" s="189">
        <v>17</v>
      </c>
      <c r="AM149" s="189">
        <v>7</v>
      </c>
      <c r="AN149" s="189">
        <v>0</v>
      </c>
      <c r="AO149" s="189">
        <v>1</v>
      </c>
      <c r="AP149" s="189">
        <v>4</v>
      </c>
      <c r="AQ149" s="189">
        <v>32</v>
      </c>
      <c r="AR149" s="188">
        <v>0</v>
      </c>
      <c r="AS149" s="189">
        <v>0</v>
      </c>
      <c r="AT149" s="189">
        <v>0</v>
      </c>
      <c r="AU149" s="189">
        <v>1</v>
      </c>
      <c r="AV149" s="189">
        <v>24</v>
      </c>
      <c r="AW149" s="189">
        <v>3</v>
      </c>
      <c r="AX149" s="189">
        <v>3</v>
      </c>
      <c r="AY149" s="189">
        <v>3</v>
      </c>
      <c r="AZ149" s="189">
        <v>1</v>
      </c>
      <c r="BA149" s="312">
        <v>35</v>
      </c>
    </row>
    <row r="150" spans="1:53" ht="15" customHeight="1">
      <c r="A150" s="35"/>
      <c r="B150" s="11"/>
      <c r="C150" s="181" t="s">
        <v>130</v>
      </c>
      <c r="D150" s="183">
        <v>0</v>
      </c>
      <c r="E150" s="182">
        <v>0</v>
      </c>
      <c r="F150" s="182">
        <v>1</v>
      </c>
      <c r="G150" s="182">
        <v>3</v>
      </c>
      <c r="H150" s="182">
        <v>1</v>
      </c>
      <c r="I150" s="182">
        <v>0</v>
      </c>
      <c r="J150" s="182">
        <v>1</v>
      </c>
      <c r="K150" s="182">
        <v>0</v>
      </c>
      <c r="L150" s="182">
        <v>0</v>
      </c>
      <c r="M150" s="190">
        <v>6</v>
      </c>
      <c r="N150" s="183">
        <v>0</v>
      </c>
      <c r="O150" s="182">
        <v>0</v>
      </c>
      <c r="P150" s="182">
        <v>1</v>
      </c>
      <c r="Q150" s="182">
        <v>0</v>
      </c>
      <c r="R150" s="182">
        <v>1</v>
      </c>
      <c r="S150" s="182">
        <v>0</v>
      </c>
      <c r="T150" s="182">
        <v>0</v>
      </c>
      <c r="U150" s="182">
        <v>0</v>
      </c>
      <c r="V150" s="182">
        <v>0</v>
      </c>
      <c r="W150" s="182">
        <v>2</v>
      </c>
      <c r="X150" s="183">
        <v>2</v>
      </c>
      <c r="Y150" s="182">
        <v>0</v>
      </c>
      <c r="Z150" s="182">
        <v>1</v>
      </c>
      <c r="AA150" s="182">
        <v>0</v>
      </c>
      <c r="AB150" s="182">
        <v>0</v>
      </c>
      <c r="AC150" s="182">
        <v>0</v>
      </c>
      <c r="AD150" s="182">
        <v>1</v>
      </c>
      <c r="AE150" s="182">
        <v>0</v>
      </c>
      <c r="AF150" s="182">
        <v>0</v>
      </c>
      <c r="AG150" s="182">
        <v>4</v>
      </c>
      <c r="AH150" s="183">
        <v>4</v>
      </c>
      <c r="AI150" s="182">
        <v>0</v>
      </c>
      <c r="AJ150" s="182">
        <v>0</v>
      </c>
      <c r="AK150" s="182">
        <v>2</v>
      </c>
      <c r="AL150" s="182">
        <v>0</v>
      </c>
      <c r="AM150" s="182">
        <v>0</v>
      </c>
      <c r="AN150" s="182">
        <v>0</v>
      </c>
      <c r="AO150" s="182">
        <v>0</v>
      </c>
      <c r="AP150" s="182">
        <v>0</v>
      </c>
      <c r="AQ150" s="182">
        <v>6</v>
      </c>
      <c r="AR150" s="183">
        <v>0</v>
      </c>
      <c r="AS150" s="182">
        <v>0</v>
      </c>
      <c r="AT150" s="182">
        <v>3</v>
      </c>
      <c r="AU150" s="182">
        <v>2</v>
      </c>
      <c r="AV150" s="182">
        <v>0</v>
      </c>
      <c r="AW150" s="182">
        <v>0</v>
      </c>
      <c r="AX150" s="182">
        <v>0</v>
      </c>
      <c r="AY150" s="182">
        <v>0</v>
      </c>
      <c r="AZ150" s="182">
        <v>0</v>
      </c>
      <c r="BA150" s="190">
        <v>5</v>
      </c>
    </row>
    <row r="151" spans="1:53" ht="15" customHeight="1">
      <c r="A151" s="35"/>
      <c r="B151" s="11"/>
      <c r="C151" s="181" t="s">
        <v>131</v>
      </c>
      <c r="D151" s="183">
        <v>5</v>
      </c>
      <c r="E151" s="182">
        <v>0</v>
      </c>
      <c r="F151" s="182">
        <v>2</v>
      </c>
      <c r="G151" s="182">
        <v>3</v>
      </c>
      <c r="H151" s="182">
        <v>1</v>
      </c>
      <c r="I151" s="182">
        <v>0</v>
      </c>
      <c r="J151" s="182">
        <v>0</v>
      </c>
      <c r="K151" s="182">
        <v>0</v>
      </c>
      <c r="L151" s="182">
        <v>0</v>
      </c>
      <c r="M151" s="190">
        <v>11</v>
      </c>
      <c r="N151" s="183">
        <v>0</v>
      </c>
      <c r="O151" s="182">
        <v>0</v>
      </c>
      <c r="P151" s="182">
        <v>2</v>
      </c>
      <c r="Q151" s="182">
        <v>3</v>
      </c>
      <c r="R151" s="182">
        <v>0</v>
      </c>
      <c r="S151" s="182">
        <v>0</v>
      </c>
      <c r="T151" s="182">
        <v>0</v>
      </c>
      <c r="U151" s="182">
        <v>0</v>
      </c>
      <c r="V151" s="182">
        <v>0</v>
      </c>
      <c r="W151" s="182">
        <v>5</v>
      </c>
      <c r="X151" s="183">
        <v>2</v>
      </c>
      <c r="Y151" s="182">
        <v>0</v>
      </c>
      <c r="Z151" s="182">
        <v>3</v>
      </c>
      <c r="AA151" s="182">
        <v>4</v>
      </c>
      <c r="AB151" s="182">
        <v>0</v>
      </c>
      <c r="AC151" s="182">
        <v>0</v>
      </c>
      <c r="AD151" s="182">
        <v>0</v>
      </c>
      <c r="AE151" s="182">
        <v>0</v>
      </c>
      <c r="AF151" s="182">
        <v>0</v>
      </c>
      <c r="AG151" s="182">
        <v>9</v>
      </c>
      <c r="AH151" s="183">
        <v>2</v>
      </c>
      <c r="AI151" s="182">
        <v>0</v>
      </c>
      <c r="AJ151" s="182">
        <v>0</v>
      </c>
      <c r="AK151" s="182">
        <v>1</v>
      </c>
      <c r="AL151" s="182">
        <v>0</v>
      </c>
      <c r="AM151" s="182">
        <v>0</v>
      </c>
      <c r="AN151" s="182">
        <v>0</v>
      </c>
      <c r="AO151" s="182">
        <v>0</v>
      </c>
      <c r="AP151" s="182">
        <v>0</v>
      </c>
      <c r="AQ151" s="182">
        <v>3</v>
      </c>
      <c r="AR151" s="183">
        <v>0</v>
      </c>
      <c r="AS151" s="182">
        <v>0</v>
      </c>
      <c r="AT151" s="182">
        <v>1</v>
      </c>
      <c r="AU151" s="182">
        <v>1</v>
      </c>
      <c r="AV151" s="182">
        <v>2</v>
      </c>
      <c r="AW151" s="182">
        <v>0</v>
      </c>
      <c r="AX151" s="182">
        <v>0</v>
      </c>
      <c r="AY151" s="182">
        <v>0</v>
      </c>
      <c r="AZ151" s="182">
        <v>0</v>
      </c>
      <c r="BA151" s="190">
        <v>4</v>
      </c>
    </row>
    <row r="152" spans="1:53" ht="15" customHeight="1">
      <c r="A152" s="35"/>
      <c r="B152" s="11"/>
      <c r="C152" s="181" t="s">
        <v>323</v>
      </c>
      <c r="D152" s="183">
        <v>3</v>
      </c>
      <c r="E152" s="182">
        <v>0</v>
      </c>
      <c r="F152" s="182">
        <v>2</v>
      </c>
      <c r="G152" s="182">
        <v>13</v>
      </c>
      <c r="H152" s="182">
        <v>667</v>
      </c>
      <c r="I152" s="182">
        <v>4</v>
      </c>
      <c r="J152" s="182">
        <v>37</v>
      </c>
      <c r="K152" s="182">
        <v>88</v>
      </c>
      <c r="L152" s="182">
        <v>0</v>
      </c>
      <c r="M152" s="190">
        <v>814</v>
      </c>
      <c r="N152" s="183">
        <v>1</v>
      </c>
      <c r="O152" s="182">
        <v>0</v>
      </c>
      <c r="P152" s="182">
        <v>2</v>
      </c>
      <c r="Q152" s="182">
        <v>17</v>
      </c>
      <c r="R152" s="182">
        <v>474</v>
      </c>
      <c r="S152" s="182">
        <v>8</v>
      </c>
      <c r="T152" s="182">
        <v>49</v>
      </c>
      <c r="U152" s="182">
        <v>74</v>
      </c>
      <c r="V152" s="182">
        <v>1</v>
      </c>
      <c r="W152" s="182">
        <v>626</v>
      </c>
      <c r="X152" s="183">
        <v>3</v>
      </c>
      <c r="Y152" s="182">
        <v>0</v>
      </c>
      <c r="Z152" s="182">
        <v>2</v>
      </c>
      <c r="AA152" s="182">
        <v>18</v>
      </c>
      <c r="AB152" s="182">
        <v>756</v>
      </c>
      <c r="AC152" s="182">
        <v>3</v>
      </c>
      <c r="AD152" s="182">
        <v>38</v>
      </c>
      <c r="AE152" s="182">
        <v>31</v>
      </c>
      <c r="AF152" s="182">
        <v>0</v>
      </c>
      <c r="AG152" s="182">
        <v>851</v>
      </c>
      <c r="AH152" s="183">
        <v>1</v>
      </c>
      <c r="AI152" s="182">
        <v>0</v>
      </c>
      <c r="AJ152" s="182">
        <v>1</v>
      </c>
      <c r="AK152" s="182">
        <v>17</v>
      </c>
      <c r="AL152" s="182">
        <v>619</v>
      </c>
      <c r="AM152" s="182">
        <v>3</v>
      </c>
      <c r="AN152" s="182">
        <v>26</v>
      </c>
      <c r="AO152" s="182">
        <v>63</v>
      </c>
      <c r="AP152" s="182">
        <v>3</v>
      </c>
      <c r="AQ152" s="182">
        <v>733</v>
      </c>
      <c r="AR152" s="183">
        <v>0</v>
      </c>
      <c r="AS152" s="182">
        <v>0</v>
      </c>
      <c r="AT152" s="182">
        <v>2</v>
      </c>
      <c r="AU152" s="182">
        <v>20</v>
      </c>
      <c r="AV152" s="182">
        <v>298</v>
      </c>
      <c r="AW152" s="182">
        <v>13</v>
      </c>
      <c r="AX152" s="182">
        <v>23</v>
      </c>
      <c r="AY152" s="182">
        <v>55</v>
      </c>
      <c r="AZ152" s="182">
        <v>0</v>
      </c>
      <c r="BA152" s="190">
        <v>411</v>
      </c>
    </row>
    <row r="153" spans="1:53" ht="15" customHeight="1">
      <c r="A153" s="35"/>
      <c r="B153" s="304"/>
      <c r="C153" s="34" t="s">
        <v>39</v>
      </c>
      <c r="D153" s="184">
        <v>8</v>
      </c>
      <c r="E153" s="185">
        <v>0</v>
      </c>
      <c r="F153" s="185">
        <v>7</v>
      </c>
      <c r="G153" s="185">
        <v>24</v>
      </c>
      <c r="H153" s="185">
        <v>698</v>
      </c>
      <c r="I153" s="185">
        <v>7</v>
      </c>
      <c r="J153" s="185">
        <v>43</v>
      </c>
      <c r="K153" s="185">
        <v>88</v>
      </c>
      <c r="L153" s="185">
        <v>1</v>
      </c>
      <c r="M153" s="191">
        <v>876</v>
      </c>
      <c r="N153" s="184">
        <v>1</v>
      </c>
      <c r="O153" s="185">
        <v>0</v>
      </c>
      <c r="P153" s="185">
        <v>6</v>
      </c>
      <c r="Q153" s="185">
        <v>24</v>
      </c>
      <c r="R153" s="185">
        <v>502</v>
      </c>
      <c r="S153" s="185">
        <v>14</v>
      </c>
      <c r="T153" s="185">
        <v>53</v>
      </c>
      <c r="U153" s="185">
        <v>75</v>
      </c>
      <c r="V153" s="185">
        <v>6</v>
      </c>
      <c r="W153" s="185">
        <v>681</v>
      </c>
      <c r="X153" s="184">
        <v>7</v>
      </c>
      <c r="Y153" s="185">
        <v>0</v>
      </c>
      <c r="Z153" s="185">
        <v>6</v>
      </c>
      <c r="AA153" s="185">
        <v>25</v>
      </c>
      <c r="AB153" s="185">
        <v>784</v>
      </c>
      <c r="AC153" s="185">
        <v>7</v>
      </c>
      <c r="AD153" s="185">
        <v>41</v>
      </c>
      <c r="AE153" s="185">
        <v>34</v>
      </c>
      <c r="AF153" s="185">
        <v>1</v>
      </c>
      <c r="AG153" s="185">
        <v>905</v>
      </c>
      <c r="AH153" s="184">
        <v>8</v>
      </c>
      <c r="AI153" s="185">
        <v>0</v>
      </c>
      <c r="AJ153" s="185">
        <v>1</v>
      </c>
      <c r="AK153" s="185">
        <v>22</v>
      </c>
      <c r="AL153" s="185">
        <v>636</v>
      </c>
      <c r="AM153" s="185">
        <v>10</v>
      </c>
      <c r="AN153" s="185">
        <v>26</v>
      </c>
      <c r="AO153" s="185">
        <v>64</v>
      </c>
      <c r="AP153" s="185">
        <v>7</v>
      </c>
      <c r="AQ153" s="185">
        <v>774</v>
      </c>
      <c r="AR153" s="184">
        <v>0</v>
      </c>
      <c r="AS153" s="185">
        <v>0</v>
      </c>
      <c r="AT153" s="185">
        <v>6</v>
      </c>
      <c r="AU153" s="185">
        <v>24</v>
      </c>
      <c r="AV153" s="185">
        <v>324</v>
      </c>
      <c r="AW153" s="185">
        <v>16</v>
      </c>
      <c r="AX153" s="185">
        <v>26</v>
      </c>
      <c r="AY153" s="185">
        <v>58</v>
      </c>
      <c r="AZ153" s="185">
        <v>1</v>
      </c>
      <c r="BA153" s="191">
        <v>455</v>
      </c>
    </row>
    <row r="154" spans="1:53" ht="30" customHeight="1">
      <c r="A154" s="35"/>
      <c r="B154" s="11" t="s">
        <v>182</v>
      </c>
      <c r="C154" s="62" t="s">
        <v>198</v>
      </c>
      <c r="D154" s="183">
        <v>0</v>
      </c>
      <c r="E154" s="182">
        <v>0</v>
      </c>
      <c r="F154" s="182">
        <v>0</v>
      </c>
      <c r="G154" s="182">
        <v>0</v>
      </c>
      <c r="H154" s="182">
        <v>0</v>
      </c>
      <c r="I154" s="182">
        <v>0</v>
      </c>
      <c r="J154" s="182">
        <v>0</v>
      </c>
      <c r="K154" s="182">
        <v>0</v>
      </c>
      <c r="L154" s="182">
        <v>0</v>
      </c>
      <c r="M154" s="190">
        <v>0</v>
      </c>
      <c r="N154" s="183">
        <v>0</v>
      </c>
      <c r="O154" s="182">
        <v>0</v>
      </c>
      <c r="P154" s="182">
        <v>0</v>
      </c>
      <c r="Q154" s="182">
        <v>0</v>
      </c>
      <c r="R154" s="182">
        <v>0</v>
      </c>
      <c r="S154" s="182">
        <v>0</v>
      </c>
      <c r="T154" s="182">
        <v>0</v>
      </c>
      <c r="U154" s="182">
        <v>0</v>
      </c>
      <c r="V154" s="182">
        <v>0</v>
      </c>
      <c r="W154" s="182">
        <v>0</v>
      </c>
      <c r="X154" s="183">
        <v>0</v>
      </c>
      <c r="Y154" s="182">
        <v>0</v>
      </c>
      <c r="Z154" s="182">
        <v>0</v>
      </c>
      <c r="AA154" s="182">
        <v>0</v>
      </c>
      <c r="AB154" s="182">
        <v>0</v>
      </c>
      <c r="AC154" s="182">
        <v>0</v>
      </c>
      <c r="AD154" s="182">
        <v>0</v>
      </c>
      <c r="AE154" s="182">
        <v>0</v>
      </c>
      <c r="AF154" s="182">
        <v>0</v>
      </c>
      <c r="AG154" s="182">
        <v>0</v>
      </c>
      <c r="AH154" s="183">
        <v>0</v>
      </c>
      <c r="AI154" s="182">
        <v>0</v>
      </c>
      <c r="AJ154" s="182">
        <v>0</v>
      </c>
      <c r="AK154" s="182">
        <v>0</v>
      </c>
      <c r="AL154" s="182">
        <v>0</v>
      </c>
      <c r="AM154" s="182">
        <v>0</v>
      </c>
      <c r="AN154" s="182">
        <v>0</v>
      </c>
      <c r="AO154" s="182">
        <v>0</v>
      </c>
      <c r="AP154" s="182">
        <v>0</v>
      </c>
      <c r="AQ154" s="182">
        <v>0</v>
      </c>
      <c r="AR154" s="183">
        <v>0</v>
      </c>
      <c r="AS154" s="182">
        <v>0</v>
      </c>
      <c r="AT154" s="182">
        <v>0</v>
      </c>
      <c r="AU154" s="182">
        <v>0</v>
      </c>
      <c r="AV154" s="182">
        <v>1</v>
      </c>
      <c r="AW154" s="182">
        <v>0</v>
      </c>
      <c r="AX154" s="182">
        <v>1</v>
      </c>
      <c r="AY154" s="182">
        <v>1</v>
      </c>
      <c r="AZ154" s="182">
        <v>0</v>
      </c>
      <c r="BA154" s="190">
        <v>3</v>
      </c>
    </row>
    <row r="155" spans="1:53" ht="15" customHeight="1">
      <c r="A155" s="35"/>
      <c r="B155" s="11"/>
      <c r="C155" s="181" t="s">
        <v>324</v>
      </c>
      <c r="D155" s="183">
        <v>1</v>
      </c>
      <c r="E155" s="182">
        <v>0</v>
      </c>
      <c r="F155" s="182">
        <v>0</v>
      </c>
      <c r="G155" s="182">
        <v>1</v>
      </c>
      <c r="H155" s="182">
        <v>2</v>
      </c>
      <c r="I155" s="182">
        <v>0</v>
      </c>
      <c r="J155" s="182">
        <v>1</v>
      </c>
      <c r="K155" s="182">
        <v>1</v>
      </c>
      <c r="L155" s="182">
        <v>0</v>
      </c>
      <c r="M155" s="190">
        <v>6</v>
      </c>
      <c r="N155" s="183">
        <v>3</v>
      </c>
      <c r="O155" s="182">
        <v>0</v>
      </c>
      <c r="P155" s="182">
        <v>1</v>
      </c>
      <c r="Q155" s="182">
        <v>2</v>
      </c>
      <c r="R155" s="182">
        <v>4</v>
      </c>
      <c r="S155" s="182">
        <v>0</v>
      </c>
      <c r="T155" s="182">
        <v>0</v>
      </c>
      <c r="U155" s="182">
        <v>0</v>
      </c>
      <c r="V155" s="182">
        <v>0</v>
      </c>
      <c r="W155" s="182">
        <v>10</v>
      </c>
      <c r="X155" s="183">
        <v>6</v>
      </c>
      <c r="Y155" s="182">
        <v>0</v>
      </c>
      <c r="Z155" s="182">
        <v>4</v>
      </c>
      <c r="AA155" s="182">
        <v>3</v>
      </c>
      <c r="AB155" s="182">
        <v>5</v>
      </c>
      <c r="AC155" s="182">
        <v>0</v>
      </c>
      <c r="AD155" s="182">
        <v>2</v>
      </c>
      <c r="AE155" s="182">
        <v>0</v>
      </c>
      <c r="AF155" s="182">
        <v>0</v>
      </c>
      <c r="AG155" s="182">
        <v>20</v>
      </c>
      <c r="AH155" s="183">
        <v>15</v>
      </c>
      <c r="AI155" s="182">
        <v>0</v>
      </c>
      <c r="AJ155" s="182">
        <v>1</v>
      </c>
      <c r="AK155" s="182">
        <v>2</v>
      </c>
      <c r="AL155" s="182">
        <v>0</v>
      </c>
      <c r="AM155" s="182">
        <v>0</v>
      </c>
      <c r="AN155" s="182">
        <v>1</v>
      </c>
      <c r="AO155" s="182">
        <v>0</v>
      </c>
      <c r="AP155" s="182">
        <v>0</v>
      </c>
      <c r="AQ155" s="182">
        <v>19</v>
      </c>
      <c r="AR155" s="183">
        <v>10</v>
      </c>
      <c r="AS155" s="182">
        <v>0</v>
      </c>
      <c r="AT155" s="182">
        <v>1</v>
      </c>
      <c r="AU155" s="182">
        <v>3</v>
      </c>
      <c r="AV155" s="182">
        <v>0</v>
      </c>
      <c r="AW155" s="182">
        <v>0</v>
      </c>
      <c r="AX155" s="182">
        <v>0</v>
      </c>
      <c r="AY155" s="182">
        <v>0</v>
      </c>
      <c r="AZ155" s="182">
        <v>0</v>
      </c>
      <c r="BA155" s="190">
        <v>14</v>
      </c>
    </row>
    <row r="156" spans="1:53" ht="15" customHeight="1">
      <c r="A156" s="35"/>
      <c r="B156" s="11"/>
      <c r="C156" s="181" t="s">
        <v>39</v>
      </c>
      <c r="D156" s="183">
        <v>1</v>
      </c>
      <c r="E156" s="182">
        <v>0</v>
      </c>
      <c r="F156" s="182">
        <v>0</v>
      </c>
      <c r="G156" s="182">
        <v>1</v>
      </c>
      <c r="H156" s="182">
        <v>2</v>
      </c>
      <c r="I156" s="182">
        <v>0</v>
      </c>
      <c r="J156" s="182">
        <v>1</v>
      </c>
      <c r="K156" s="182">
        <v>1</v>
      </c>
      <c r="L156" s="182">
        <v>0</v>
      </c>
      <c r="M156" s="190">
        <v>6</v>
      </c>
      <c r="N156" s="183">
        <v>3</v>
      </c>
      <c r="O156" s="182">
        <v>0</v>
      </c>
      <c r="P156" s="182">
        <v>1</v>
      </c>
      <c r="Q156" s="182">
        <v>2</v>
      </c>
      <c r="R156" s="182">
        <v>4</v>
      </c>
      <c r="S156" s="182">
        <v>0</v>
      </c>
      <c r="T156" s="182">
        <v>0</v>
      </c>
      <c r="U156" s="182">
        <v>0</v>
      </c>
      <c r="V156" s="182">
        <v>0</v>
      </c>
      <c r="W156" s="182">
        <v>10</v>
      </c>
      <c r="X156" s="183">
        <v>6</v>
      </c>
      <c r="Y156" s="182">
        <v>0</v>
      </c>
      <c r="Z156" s="182">
        <v>4</v>
      </c>
      <c r="AA156" s="182">
        <v>3</v>
      </c>
      <c r="AB156" s="182">
        <v>5</v>
      </c>
      <c r="AC156" s="182">
        <v>0</v>
      </c>
      <c r="AD156" s="182">
        <v>2</v>
      </c>
      <c r="AE156" s="182">
        <v>0</v>
      </c>
      <c r="AF156" s="182">
        <v>0</v>
      </c>
      <c r="AG156" s="182">
        <v>20</v>
      </c>
      <c r="AH156" s="183">
        <v>15</v>
      </c>
      <c r="AI156" s="182">
        <v>0</v>
      </c>
      <c r="AJ156" s="182">
        <v>1</v>
      </c>
      <c r="AK156" s="182">
        <v>2</v>
      </c>
      <c r="AL156" s="182">
        <v>0</v>
      </c>
      <c r="AM156" s="182">
        <v>0</v>
      </c>
      <c r="AN156" s="182">
        <v>1</v>
      </c>
      <c r="AO156" s="182">
        <v>0</v>
      </c>
      <c r="AP156" s="182">
        <v>0</v>
      </c>
      <c r="AQ156" s="182">
        <v>19</v>
      </c>
      <c r="AR156" s="183">
        <v>10</v>
      </c>
      <c r="AS156" s="182">
        <v>0</v>
      </c>
      <c r="AT156" s="182">
        <v>1</v>
      </c>
      <c r="AU156" s="182">
        <v>3</v>
      </c>
      <c r="AV156" s="182">
        <v>1</v>
      </c>
      <c r="AW156" s="182">
        <v>0</v>
      </c>
      <c r="AX156" s="182">
        <v>1</v>
      </c>
      <c r="AY156" s="182">
        <v>1</v>
      </c>
      <c r="AZ156" s="182">
        <v>0</v>
      </c>
      <c r="BA156" s="190">
        <v>17</v>
      </c>
    </row>
    <row r="157" spans="1:53" ht="15" customHeight="1">
      <c r="A157" s="35"/>
      <c r="B157" s="334" t="s">
        <v>181</v>
      </c>
      <c r="C157" s="260" t="s">
        <v>132</v>
      </c>
      <c r="D157" s="188">
        <v>34</v>
      </c>
      <c r="E157" s="189">
        <v>0</v>
      </c>
      <c r="F157" s="189">
        <v>15</v>
      </c>
      <c r="G157" s="189">
        <v>21</v>
      </c>
      <c r="H157" s="189">
        <v>2</v>
      </c>
      <c r="I157" s="189">
        <v>0</v>
      </c>
      <c r="J157" s="189">
        <v>0</v>
      </c>
      <c r="K157" s="189">
        <v>0</v>
      </c>
      <c r="L157" s="189">
        <v>0</v>
      </c>
      <c r="M157" s="312">
        <v>72</v>
      </c>
      <c r="N157" s="188">
        <v>51</v>
      </c>
      <c r="O157" s="189">
        <v>0</v>
      </c>
      <c r="P157" s="189">
        <v>11</v>
      </c>
      <c r="Q157" s="189">
        <v>15</v>
      </c>
      <c r="R157" s="189">
        <v>1</v>
      </c>
      <c r="S157" s="189">
        <v>0</v>
      </c>
      <c r="T157" s="189">
        <v>2</v>
      </c>
      <c r="U157" s="189">
        <v>0</v>
      </c>
      <c r="V157" s="189">
        <v>1</v>
      </c>
      <c r="W157" s="189">
        <v>81</v>
      </c>
      <c r="X157" s="188">
        <v>36</v>
      </c>
      <c r="Y157" s="189">
        <v>2</v>
      </c>
      <c r="Z157" s="189">
        <v>24</v>
      </c>
      <c r="AA157" s="189">
        <v>12</v>
      </c>
      <c r="AB157" s="189">
        <v>2</v>
      </c>
      <c r="AC157" s="189">
        <v>0</v>
      </c>
      <c r="AD157" s="189">
        <v>2</v>
      </c>
      <c r="AE157" s="189">
        <v>1</v>
      </c>
      <c r="AF157" s="189">
        <v>0</v>
      </c>
      <c r="AG157" s="189">
        <v>79</v>
      </c>
      <c r="AH157" s="188">
        <v>55</v>
      </c>
      <c r="AI157" s="189">
        <v>1</v>
      </c>
      <c r="AJ157" s="189">
        <v>17</v>
      </c>
      <c r="AK157" s="189">
        <v>13</v>
      </c>
      <c r="AL157" s="189">
        <v>2</v>
      </c>
      <c r="AM157" s="189">
        <v>2</v>
      </c>
      <c r="AN157" s="189">
        <v>1</v>
      </c>
      <c r="AO157" s="189">
        <v>0</v>
      </c>
      <c r="AP157" s="189">
        <v>0</v>
      </c>
      <c r="AQ157" s="189">
        <v>91</v>
      </c>
      <c r="AR157" s="188">
        <v>66</v>
      </c>
      <c r="AS157" s="189">
        <v>0</v>
      </c>
      <c r="AT157" s="189">
        <v>27</v>
      </c>
      <c r="AU157" s="189">
        <v>15</v>
      </c>
      <c r="AV157" s="189">
        <v>2</v>
      </c>
      <c r="AW157" s="189">
        <v>1</v>
      </c>
      <c r="AX157" s="189">
        <v>2</v>
      </c>
      <c r="AY157" s="189">
        <v>0</v>
      </c>
      <c r="AZ157" s="189">
        <v>1</v>
      </c>
      <c r="BA157" s="312">
        <v>114</v>
      </c>
    </row>
    <row r="158" spans="1:53" ht="15" customHeight="1">
      <c r="A158" s="35"/>
      <c r="B158" s="11"/>
      <c r="C158" s="181" t="s">
        <v>133</v>
      </c>
      <c r="D158" s="183">
        <v>66</v>
      </c>
      <c r="E158" s="182">
        <v>4</v>
      </c>
      <c r="F158" s="182">
        <v>40</v>
      </c>
      <c r="G158" s="182">
        <v>461</v>
      </c>
      <c r="H158" s="182">
        <v>1005</v>
      </c>
      <c r="I158" s="182">
        <v>62</v>
      </c>
      <c r="J158" s="182">
        <v>221</v>
      </c>
      <c r="K158" s="182">
        <v>71</v>
      </c>
      <c r="L158" s="182">
        <v>35</v>
      </c>
      <c r="M158" s="190">
        <v>1965</v>
      </c>
      <c r="N158" s="183">
        <v>98</v>
      </c>
      <c r="O158" s="182">
        <v>0</v>
      </c>
      <c r="P158" s="182">
        <v>37</v>
      </c>
      <c r="Q158" s="182">
        <v>448</v>
      </c>
      <c r="R158" s="182">
        <v>954</v>
      </c>
      <c r="S158" s="182">
        <v>69</v>
      </c>
      <c r="T158" s="182">
        <v>221</v>
      </c>
      <c r="U158" s="182">
        <v>77</v>
      </c>
      <c r="V158" s="182">
        <v>40</v>
      </c>
      <c r="W158" s="182">
        <v>1944</v>
      </c>
      <c r="X158" s="183">
        <v>100</v>
      </c>
      <c r="Y158" s="182">
        <v>1</v>
      </c>
      <c r="Z158" s="182">
        <v>34</v>
      </c>
      <c r="AA158" s="182">
        <v>508</v>
      </c>
      <c r="AB158" s="182">
        <v>984</v>
      </c>
      <c r="AC158" s="182">
        <v>68</v>
      </c>
      <c r="AD158" s="182">
        <v>242</v>
      </c>
      <c r="AE158" s="182">
        <v>72</v>
      </c>
      <c r="AF158" s="182">
        <v>33</v>
      </c>
      <c r="AG158" s="182">
        <v>2042</v>
      </c>
      <c r="AH158" s="183">
        <v>115</v>
      </c>
      <c r="AI158" s="182">
        <v>3</v>
      </c>
      <c r="AJ158" s="182">
        <v>31</v>
      </c>
      <c r="AK158" s="182">
        <v>557</v>
      </c>
      <c r="AL158" s="182">
        <v>956</v>
      </c>
      <c r="AM158" s="182">
        <v>70</v>
      </c>
      <c r="AN158" s="182">
        <v>231</v>
      </c>
      <c r="AO158" s="182">
        <v>76</v>
      </c>
      <c r="AP158" s="182">
        <v>36</v>
      </c>
      <c r="AQ158" s="182">
        <v>2075</v>
      </c>
      <c r="AR158" s="183">
        <v>94</v>
      </c>
      <c r="AS158" s="182">
        <v>1</v>
      </c>
      <c r="AT158" s="182">
        <v>27</v>
      </c>
      <c r="AU158" s="182">
        <v>543</v>
      </c>
      <c r="AV158" s="182">
        <v>822</v>
      </c>
      <c r="AW158" s="182">
        <v>82</v>
      </c>
      <c r="AX158" s="182">
        <v>271</v>
      </c>
      <c r="AY158" s="182">
        <v>65</v>
      </c>
      <c r="AZ158" s="182">
        <v>50</v>
      </c>
      <c r="BA158" s="190">
        <v>1955</v>
      </c>
    </row>
    <row r="159" spans="1:53" ht="15" customHeight="1">
      <c r="A159" s="35"/>
      <c r="B159" s="11"/>
      <c r="C159" s="181" t="s">
        <v>134</v>
      </c>
      <c r="D159" s="183">
        <v>84</v>
      </c>
      <c r="E159" s="182">
        <v>0</v>
      </c>
      <c r="F159" s="182">
        <v>23</v>
      </c>
      <c r="G159" s="182">
        <v>49</v>
      </c>
      <c r="H159" s="182">
        <v>44</v>
      </c>
      <c r="I159" s="182">
        <v>5</v>
      </c>
      <c r="J159" s="182">
        <v>8</v>
      </c>
      <c r="K159" s="182">
        <v>2</v>
      </c>
      <c r="L159" s="182">
        <v>0</v>
      </c>
      <c r="M159" s="190">
        <v>215</v>
      </c>
      <c r="N159" s="183">
        <v>91</v>
      </c>
      <c r="O159" s="182">
        <v>0</v>
      </c>
      <c r="P159" s="182">
        <v>10</v>
      </c>
      <c r="Q159" s="182">
        <v>69</v>
      </c>
      <c r="R159" s="182">
        <v>64</v>
      </c>
      <c r="S159" s="182">
        <v>17</v>
      </c>
      <c r="T159" s="182">
        <v>21</v>
      </c>
      <c r="U159" s="182">
        <v>3</v>
      </c>
      <c r="V159" s="182">
        <v>2</v>
      </c>
      <c r="W159" s="182">
        <v>277</v>
      </c>
      <c r="X159" s="183">
        <v>91</v>
      </c>
      <c r="Y159" s="182">
        <v>0</v>
      </c>
      <c r="Z159" s="182">
        <v>35</v>
      </c>
      <c r="AA159" s="182">
        <v>111</v>
      </c>
      <c r="AB159" s="182">
        <v>79</v>
      </c>
      <c r="AC159" s="182">
        <v>6</v>
      </c>
      <c r="AD159" s="182">
        <v>19</v>
      </c>
      <c r="AE159" s="182">
        <v>3</v>
      </c>
      <c r="AF159" s="182">
        <v>1</v>
      </c>
      <c r="AG159" s="182">
        <v>345</v>
      </c>
      <c r="AH159" s="183">
        <v>65</v>
      </c>
      <c r="AI159" s="182">
        <v>0</v>
      </c>
      <c r="AJ159" s="182">
        <v>20</v>
      </c>
      <c r="AK159" s="182">
        <v>117</v>
      </c>
      <c r="AL159" s="182">
        <v>79</v>
      </c>
      <c r="AM159" s="182">
        <v>6</v>
      </c>
      <c r="AN159" s="182">
        <v>19</v>
      </c>
      <c r="AO159" s="182">
        <v>2</v>
      </c>
      <c r="AP159" s="182">
        <v>1</v>
      </c>
      <c r="AQ159" s="182">
        <v>309</v>
      </c>
      <c r="AR159" s="183">
        <v>52</v>
      </c>
      <c r="AS159" s="182">
        <v>0</v>
      </c>
      <c r="AT159" s="182">
        <v>28</v>
      </c>
      <c r="AU159" s="182">
        <v>120</v>
      </c>
      <c r="AV159" s="182">
        <v>70</v>
      </c>
      <c r="AW159" s="182">
        <v>5</v>
      </c>
      <c r="AX159" s="182">
        <v>36</v>
      </c>
      <c r="AY159" s="182">
        <v>4</v>
      </c>
      <c r="AZ159" s="182">
        <v>2</v>
      </c>
      <c r="BA159" s="190">
        <v>317</v>
      </c>
    </row>
    <row r="160" spans="1:53" ht="15" customHeight="1">
      <c r="A160" s="35"/>
      <c r="B160" s="11"/>
      <c r="C160" s="62" t="s">
        <v>325</v>
      </c>
      <c r="D160" s="183">
        <v>64</v>
      </c>
      <c r="E160" s="182">
        <v>10</v>
      </c>
      <c r="F160" s="182">
        <v>33</v>
      </c>
      <c r="G160" s="182">
        <v>115</v>
      </c>
      <c r="H160" s="182">
        <v>82</v>
      </c>
      <c r="I160" s="182">
        <v>136</v>
      </c>
      <c r="J160" s="182">
        <v>22</v>
      </c>
      <c r="K160" s="182">
        <v>29</v>
      </c>
      <c r="L160" s="182">
        <v>16</v>
      </c>
      <c r="M160" s="190">
        <v>507</v>
      </c>
      <c r="N160" s="183">
        <v>106</v>
      </c>
      <c r="O160" s="182">
        <v>2</v>
      </c>
      <c r="P160" s="182">
        <v>45</v>
      </c>
      <c r="Q160" s="182">
        <v>151</v>
      </c>
      <c r="R160" s="182">
        <v>57</v>
      </c>
      <c r="S160" s="182">
        <v>140</v>
      </c>
      <c r="T160" s="182">
        <v>19</v>
      </c>
      <c r="U160" s="182">
        <v>27</v>
      </c>
      <c r="V160" s="182">
        <v>11</v>
      </c>
      <c r="W160" s="182">
        <v>558</v>
      </c>
      <c r="X160" s="183">
        <v>141</v>
      </c>
      <c r="Y160" s="182">
        <v>1</v>
      </c>
      <c r="Z160" s="182">
        <v>46</v>
      </c>
      <c r="AA160" s="182">
        <v>168</v>
      </c>
      <c r="AB160" s="182">
        <v>81</v>
      </c>
      <c r="AC160" s="182">
        <v>170</v>
      </c>
      <c r="AD160" s="182">
        <v>23</v>
      </c>
      <c r="AE160" s="182">
        <v>37</v>
      </c>
      <c r="AF160" s="182">
        <v>15</v>
      </c>
      <c r="AG160" s="182">
        <v>682</v>
      </c>
      <c r="AH160" s="183">
        <v>116</v>
      </c>
      <c r="AI160" s="182">
        <v>2</v>
      </c>
      <c r="AJ160" s="182">
        <v>36</v>
      </c>
      <c r="AK160" s="182">
        <v>129</v>
      </c>
      <c r="AL160" s="182">
        <v>78</v>
      </c>
      <c r="AM160" s="182">
        <v>159</v>
      </c>
      <c r="AN160" s="182">
        <v>13</v>
      </c>
      <c r="AO160" s="182">
        <v>33</v>
      </c>
      <c r="AP160" s="182">
        <v>24</v>
      </c>
      <c r="AQ160" s="182">
        <v>590</v>
      </c>
      <c r="AR160" s="183">
        <v>91</v>
      </c>
      <c r="AS160" s="182">
        <v>1</v>
      </c>
      <c r="AT160" s="182">
        <v>27</v>
      </c>
      <c r="AU160" s="182">
        <v>104</v>
      </c>
      <c r="AV160" s="182">
        <v>45</v>
      </c>
      <c r="AW160" s="182">
        <v>153</v>
      </c>
      <c r="AX160" s="182">
        <v>13</v>
      </c>
      <c r="AY160" s="182">
        <v>31</v>
      </c>
      <c r="AZ160" s="182">
        <v>31</v>
      </c>
      <c r="BA160" s="190">
        <v>496</v>
      </c>
    </row>
    <row r="161" spans="1:53" ht="15" customHeight="1">
      <c r="A161" s="35"/>
      <c r="B161" s="304"/>
      <c r="C161" s="34" t="s">
        <v>39</v>
      </c>
      <c r="D161" s="184">
        <v>248</v>
      </c>
      <c r="E161" s="185">
        <v>14</v>
      </c>
      <c r="F161" s="185">
        <v>111</v>
      </c>
      <c r="G161" s="185">
        <v>646</v>
      </c>
      <c r="H161" s="185">
        <v>1133</v>
      </c>
      <c r="I161" s="185">
        <v>203</v>
      </c>
      <c r="J161" s="185">
        <v>251</v>
      </c>
      <c r="K161" s="185">
        <v>102</v>
      </c>
      <c r="L161" s="185">
        <v>51</v>
      </c>
      <c r="M161" s="191">
        <v>2759</v>
      </c>
      <c r="N161" s="184">
        <v>346</v>
      </c>
      <c r="O161" s="185">
        <v>2</v>
      </c>
      <c r="P161" s="185">
        <v>103</v>
      </c>
      <c r="Q161" s="185">
        <v>683</v>
      </c>
      <c r="R161" s="185">
        <v>1076</v>
      </c>
      <c r="S161" s="185">
        <v>226</v>
      </c>
      <c r="T161" s="185">
        <v>263</v>
      </c>
      <c r="U161" s="185">
        <v>107</v>
      </c>
      <c r="V161" s="185">
        <v>54</v>
      </c>
      <c r="W161" s="185">
        <v>2860</v>
      </c>
      <c r="X161" s="184">
        <v>368</v>
      </c>
      <c r="Y161" s="185">
        <v>4</v>
      </c>
      <c r="Z161" s="185">
        <v>139</v>
      </c>
      <c r="AA161" s="185">
        <v>799</v>
      </c>
      <c r="AB161" s="185">
        <v>1146</v>
      </c>
      <c r="AC161" s="185">
        <v>244</v>
      </c>
      <c r="AD161" s="185">
        <v>286</v>
      </c>
      <c r="AE161" s="185">
        <v>113</v>
      </c>
      <c r="AF161" s="185">
        <v>49</v>
      </c>
      <c r="AG161" s="185">
        <v>3148</v>
      </c>
      <c r="AH161" s="184">
        <v>351</v>
      </c>
      <c r="AI161" s="185">
        <v>6</v>
      </c>
      <c r="AJ161" s="185">
        <v>104</v>
      </c>
      <c r="AK161" s="185">
        <v>816</v>
      </c>
      <c r="AL161" s="185">
        <v>1115</v>
      </c>
      <c r="AM161" s="185">
        <v>237</v>
      </c>
      <c r="AN161" s="185">
        <v>264</v>
      </c>
      <c r="AO161" s="185">
        <v>111</v>
      </c>
      <c r="AP161" s="185">
        <v>61</v>
      </c>
      <c r="AQ161" s="185">
        <v>3065</v>
      </c>
      <c r="AR161" s="184">
        <v>303</v>
      </c>
      <c r="AS161" s="185">
        <v>2</v>
      </c>
      <c r="AT161" s="185">
        <v>109</v>
      </c>
      <c r="AU161" s="185">
        <v>782</v>
      </c>
      <c r="AV161" s="185">
        <v>939</v>
      </c>
      <c r="AW161" s="185">
        <v>241</v>
      </c>
      <c r="AX161" s="185">
        <v>322</v>
      </c>
      <c r="AY161" s="185">
        <v>100</v>
      </c>
      <c r="AZ161" s="185">
        <v>84</v>
      </c>
      <c r="BA161" s="191">
        <v>2882</v>
      </c>
    </row>
    <row r="162" spans="1:53" ht="15" customHeight="1">
      <c r="A162" s="36"/>
      <c r="B162" s="304" t="s">
        <v>39</v>
      </c>
      <c r="C162" s="34"/>
      <c r="D162" s="184">
        <v>1883</v>
      </c>
      <c r="E162" s="185">
        <v>161</v>
      </c>
      <c r="F162" s="185">
        <v>1369</v>
      </c>
      <c r="G162" s="185">
        <v>4083</v>
      </c>
      <c r="H162" s="185">
        <v>2776</v>
      </c>
      <c r="I162" s="185">
        <v>466</v>
      </c>
      <c r="J162" s="185">
        <v>646</v>
      </c>
      <c r="K162" s="185">
        <v>329</v>
      </c>
      <c r="L162" s="185">
        <v>2468</v>
      </c>
      <c r="M162" s="191">
        <v>14181</v>
      </c>
      <c r="N162" s="184">
        <v>2378</v>
      </c>
      <c r="O162" s="185">
        <v>140</v>
      </c>
      <c r="P162" s="185">
        <v>1507</v>
      </c>
      <c r="Q162" s="185">
        <v>4370</v>
      </c>
      <c r="R162" s="185">
        <v>2626</v>
      </c>
      <c r="S162" s="185">
        <v>570</v>
      </c>
      <c r="T162" s="185">
        <v>662</v>
      </c>
      <c r="U162" s="185">
        <v>309</v>
      </c>
      <c r="V162" s="185">
        <v>2496</v>
      </c>
      <c r="W162" s="185">
        <v>15058</v>
      </c>
      <c r="X162" s="184">
        <v>2478</v>
      </c>
      <c r="Y162" s="185">
        <v>139</v>
      </c>
      <c r="Z162" s="185">
        <v>1694</v>
      </c>
      <c r="AA162" s="185">
        <v>4777</v>
      </c>
      <c r="AB162" s="185">
        <v>3063</v>
      </c>
      <c r="AC162" s="185">
        <v>599</v>
      </c>
      <c r="AD162" s="185">
        <v>730</v>
      </c>
      <c r="AE162" s="185">
        <v>297</v>
      </c>
      <c r="AF162" s="185">
        <v>2654</v>
      </c>
      <c r="AG162" s="185">
        <v>16431</v>
      </c>
      <c r="AH162" s="184">
        <v>2415</v>
      </c>
      <c r="AI162" s="185">
        <v>127</v>
      </c>
      <c r="AJ162" s="185">
        <v>1726</v>
      </c>
      <c r="AK162" s="185">
        <v>5174</v>
      </c>
      <c r="AL162" s="185">
        <v>2799</v>
      </c>
      <c r="AM162" s="185">
        <v>616</v>
      </c>
      <c r="AN162" s="185">
        <v>700</v>
      </c>
      <c r="AO162" s="185">
        <v>302</v>
      </c>
      <c r="AP162" s="185">
        <v>2644</v>
      </c>
      <c r="AQ162" s="185">
        <v>16503</v>
      </c>
      <c r="AR162" s="184">
        <v>1985</v>
      </c>
      <c r="AS162" s="185">
        <v>94</v>
      </c>
      <c r="AT162" s="185">
        <v>1927</v>
      </c>
      <c r="AU162" s="185">
        <v>6606</v>
      </c>
      <c r="AV162" s="185">
        <v>2275</v>
      </c>
      <c r="AW162" s="185">
        <v>596</v>
      </c>
      <c r="AX162" s="185">
        <v>802</v>
      </c>
      <c r="AY162" s="185">
        <v>272</v>
      </c>
      <c r="AZ162" s="185">
        <v>2276</v>
      </c>
      <c r="BA162" s="191">
        <v>16833</v>
      </c>
    </row>
    <row r="163" spans="1:53" ht="15" customHeight="1">
      <c r="A163" s="35" t="s">
        <v>24</v>
      </c>
      <c r="B163" s="11" t="s">
        <v>183</v>
      </c>
      <c r="C163" s="181" t="s">
        <v>135</v>
      </c>
      <c r="D163" s="183">
        <v>0</v>
      </c>
      <c r="E163" s="182">
        <v>0</v>
      </c>
      <c r="F163" s="182">
        <v>0</v>
      </c>
      <c r="G163" s="182">
        <v>1</v>
      </c>
      <c r="H163" s="182">
        <v>1</v>
      </c>
      <c r="I163" s="182">
        <v>0</v>
      </c>
      <c r="J163" s="182">
        <v>0</v>
      </c>
      <c r="K163" s="182">
        <v>0</v>
      </c>
      <c r="L163" s="182">
        <v>0</v>
      </c>
      <c r="M163" s="190">
        <v>2</v>
      </c>
      <c r="N163" s="183">
        <v>3</v>
      </c>
      <c r="O163" s="182">
        <v>0</v>
      </c>
      <c r="P163" s="182">
        <v>1</v>
      </c>
      <c r="Q163" s="182">
        <v>4</v>
      </c>
      <c r="R163" s="182">
        <v>0</v>
      </c>
      <c r="S163" s="182">
        <v>0</v>
      </c>
      <c r="T163" s="182">
        <v>0</v>
      </c>
      <c r="U163" s="182">
        <v>0</v>
      </c>
      <c r="V163" s="182">
        <v>0</v>
      </c>
      <c r="W163" s="182">
        <v>8</v>
      </c>
      <c r="X163" s="183">
        <v>0</v>
      </c>
      <c r="Y163" s="182">
        <v>0</v>
      </c>
      <c r="Z163" s="182">
        <v>2</v>
      </c>
      <c r="AA163" s="182">
        <v>3</v>
      </c>
      <c r="AB163" s="182">
        <v>0</v>
      </c>
      <c r="AC163" s="182">
        <v>0</v>
      </c>
      <c r="AD163" s="182">
        <v>0</v>
      </c>
      <c r="AE163" s="182">
        <v>0</v>
      </c>
      <c r="AF163" s="182">
        <v>0</v>
      </c>
      <c r="AG163" s="182">
        <v>5</v>
      </c>
      <c r="AH163" s="183">
        <v>1</v>
      </c>
      <c r="AI163" s="182">
        <v>0</v>
      </c>
      <c r="AJ163" s="182">
        <v>1</v>
      </c>
      <c r="AK163" s="182">
        <v>3</v>
      </c>
      <c r="AL163" s="182">
        <v>2</v>
      </c>
      <c r="AM163" s="182">
        <v>0</v>
      </c>
      <c r="AN163" s="182">
        <v>1</v>
      </c>
      <c r="AO163" s="182">
        <v>0</v>
      </c>
      <c r="AP163" s="182">
        <v>0</v>
      </c>
      <c r="AQ163" s="182">
        <v>8</v>
      </c>
      <c r="AR163" s="183">
        <v>2</v>
      </c>
      <c r="AS163" s="182">
        <v>0</v>
      </c>
      <c r="AT163" s="182">
        <v>2</v>
      </c>
      <c r="AU163" s="182">
        <v>5</v>
      </c>
      <c r="AV163" s="182">
        <v>0</v>
      </c>
      <c r="AW163" s="182">
        <v>0</v>
      </c>
      <c r="AX163" s="182">
        <v>2</v>
      </c>
      <c r="AY163" s="182">
        <v>0</v>
      </c>
      <c r="AZ163" s="182">
        <v>0</v>
      </c>
      <c r="BA163" s="190">
        <v>11</v>
      </c>
    </row>
    <row r="164" spans="1:53" ht="15" customHeight="1">
      <c r="A164" s="35"/>
      <c r="B164" s="334" t="s">
        <v>136</v>
      </c>
      <c r="C164" s="260" t="s">
        <v>137</v>
      </c>
      <c r="D164" s="188">
        <v>0</v>
      </c>
      <c r="E164" s="189">
        <v>0</v>
      </c>
      <c r="F164" s="189">
        <v>0</v>
      </c>
      <c r="G164" s="189">
        <v>0</v>
      </c>
      <c r="H164" s="189">
        <v>15</v>
      </c>
      <c r="I164" s="189">
        <v>0</v>
      </c>
      <c r="J164" s="189">
        <v>0</v>
      </c>
      <c r="K164" s="189">
        <v>1</v>
      </c>
      <c r="L164" s="189">
        <v>0</v>
      </c>
      <c r="M164" s="312">
        <v>16</v>
      </c>
      <c r="N164" s="188">
        <v>0</v>
      </c>
      <c r="O164" s="189">
        <v>0</v>
      </c>
      <c r="P164" s="189">
        <v>0</v>
      </c>
      <c r="Q164" s="189">
        <v>0</v>
      </c>
      <c r="R164" s="189">
        <v>9</v>
      </c>
      <c r="S164" s="189">
        <v>0</v>
      </c>
      <c r="T164" s="189">
        <v>1</v>
      </c>
      <c r="U164" s="189">
        <v>0</v>
      </c>
      <c r="V164" s="189">
        <v>0</v>
      </c>
      <c r="W164" s="189">
        <v>10</v>
      </c>
      <c r="X164" s="188">
        <v>0</v>
      </c>
      <c r="Y164" s="189">
        <v>0</v>
      </c>
      <c r="Z164" s="189">
        <v>0</v>
      </c>
      <c r="AA164" s="189">
        <v>0</v>
      </c>
      <c r="AB164" s="189">
        <v>20</v>
      </c>
      <c r="AC164" s="189">
        <v>1</v>
      </c>
      <c r="AD164" s="189">
        <v>0</v>
      </c>
      <c r="AE164" s="189">
        <v>2</v>
      </c>
      <c r="AF164" s="189">
        <v>0</v>
      </c>
      <c r="AG164" s="189">
        <v>23</v>
      </c>
      <c r="AH164" s="188">
        <v>0</v>
      </c>
      <c r="AI164" s="189">
        <v>0</v>
      </c>
      <c r="AJ164" s="189">
        <v>0</v>
      </c>
      <c r="AK164" s="189">
        <v>0</v>
      </c>
      <c r="AL164" s="189">
        <v>24</v>
      </c>
      <c r="AM164" s="189">
        <v>0</v>
      </c>
      <c r="AN164" s="189">
        <v>1</v>
      </c>
      <c r="AO164" s="189">
        <v>0</v>
      </c>
      <c r="AP164" s="189">
        <v>0</v>
      </c>
      <c r="AQ164" s="189">
        <v>25</v>
      </c>
      <c r="AR164" s="188">
        <v>0</v>
      </c>
      <c r="AS164" s="189">
        <v>0</v>
      </c>
      <c r="AT164" s="189">
        <v>0</v>
      </c>
      <c r="AU164" s="189">
        <v>0</v>
      </c>
      <c r="AV164" s="189">
        <v>17</v>
      </c>
      <c r="AW164" s="189">
        <v>1</v>
      </c>
      <c r="AX164" s="189">
        <v>0</v>
      </c>
      <c r="AY164" s="189">
        <v>0</v>
      </c>
      <c r="AZ164" s="189">
        <v>0</v>
      </c>
      <c r="BA164" s="312">
        <v>18</v>
      </c>
    </row>
    <row r="165" spans="1:53" ht="15" customHeight="1">
      <c r="A165" s="35"/>
      <c r="B165" s="11"/>
      <c r="C165" s="181" t="s">
        <v>138</v>
      </c>
      <c r="D165" s="183">
        <v>0</v>
      </c>
      <c r="E165" s="182">
        <v>0</v>
      </c>
      <c r="F165" s="182">
        <v>0</v>
      </c>
      <c r="G165" s="182">
        <v>0</v>
      </c>
      <c r="H165" s="182">
        <v>77</v>
      </c>
      <c r="I165" s="182">
        <v>1</v>
      </c>
      <c r="J165" s="182">
        <v>0</v>
      </c>
      <c r="K165" s="182">
        <v>3</v>
      </c>
      <c r="L165" s="182">
        <v>0</v>
      </c>
      <c r="M165" s="190">
        <v>81</v>
      </c>
      <c r="N165" s="183">
        <v>0</v>
      </c>
      <c r="O165" s="182">
        <v>0</v>
      </c>
      <c r="P165" s="182">
        <v>0</v>
      </c>
      <c r="Q165" s="182">
        <v>0</v>
      </c>
      <c r="R165" s="182">
        <v>42</v>
      </c>
      <c r="S165" s="182">
        <v>0</v>
      </c>
      <c r="T165" s="182">
        <v>0</v>
      </c>
      <c r="U165" s="182">
        <v>0</v>
      </c>
      <c r="V165" s="182">
        <v>0</v>
      </c>
      <c r="W165" s="182">
        <v>42</v>
      </c>
      <c r="X165" s="183">
        <v>0</v>
      </c>
      <c r="Y165" s="182">
        <v>0</v>
      </c>
      <c r="Z165" s="182">
        <v>0</v>
      </c>
      <c r="AA165" s="182">
        <v>0</v>
      </c>
      <c r="AB165" s="182">
        <v>33</v>
      </c>
      <c r="AC165" s="182">
        <v>0</v>
      </c>
      <c r="AD165" s="182">
        <v>0</v>
      </c>
      <c r="AE165" s="182">
        <v>0</v>
      </c>
      <c r="AF165" s="182">
        <v>0</v>
      </c>
      <c r="AG165" s="182">
        <v>33</v>
      </c>
      <c r="AH165" s="183">
        <v>0</v>
      </c>
      <c r="AI165" s="182">
        <v>0</v>
      </c>
      <c r="AJ165" s="182">
        <v>0</v>
      </c>
      <c r="AK165" s="182">
        <v>0</v>
      </c>
      <c r="AL165" s="182">
        <v>50</v>
      </c>
      <c r="AM165" s="182">
        <v>1</v>
      </c>
      <c r="AN165" s="182">
        <v>0</v>
      </c>
      <c r="AO165" s="182">
        <v>0</v>
      </c>
      <c r="AP165" s="182">
        <v>0</v>
      </c>
      <c r="AQ165" s="182">
        <v>51</v>
      </c>
      <c r="AR165" s="183">
        <v>0</v>
      </c>
      <c r="AS165" s="182">
        <v>0</v>
      </c>
      <c r="AT165" s="182">
        <v>0</v>
      </c>
      <c r="AU165" s="182">
        <v>0</v>
      </c>
      <c r="AV165" s="182">
        <v>43</v>
      </c>
      <c r="AW165" s="182">
        <v>0</v>
      </c>
      <c r="AX165" s="182">
        <v>0</v>
      </c>
      <c r="AY165" s="182">
        <v>0</v>
      </c>
      <c r="AZ165" s="182">
        <v>0</v>
      </c>
      <c r="BA165" s="190">
        <v>43</v>
      </c>
    </row>
    <row r="166" spans="1:53" ht="15" customHeight="1">
      <c r="A166" s="35"/>
      <c r="B166" s="11"/>
      <c r="C166" s="181" t="s">
        <v>139</v>
      </c>
      <c r="D166" s="183">
        <v>0</v>
      </c>
      <c r="E166" s="182">
        <v>0</v>
      </c>
      <c r="F166" s="182">
        <v>0</v>
      </c>
      <c r="G166" s="182">
        <v>1</v>
      </c>
      <c r="H166" s="182">
        <v>18</v>
      </c>
      <c r="I166" s="182">
        <v>0</v>
      </c>
      <c r="J166" s="182">
        <v>7</v>
      </c>
      <c r="K166" s="182">
        <v>2</v>
      </c>
      <c r="L166" s="182">
        <v>0</v>
      </c>
      <c r="M166" s="190">
        <v>28</v>
      </c>
      <c r="N166" s="183">
        <v>0</v>
      </c>
      <c r="O166" s="182">
        <v>0</v>
      </c>
      <c r="P166" s="182">
        <v>0</v>
      </c>
      <c r="Q166" s="182">
        <v>2</v>
      </c>
      <c r="R166" s="182">
        <v>8</v>
      </c>
      <c r="S166" s="182">
        <v>0</v>
      </c>
      <c r="T166" s="182">
        <v>9</v>
      </c>
      <c r="U166" s="182">
        <v>1</v>
      </c>
      <c r="V166" s="182">
        <v>0</v>
      </c>
      <c r="W166" s="182">
        <v>20</v>
      </c>
      <c r="X166" s="183">
        <v>0</v>
      </c>
      <c r="Y166" s="182">
        <v>0</v>
      </c>
      <c r="Z166" s="182">
        <v>0</v>
      </c>
      <c r="AA166" s="182">
        <v>0</v>
      </c>
      <c r="AB166" s="182">
        <v>2</v>
      </c>
      <c r="AC166" s="182">
        <v>0</v>
      </c>
      <c r="AD166" s="182">
        <v>3</v>
      </c>
      <c r="AE166" s="182">
        <v>0</v>
      </c>
      <c r="AF166" s="182">
        <v>0</v>
      </c>
      <c r="AG166" s="182">
        <v>5</v>
      </c>
      <c r="AH166" s="183">
        <v>0</v>
      </c>
      <c r="AI166" s="182">
        <v>0</v>
      </c>
      <c r="AJ166" s="182">
        <v>1</v>
      </c>
      <c r="AK166" s="182">
        <v>0</v>
      </c>
      <c r="AL166" s="182">
        <v>5</v>
      </c>
      <c r="AM166" s="182">
        <v>0</v>
      </c>
      <c r="AN166" s="182">
        <v>1</v>
      </c>
      <c r="AO166" s="182">
        <v>0</v>
      </c>
      <c r="AP166" s="182">
        <v>0</v>
      </c>
      <c r="AQ166" s="182">
        <v>7</v>
      </c>
      <c r="AR166" s="183">
        <v>0</v>
      </c>
      <c r="AS166" s="182">
        <v>0</v>
      </c>
      <c r="AT166" s="182">
        <v>0</v>
      </c>
      <c r="AU166" s="182">
        <v>1</v>
      </c>
      <c r="AV166" s="182">
        <v>1</v>
      </c>
      <c r="AW166" s="182">
        <v>0</v>
      </c>
      <c r="AX166" s="182">
        <v>2</v>
      </c>
      <c r="AY166" s="182">
        <v>0</v>
      </c>
      <c r="AZ166" s="182">
        <v>1</v>
      </c>
      <c r="BA166" s="190">
        <v>5</v>
      </c>
    </row>
    <row r="167" spans="1:53" ht="15" customHeight="1">
      <c r="A167" s="35"/>
      <c r="B167" s="11"/>
      <c r="C167" s="181" t="s">
        <v>140</v>
      </c>
      <c r="D167" s="183">
        <v>0</v>
      </c>
      <c r="E167" s="182">
        <v>0</v>
      </c>
      <c r="F167" s="182">
        <v>0</v>
      </c>
      <c r="G167" s="182">
        <v>2</v>
      </c>
      <c r="H167" s="182">
        <v>3</v>
      </c>
      <c r="I167" s="182">
        <v>0</v>
      </c>
      <c r="J167" s="182">
        <v>0</v>
      </c>
      <c r="K167" s="182">
        <v>0</v>
      </c>
      <c r="L167" s="182">
        <v>0</v>
      </c>
      <c r="M167" s="190">
        <v>5</v>
      </c>
      <c r="N167" s="183">
        <v>0</v>
      </c>
      <c r="O167" s="182">
        <v>0</v>
      </c>
      <c r="P167" s="182">
        <v>0</v>
      </c>
      <c r="Q167" s="182">
        <v>0</v>
      </c>
      <c r="R167" s="182">
        <v>1</v>
      </c>
      <c r="S167" s="182">
        <v>0</v>
      </c>
      <c r="T167" s="182">
        <v>0</v>
      </c>
      <c r="U167" s="182">
        <v>0</v>
      </c>
      <c r="V167" s="182">
        <v>0</v>
      </c>
      <c r="W167" s="182">
        <v>1</v>
      </c>
      <c r="X167" s="183">
        <v>0</v>
      </c>
      <c r="Y167" s="182">
        <v>0</v>
      </c>
      <c r="Z167" s="182">
        <v>0</v>
      </c>
      <c r="AA167" s="182">
        <v>1</v>
      </c>
      <c r="AB167" s="182">
        <v>0</v>
      </c>
      <c r="AC167" s="182">
        <v>0</v>
      </c>
      <c r="AD167" s="182">
        <v>0</v>
      </c>
      <c r="AE167" s="182">
        <v>0</v>
      </c>
      <c r="AF167" s="182">
        <v>0</v>
      </c>
      <c r="AG167" s="182">
        <v>1</v>
      </c>
      <c r="AH167" s="183">
        <v>0</v>
      </c>
      <c r="AI167" s="182">
        <v>0</v>
      </c>
      <c r="AJ167" s="182">
        <v>0</v>
      </c>
      <c r="AK167" s="182">
        <v>1</v>
      </c>
      <c r="AL167" s="182">
        <v>0</v>
      </c>
      <c r="AM167" s="182">
        <v>0</v>
      </c>
      <c r="AN167" s="182">
        <v>0</v>
      </c>
      <c r="AO167" s="182">
        <v>0</v>
      </c>
      <c r="AP167" s="182">
        <v>0</v>
      </c>
      <c r="AQ167" s="182">
        <v>1</v>
      </c>
      <c r="AR167" s="183">
        <v>0</v>
      </c>
      <c r="AS167" s="182">
        <v>0</v>
      </c>
      <c r="AT167" s="182">
        <v>0</v>
      </c>
      <c r="AU167" s="182">
        <v>0</v>
      </c>
      <c r="AV167" s="182">
        <v>0</v>
      </c>
      <c r="AW167" s="182">
        <v>0</v>
      </c>
      <c r="AX167" s="182">
        <v>0</v>
      </c>
      <c r="AY167" s="182">
        <v>0</v>
      </c>
      <c r="AZ167" s="182">
        <v>0</v>
      </c>
      <c r="BA167" s="190">
        <v>0</v>
      </c>
    </row>
    <row r="168" spans="1:53" ht="15" customHeight="1">
      <c r="A168" s="35"/>
      <c r="B168" s="11"/>
      <c r="C168" s="181" t="s">
        <v>141</v>
      </c>
      <c r="D168" s="183">
        <v>22</v>
      </c>
      <c r="E168" s="182">
        <v>0</v>
      </c>
      <c r="F168" s="182">
        <v>3</v>
      </c>
      <c r="G168" s="182">
        <v>66</v>
      </c>
      <c r="H168" s="182">
        <v>292</v>
      </c>
      <c r="I168" s="182">
        <v>25</v>
      </c>
      <c r="J168" s="182">
        <v>55</v>
      </c>
      <c r="K168" s="182">
        <v>22</v>
      </c>
      <c r="L168" s="182">
        <v>3</v>
      </c>
      <c r="M168" s="190">
        <v>488</v>
      </c>
      <c r="N168" s="183">
        <v>14</v>
      </c>
      <c r="O168" s="182">
        <v>0</v>
      </c>
      <c r="P168" s="182">
        <v>4</v>
      </c>
      <c r="Q168" s="182">
        <v>71</v>
      </c>
      <c r="R168" s="182">
        <v>284</v>
      </c>
      <c r="S168" s="182">
        <v>31</v>
      </c>
      <c r="T168" s="182">
        <v>49</v>
      </c>
      <c r="U168" s="182">
        <v>32</v>
      </c>
      <c r="V168" s="182">
        <v>3</v>
      </c>
      <c r="W168" s="182">
        <v>488</v>
      </c>
      <c r="X168" s="183">
        <v>10</v>
      </c>
      <c r="Y168" s="182">
        <v>0</v>
      </c>
      <c r="Z168" s="182">
        <v>7</v>
      </c>
      <c r="AA168" s="182">
        <v>66</v>
      </c>
      <c r="AB168" s="182">
        <v>300</v>
      </c>
      <c r="AC168" s="182">
        <v>34</v>
      </c>
      <c r="AD168" s="182">
        <v>71</v>
      </c>
      <c r="AE168" s="182">
        <v>21</v>
      </c>
      <c r="AF168" s="182">
        <v>1</v>
      </c>
      <c r="AG168" s="182">
        <v>510</v>
      </c>
      <c r="AH168" s="183">
        <v>13</v>
      </c>
      <c r="AI168" s="182">
        <v>0</v>
      </c>
      <c r="AJ168" s="182">
        <v>0</v>
      </c>
      <c r="AK168" s="182">
        <v>66</v>
      </c>
      <c r="AL168" s="182">
        <v>278</v>
      </c>
      <c r="AM168" s="182">
        <v>45</v>
      </c>
      <c r="AN168" s="182">
        <v>70</v>
      </c>
      <c r="AO168" s="182">
        <v>23</v>
      </c>
      <c r="AP168" s="182">
        <v>2</v>
      </c>
      <c r="AQ168" s="182">
        <v>497</v>
      </c>
      <c r="AR168" s="183">
        <v>5</v>
      </c>
      <c r="AS168" s="182">
        <v>0</v>
      </c>
      <c r="AT168" s="182">
        <v>3</v>
      </c>
      <c r="AU168" s="182">
        <v>72</v>
      </c>
      <c r="AV168" s="182">
        <v>303</v>
      </c>
      <c r="AW168" s="182">
        <v>38</v>
      </c>
      <c r="AX168" s="182">
        <v>70</v>
      </c>
      <c r="AY168" s="182">
        <v>27</v>
      </c>
      <c r="AZ168" s="182">
        <v>0</v>
      </c>
      <c r="BA168" s="190">
        <v>518</v>
      </c>
    </row>
    <row r="169" spans="1:53" ht="15" customHeight="1">
      <c r="A169" s="35"/>
      <c r="B169" s="11"/>
      <c r="C169" s="181" t="s">
        <v>326</v>
      </c>
      <c r="D169" s="183">
        <v>1</v>
      </c>
      <c r="E169" s="182">
        <v>0</v>
      </c>
      <c r="F169" s="182">
        <v>3</v>
      </c>
      <c r="G169" s="182">
        <v>9</v>
      </c>
      <c r="H169" s="182">
        <v>147</v>
      </c>
      <c r="I169" s="182">
        <v>7</v>
      </c>
      <c r="J169" s="182">
        <v>15</v>
      </c>
      <c r="K169" s="182">
        <v>36</v>
      </c>
      <c r="L169" s="182">
        <v>2</v>
      </c>
      <c r="M169" s="190">
        <v>220</v>
      </c>
      <c r="N169" s="183">
        <v>0</v>
      </c>
      <c r="O169" s="182">
        <v>0</v>
      </c>
      <c r="P169" s="182">
        <v>1</v>
      </c>
      <c r="Q169" s="182">
        <v>4</v>
      </c>
      <c r="R169" s="182">
        <v>153</v>
      </c>
      <c r="S169" s="182">
        <v>4</v>
      </c>
      <c r="T169" s="182">
        <v>20</v>
      </c>
      <c r="U169" s="182">
        <v>39</v>
      </c>
      <c r="V169" s="182">
        <v>2</v>
      </c>
      <c r="W169" s="182">
        <v>223</v>
      </c>
      <c r="X169" s="183">
        <v>3</v>
      </c>
      <c r="Y169" s="182">
        <v>0</v>
      </c>
      <c r="Z169" s="182">
        <v>2</v>
      </c>
      <c r="AA169" s="182">
        <v>5</v>
      </c>
      <c r="AB169" s="182">
        <v>123</v>
      </c>
      <c r="AC169" s="182">
        <v>4</v>
      </c>
      <c r="AD169" s="182">
        <v>24</v>
      </c>
      <c r="AE169" s="182">
        <v>48</v>
      </c>
      <c r="AF169" s="182">
        <v>3</v>
      </c>
      <c r="AG169" s="182">
        <v>212</v>
      </c>
      <c r="AH169" s="183">
        <v>4</v>
      </c>
      <c r="AI169" s="182">
        <v>0</v>
      </c>
      <c r="AJ169" s="182">
        <v>1</v>
      </c>
      <c r="AK169" s="182">
        <v>6</v>
      </c>
      <c r="AL169" s="182">
        <v>91</v>
      </c>
      <c r="AM169" s="182">
        <v>5</v>
      </c>
      <c r="AN169" s="182">
        <v>9</v>
      </c>
      <c r="AO169" s="182">
        <v>26</v>
      </c>
      <c r="AP169" s="182">
        <v>3</v>
      </c>
      <c r="AQ169" s="182">
        <v>145</v>
      </c>
      <c r="AR169" s="183">
        <v>1</v>
      </c>
      <c r="AS169" s="182">
        <v>0</v>
      </c>
      <c r="AT169" s="182">
        <v>1</v>
      </c>
      <c r="AU169" s="182">
        <v>8</v>
      </c>
      <c r="AV169" s="182">
        <v>98</v>
      </c>
      <c r="AW169" s="182">
        <v>3</v>
      </c>
      <c r="AX169" s="182">
        <v>17</v>
      </c>
      <c r="AY169" s="182">
        <v>31</v>
      </c>
      <c r="AZ169" s="182">
        <v>3</v>
      </c>
      <c r="BA169" s="190">
        <v>162</v>
      </c>
    </row>
    <row r="170" spans="1:53" ht="15" customHeight="1">
      <c r="A170" s="35"/>
      <c r="B170" s="304"/>
      <c r="C170" s="34" t="s">
        <v>39</v>
      </c>
      <c r="D170" s="184">
        <v>23</v>
      </c>
      <c r="E170" s="185">
        <v>0</v>
      </c>
      <c r="F170" s="185">
        <v>6</v>
      </c>
      <c r="G170" s="185">
        <v>78</v>
      </c>
      <c r="H170" s="185">
        <v>552</v>
      </c>
      <c r="I170" s="185">
        <v>33</v>
      </c>
      <c r="J170" s="185">
        <v>77</v>
      </c>
      <c r="K170" s="185">
        <v>64</v>
      </c>
      <c r="L170" s="185">
        <v>5</v>
      </c>
      <c r="M170" s="191">
        <v>838</v>
      </c>
      <c r="N170" s="184">
        <v>14</v>
      </c>
      <c r="O170" s="185">
        <v>0</v>
      </c>
      <c r="P170" s="185">
        <v>5</v>
      </c>
      <c r="Q170" s="185">
        <v>77</v>
      </c>
      <c r="R170" s="185">
        <v>497</v>
      </c>
      <c r="S170" s="185">
        <v>35</v>
      </c>
      <c r="T170" s="185">
        <v>79</v>
      </c>
      <c r="U170" s="185">
        <v>72</v>
      </c>
      <c r="V170" s="185">
        <v>5</v>
      </c>
      <c r="W170" s="185">
        <v>784</v>
      </c>
      <c r="X170" s="184">
        <v>13</v>
      </c>
      <c r="Y170" s="185">
        <v>0</v>
      </c>
      <c r="Z170" s="185">
        <v>9</v>
      </c>
      <c r="AA170" s="185">
        <v>72</v>
      </c>
      <c r="AB170" s="185">
        <v>478</v>
      </c>
      <c r="AC170" s="185">
        <v>39</v>
      </c>
      <c r="AD170" s="185">
        <v>98</v>
      </c>
      <c r="AE170" s="185">
        <v>71</v>
      </c>
      <c r="AF170" s="185">
        <v>4</v>
      </c>
      <c r="AG170" s="185">
        <v>784</v>
      </c>
      <c r="AH170" s="184">
        <v>17</v>
      </c>
      <c r="AI170" s="185">
        <v>0</v>
      </c>
      <c r="AJ170" s="185">
        <v>2</v>
      </c>
      <c r="AK170" s="185">
        <v>73</v>
      </c>
      <c r="AL170" s="185">
        <v>448</v>
      </c>
      <c r="AM170" s="185">
        <v>51</v>
      </c>
      <c r="AN170" s="185">
        <v>81</v>
      </c>
      <c r="AO170" s="185">
        <v>49</v>
      </c>
      <c r="AP170" s="185">
        <v>5</v>
      </c>
      <c r="AQ170" s="185">
        <v>726</v>
      </c>
      <c r="AR170" s="184">
        <v>6</v>
      </c>
      <c r="AS170" s="185">
        <v>0</v>
      </c>
      <c r="AT170" s="185">
        <v>4</v>
      </c>
      <c r="AU170" s="185">
        <v>81</v>
      </c>
      <c r="AV170" s="185">
        <v>462</v>
      </c>
      <c r="AW170" s="185">
        <v>42</v>
      </c>
      <c r="AX170" s="185">
        <v>89</v>
      </c>
      <c r="AY170" s="185">
        <v>58</v>
      </c>
      <c r="AZ170" s="185">
        <v>4</v>
      </c>
      <c r="BA170" s="191">
        <v>746</v>
      </c>
    </row>
    <row r="171" spans="1:53" ht="15" customHeight="1">
      <c r="A171" s="35"/>
      <c r="B171" s="11" t="s">
        <v>142</v>
      </c>
      <c r="C171" s="181" t="s">
        <v>142</v>
      </c>
      <c r="D171" s="183">
        <v>1</v>
      </c>
      <c r="E171" s="182">
        <v>0</v>
      </c>
      <c r="F171" s="182">
        <v>1</v>
      </c>
      <c r="G171" s="182">
        <v>13</v>
      </c>
      <c r="H171" s="182">
        <v>368</v>
      </c>
      <c r="I171" s="182">
        <v>1</v>
      </c>
      <c r="J171" s="182">
        <v>14</v>
      </c>
      <c r="K171" s="182">
        <v>40</v>
      </c>
      <c r="L171" s="182">
        <v>1</v>
      </c>
      <c r="M171" s="190">
        <v>439</v>
      </c>
      <c r="N171" s="183">
        <v>6</v>
      </c>
      <c r="O171" s="182">
        <v>0</v>
      </c>
      <c r="P171" s="182">
        <v>0</v>
      </c>
      <c r="Q171" s="182">
        <v>12</v>
      </c>
      <c r="R171" s="182">
        <v>340</v>
      </c>
      <c r="S171" s="182">
        <v>1</v>
      </c>
      <c r="T171" s="182">
        <v>27</v>
      </c>
      <c r="U171" s="182">
        <v>51</v>
      </c>
      <c r="V171" s="182">
        <v>1</v>
      </c>
      <c r="W171" s="182">
        <v>438</v>
      </c>
      <c r="X171" s="183">
        <v>1</v>
      </c>
      <c r="Y171" s="182">
        <v>0</v>
      </c>
      <c r="Z171" s="182">
        <v>3</v>
      </c>
      <c r="AA171" s="182">
        <v>4</v>
      </c>
      <c r="AB171" s="182">
        <v>347</v>
      </c>
      <c r="AC171" s="182">
        <v>2</v>
      </c>
      <c r="AD171" s="182">
        <v>21</v>
      </c>
      <c r="AE171" s="182">
        <v>76</v>
      </c>
      <c r="AF171" s="182">
        <v>0</v>
      </c>
      <c r="AG171" s="182">
        <v>454</v>
      </c>
      <c r="AH171" s="183">
        <v>1</v>
      </c>
      <c r="AI171" s="182">
        <v>0</v>
      </c>
      <c r="AJ171" s="182">
        <v>2</v>
      </c>
      <c r="AK171" s="182">
        <v>9</v>
      </c>
      <c r="AL171" s="182">
        <v>319</v>
      </c>
      <c r="AM171" s="182">
        <v>6</v>
      </c>
      <c r="AN171" s="182">
        <v>20</v>
      </c>
      <c r="AO171" s="182">
        <v>34</v>
      </c>
      <c r="AP171" s="182">
        <v>0</v>
      </c>
      <c r="AQ171" s="182">
        <v>391</v>
      </c>
      <c r="AR171" s="183">
        <v>1</v>
      </c>
      <c r="AS171" s="182">
        <v>0</v>
      </c>
      <c r="AT171" s="182">
        <v>2</v>
      </c>
      <c r="AU171" s="182">
        <v>9</v>
      </c>
      <c r="AV171" s="182">
        <v>303</v>
      </c>
      <c r="AW171" s="182">
        <v>7</v>
      </c>
      <c r="AX171" s="182">
        <v>20</v>
      </c>
      <c r="AY171" s="182">
        <v>34</v>
      </c>
      <c r="AZ171" s="182">
        <v>0</v>
      </c>
      <c r="BA171" s="190">
        <v>376</v>
      </c>
    </row>
    <row r="172" spans="1:53" ht="15" customHeight="1">
      <c r="A172" s="35"/>
      <c r="B172" s="334" t="s">
        <v>143</v>
      </c>
      <c r="C172" s="260" t="s">
        <v>144</v>
      </c>
      <c r="D172" s="188">
        <v>4</v>
      </c>
      <c r="E172" s="189">
        <v>0</v>
      </c>
      <c r="F172" s="189">
        <v>2</v>
      </c>
      <c r="G172" s="189">
        <v>8</v>
      </c>
      <c r="H172" s="189">
        <v>96</v>
      </c>
      <c r="I172" s="189">
        <v>0</v>
      </c>
      <c r="J172" s="189">
        <v>10</v>
      </c>
      <c r="K172" s="189">
        <v>6</v>
      </c>
      <c r="L172" s="189">
        <v>0</v>
      </c>
      <c r="M172" s="312">
        <v>126</v>
      </c>
      <c r="N172" s="188">
        <v>0</v>
      </c>
      <c r="O172" s="189">
        <v>0</v>
      </c>
      <c r="P172" s="189">
        <v>1</v>
      </c>
      <c r="Q172" s="189">
        <v>4</v>
      </c>
      <c r="R172" s="189">
        <v>69</v>
      </c>
      <c r="S172" s="189">
        <v>0</v>
      </c>
      <c r="T172" s="189">
        <v>5</v>
      </c>
      <c r="U172" s="189">
        <v>2</v>
      </c>
      <c r="V172" s="189">
        <v>0</v>
      </c>
      <c r="W172" s="189">
        <v>81</v>
      </c>
      <c r="X172" s="188">
        <v>2</v>
      </c>
      <c r="Y172" s="189">
        <v>0</v>
      </c>
      <c r="Z172" s="189">
        <v>2</v>
      </c>
      <c r="AA172" s="189">
        <v>5</v>
      </c>
      <c r="AB172" s="189">
        <v>55</v>
      </c>
      <c r="AC172" s="189">
        <v>1</v>
      </c>
      <c r="AD172" s="189">
        <v>7</v>
      </c>
      <c r="AE172" s="189">
        <v>9</v>
      </c>
      <c r="AF172" s="189">
        <v>0</v>
      </c>
      <c r="AG172" s="189">
        <v>81</v>
      </c>
      <c r="AH172" s="188">
        <v>2</v>
      </c>
      <c r="AI172" s="189">
        <v>0</v>
      </c>
      <c r="AJ172" s="189">
        <v>2</v>
      </c>
      <c r="AK172" s="189">
        <v>5</v>
      </c>
      <c r="AL172" s="189">
        <v>73</v>
      </c>
      <c r="AM172" s="189">
        <v>1</v>
      </c>
      <c r="AN172" s="189">
        <v>7</v>
      </c>
      <c r="AO172" s="189">
        <v>7</v>
      </c>
      <c r="AP172" s="189">
        <v>0</v>
      </c>
      <c r="AQ172" s="189">
        <v>97</v>
      </c>
      <c r="AR172" s="188">
        <v>1</v>
      </c>
      <c r="AS172" s="189">
        <v>0</v>
      </c>
      <c r="AT172" s="189">
        <v>7</v>
      </c>
      <c r="AU172" s="189">
        <v>14</v>
      </c>
      <c r="AV172" s="189">
        <v>105</v>
      </c>
      <c r="AW172" s="189">
        <v>3</v>
      </c>
      <c r="AX172" s="189">
        <v>6</v>
      </c>
      <c r="AY172" s="189">
        <v>9</v>
      </c>
      <c r="AZ172" s="189">
        <v>0</v>
      </c>
      <c r="BA172" s="312">
        <v>145</v>
      </c>
    </row>
    <row r="173" spans="1:53" ht="15" customHeight="1">
      <c r="A173" s="35"/>
      <c r="B173" s="181"/>
      <c r="C173" s="181" t="s">
        <v>145</v>
      </c>
      <c r="D173" s="183">
        <v>1</v>
      </c>
      <c r="E173" s="182">
        <v>0</v>
      </c>
      <c r="F173" s="182">
        <v>1</v>
      </c>
      <c r="G173" s="182">
        <v>1</v>
      </c>
      <c r="H173" s="182">
        <v>0</v>
      </c>
      <c r="I173" s="182">
        <v>0</v>
      </c>
      <c r="J173" s="182">
        <v>0</v>
      </c>
      <c r="K173" s="182">
        <v>0</v>
      </c>
      <c r="L173" s="182">
        <v>0</v>
      </c>
      <c r="M173" s="190">
        <v>3</v>
      </c>
      <c r="N173" s="183">
        <v>0</v>
      </c>
      <c r="O173" s="182">
        <v>0</v>
      </c>
      <c r="P173" s="182">
        <v>1</v>
      </c>
      <c r="Q173" s="182">
        <v>1</v>
      </c>
      <c r="R173" s="182">
        <v>0</v>
      </c>
      <c r="S173" s="182">
        <v>0</v>
      </c>
      <c r="T173" s="182">
        <v>2</v>
      </c>
      <c r="U173" s="182">
        <v>0</v>
      </c>
      <c r="V173" s="182">
        <v>0</v>
      </c>
      <c r="W173" s="182">
        <v>4</v>
      </c>
      <c r="X173" s="183">
        <v>1</v>
      </c>
      <c r="Y173" s="182">
        <v>0</v>
      </c>
      <c r="Z173" s="182">
        <v>3</v>
      </c>
      <c r="AA173" s="182">
        <v>0</v>
      </c>
      <c r="AB173" s="182">
        <v>0</v>
      </c>
      <c r="AC173" s="182">
        <v>0</v>
      </c>
      <c r="AD173" s="182">
        <v>0</v>
      </c>
      <c r="AE173" s="182">
        <v>0</v>
      </c>
      <c r="AF173" s="182">
        <v>0</v>
      </c>
      <c r="AG173" s="182">
        <v>4</v>
      </c>
      <c r="AH173" s="183">
        <v>0</v>
      </c>
      <c r="AI173" s="182">
        <v>0</v>
      </c>
      <c r="AJ173" s="182">
        <v>7</v>
      </c>
      <c r="AK173" s="182">
        <v>0</v>
      </c>
      <c r="AL173" s="182">
        <v>1</v>
      </c>
      <c r="AM173" s="182">
        <v>0</v>
      </c>
      <c r="AN173" s="182">
        <v>0</v>
      </c>
      <c r="AO173" s="182">
        <v>0</v>
      </c>
      <c r="AP173" s="182">
        <v>0</v>
      </c>
      <c r="AQ173" s="182">
        <v>8</v>
      </c>
      <c r="AR173" s="183">
        <v>2</v>
      </c>
      <c r="AS173" s="182">
        <v>0</v>
      </c>
      <c r="AT173" s="182">
        <v>4</v>
      </c>
      <c r="AU173" s="182">
        <v>1</v>
      </c>
      <c r="AV173" s="182">
        <v>0</v>
      </c>
      <c r="AW173" s="182">
        <v>0</v>
      </c>
      <c r="AX173" s="182">
        <v>0</v>
      </c>
      <c r="AY173" s="182">
        <v>0</v>
      </c>
      <c r="AZ173" s="182">
        <v>0</v>
      </c>
      <c r="BA173" s="190">
        <v>7</v>
      </c>
    </row>
    <row r="174" spans="1:53" ht="15" customHeight="1">
      <c r="A174" s="35"/>
      <c r="B174" s="11"/>
      <c r="C174" s="181" t="s">
        <v>146</v>
      </c>
      <c r="D174" s="183">
        <v>0</v>
      </c>
      <c r="E174" s="182">
        <v>0</v>
      </c>
      <c r="F174" s="182">
        <v>1</v>
      </c>
      <c r="G174" s="182">
        <v>0</v>
      </c>
      <c r="H174" s="182">
        <v>0</v>
      </c>
      <c r="I174" s="182">
        <v>0</v>
      </c>
      <c r="J174" s="182">
        <v>0</v>
      </c>
      <c r="K174" s="182">
        <v>0</v>
      </c>
      <c r="L174" s="182">
        <v>0</v>
      </c>
      <c r="M174" s="190">
        <v>1</v>
      </c>
      <c r="N174" s="183">
        <v>0</v>
      </c>
      <c r="O174" s="182">
        <v>0</v>
      </c>
      <c r="P174" s="182">
        <v>1</v>
      </c>
      <c r="Q174" s="182">
        <v>1</v>
      </c>
      <c r="R174" s="182">
        <v>1</v>
      </c>
      <c r="S174" s="182">
        <v>0</v>
      </c>
      <c r="T174" s="182">
        <v>0</v>
      </c>
      <c r="U174" s="182">
        <v>0</v>
      </c>
      <c r="V174" s="182">
        <v>0</v>
      </c>
      <c r="W174" s="182">
        <v>3</v>
      </c>
      <c r="X174" s="183">
        <v>0</v>
      </c>
      <c r="Y174" s="182">
        <v>0</v>
      </c>
      <c r="Z174" s="182">
        <v>0</v>
      </c>
      <c r="AA174" s="182">
        <v>1</v>
      </c>
      <c r="AB174" s="182">
        <v>1</v>
      </c>
      <c r="AC174" s="182">
        <v>0</v>
      </c>
      <c r="AD174" s="182">
        <v>0</v>
      </c>
      <c r="AE174" s="182">
        <v>0</v>
      </c>
      <c r="AF174" s="182">
        <v>0</v>
      </c>
      <c r="AG174" s="182">
        <v>2</v>
      </c>
      <c r="AH174" s="183">
        <v>0</v>
      </c>
      <c r="AI174" s="182">
        <v>0</v>
      </c>
      <c r="AJ174" s="182">
        <v>0</v>
      </c>
      <c r="AK174" s="182">
        <v>1</v>
      </c>
      <c r="AL174" s="182">
        <v>1</v>
      </c>
      <c r="AM174" s="182">
        <v>0</v>
      </c>
      <c r="AN174" s="182">
        <v>0</v>
      </c>
      <c r="AO174" s="182">
        <v>0</v>
      </c>
      <c r="AP174" s="182">
        <v>0</v>
      </c>
      <c r="AQ174" s="182">
        <v>2</v>
      </c>
      <c r="AR174" s="183">
        <v>0</v>
      </c>
      <c r="AS174" s="182">
        <v>0</v>
      </c>
      <c r="AT174" s="182">
        <v>0</v>
      </c>
      <c r="AU174" s="182">
        <v>0</v>
      </c>
      <c r="AV174" s="182">
        <v>0</v>
      </c>
      <c r="AW174" s="182">
        <v>0</v>
      </c>
      <c r="AX174" s="182">
        <v>0</v>
      </c>
      <c r="AY174" s="182">
        <v>0</v>
      </c>
      <c r="AZ174" s="182">
        <v>0</v>
      </c>
      <c r="BA174" s="190">
        <v>0</v>
      </c>
    </row>
    <row r="175" spans="1:53" ht="15" customHeight="1">
      <c r="A175" s="35"/>
      <c r="B175" s="11"/>
      <c r="C175" s="181" t="s">
        <v>147</v>
      </c>
      <c r="D175" s="183">
        <v>7</v>
      </c>
      <c r="E175" s="182">
        <v>0</v>
      </c>
      <c r="F175" s="182">
        <v>5</v>
      </c>
      <c r="G175" s="182">
        <v>6</v>
      </c>
      <c r="H175" s="182">
        <v>11</v>
      </c>
      <c r="I175" s="182">
        <v>0</v>
      </c>
      <c r="J175" s="182">
        <v>5</v>
      </c>
      <c r="K175" s="182">
        <v>0</v>
      </c>
      <c r="L175" s="182">
        <v>0</v>
      </c>
      <c r="M175" s="190">
        <v>34</v>
      </c>
      <c r="N175" s="183">
        <v>9</v>
      </c>
      <c r="O175" s="182">
        <v>0</v>
      </c>
      <c r="P175" s="182">
        <v>2</v>
      </c>
      <c r="Q175" s="182">
        <v>5</v>
      </c>
      <c r="R175" s="182">
        <v>6</v>
      </c>
      <c r="S175" s="182">
        <v>0</v>
      </c>
      <c r="T175" s="182">
        <v>2</v>
      </c>
      <c r="U175" s="182">
        <v>0</v>
      </c>
      <c r="V175" s="182">
        <v>0</v>
      </c>
      <c r="W175" s="182">
        <v>24</v>
      </c>
      <c r="X175" s="183">
        <v>10</v>
      </c>
      <c r="Y175" s="182">
        <v>0</v>
      </c>
      <c r="Z175" s="182">
        <v>10</v>
      </c>
      <c r="AA175" s="182">
        <v>5</v>
      </c>
      <c r="AB175" s="182">
        <v>8</v>
      </c>
      <c r="AC175" s="182">
        <v>0</v>
      </c>
      <c r="AD175" s="182">
        <v>1</v>
      </c>
      <c r="AE175" s="182">
        <v>0</v>
      </c>
      <c r="AF175" s="182">
        <v>0</v>
      </c>
      <c r="AG175" s="182">
        <v>34</v>
      </c>
      <c r="AH175" s="183">
        <v>11</v>
      </c>
      <c r="AI175" s="182">
        <v>0</v>
      </c>
      <c r="AJ175" s="182">
        <v>13</v>
      </c>
      <c r="AK175" s="182">
        <v>8</v>
      </c>
      <c r="AL175" s="182">
        <v>3</v>
      </c>
      <c r="AM175" s="182">
        <v>0</v>
      </c>
      <c r="AN175" s="182">
        <v>1</v>
      </c>
      <c r="AO175" s="182">
        <v>0</v>
      </c>
      <c r="AP175" s="182">
        <v>0</v>
      </c>
      <c r="AQ175" s="182">
        <v>36</v>
      </c>
      <c r="AR175" s="183">
        <v>14</v>
      </c>
      <c r="AS175" s="182">
        <v>0</v>
      </c>
      <c r="AT175" s="182">
        <v>12</v>
      </c>
      <c r="AU175" s="182">
        <v>8</v>
      </c>
      <c r="AV175" s="182">
        <v>3</v>
      </c>
      <c r="AW175" s="182">
        <v>0</v>
      </c>
      <c r="AX175" s="182">
        <v>0</v>
      </c>
      <c r="AY175" s="182">
        <v>0</v>
      </c>
      <c r="AZ175" s="182">
        <v>0</v>
      </c>
      <c r="BA175" s="190">
        <v>37</v>
      </c>
    </row>
    <row r="176" spans="1:53" ht="15" customHeight="1">
      <c r="A176" s="35"/>
      <c r="B176" s="11"/>
      <c r="C176" s="181" t="s">
        <v>148</v>
      </c>
      <c r="D176" s="183">
        <v>0</v>
      </c>
      <c r="E176" s="182">
        <v>0</v>
      </c>
      <c r="F176" s="182">
        <v>0</v>
      </c>
      <c r="G176" s="182">
        <v>0</v>
      </c>
      <c r="H176" s="182">
        <v>0</v>
      </c>
      <c r="I176" s="182">
        <v>0</v>
      </c>
      <c r="J176" s="182">
        <v>0</v>
      </c>
      <c r="K176" s="182">
        <v>0</v>
      </c>
      <c r="L176" s="182">
        <v>0</v>
      </c>
      <c r="M176" s="190">
        <v>0</v>
      </c>
      <c r="N176" s="183">
        <v>0</v>
      </c>
      <c r="O176" s="182">
        <v>0</v>
      </c>
      <c r="P176" s="182">
        <v>0</v>
      </c>
      <c r="Q176" s="182">
        <v>0</v>
      </c>
      <c r="R176" s="182">
        <v>0</v>
      </c>
      <c r="S176" s="182">
        <v>0</v>
      </c>
      <c r="T176" s="182">
        <v>0</v>
      </c>
      <c r="U176" s="182">
        <v>0</v>
      </c>
      <c r="V176" s="182">
        <v>0</v>
      </c>
      <c r="W176" s="182">
        <v>0</v>
      </c>
      <c r="X176" s="183">
        <v>0</v>
      </c>
      <c r="Y176" s="182">
        <v>0</v>
      </c>
      <c r="Z176" s="182">
        <v>0</v>
      </c>
      <c r="AA176" s="182">
        <v>0</v>
      </c>
      <c r="AB176" s="182">
        <v>0</v>
      </c>
      <c r="AC176" s="182">
        <v>0</v>
      </c>
      <c r="AD176" s="182">
        <v>0</v>
      </c>
      <c r="AE176" s="182">
        <v>0</v>
      </c>
      <c r="AF176" s="182">
        <v>0</v>
      </c>
      <c r="AG176" s="182">
        <v>0</v>
      </c>
      <c r="AH176" s="183">
        <v>0</v>
      </c>
      <c r="AI176" s="182">
        <v>0</v>
      </c>
      <c r="AJ176" s="182">
        <v>0</v>
      </c>
      <c r="AK176" s="182">
        <v>1</v>
      </c>
      <c r="AL176" s="182">
        <v>0</v>
      </c>
      <c r="AM176" s="182">
        <v>0</v>
      </c>
      <c r="AN176" s="182">
        <v>0</v>
      </c>
      <c r="AO176" s="182">
        <v>0</v>
      </c>
      <c r="AP176" s="182">
        <v>0</v>
      </c>
      <c r="AQ176" s="182">
        <v>1</v>
      </c>
      <c r="AR176" s="183">
        <v>0</v>
      </c>
      <c r="AS176" s="182">
        <v>0</v>
      </c>
      <c r="AT176" s="182">
        <v>0</v>
      </c>
      <c r="AU176" s="182">
        <v>0</v>
      </c>
      <c r="AV176" s="182">
        <v>0</v>
      </c>
      <c r="AW176" s="182">
        <v>0</v>
      </c>
      <c r="AX176" s="182">
        <v>0</v>
      </c>
      <c r="AY176" s="182">
        <v>0</v>
      </c>
      <c r="AZ176" s="182">
        <v>0</v>
      </c>
      <c r="BA176" s="190">
        <v>0</v>
      </c>
    </row>
    <row r="177" spans="1:53" ht="15" customHeight="1">
      <c r="A177" s="35"/>
      <c r="B177" s="11"/>
      <c r="C177" s="181" t="s">
        <v>327</v>
      </c>
      <c r="D177" s="183">
        <v>10</v>
      </c>
      <c r="E177" s="182">
        <v>0</v>
      </c>
      <c r="F177" s="182">
        <v>1</v>
      </c>
      <c r="G177" s="182">
        <v>15</v>
      </c>
      <c r="H177" s="182">
        <v>92</v>
      </c>
      <c r="I177" s="182">
        <v>8</v>
      </c>
      <c r="J177" s="182">
        <v>16</v>
      </c>
      <c r="K177" s="182">
        <v>16</v>
      </c>
      <c r="L177" s="182">
        <v>1</v>
      </c>
      <c r="M177" s="190">
        <v>159</v>
      </c>
      <c r="N177" s="183">
        <v>6</v>
      </c>
      <c r="O177" s="182">
        <v>1</v>
      </c>
      <c r="P177" s="182">
        <v>2</v>
      </c>
      <c r="Q177" s="182">
        <v>12</v>
      </c>
      <c r="R177" s="182">
        <v>54</v>
      </c>
      <c r="S177" s="182">
        <v>5</v>
      </c>
      <c r="T177" s="182">
        <v>11</v>
      </c>
      <c r="U177" s="182">
        <v>12</v>
      </c>
      <c r="V177" s="182">
        <v>0</v>
      </c>
      <c r="W177" s="182">
        <v>103</v>
      </c>
      <c r="X177" s="183">
        <v>3</v>
      </c>
      <c r="Y177" s="182">
        <v>0</v>
      </c>
      <c r="Z177" s="182">
        <v>3</v>
      </c>
      <c r="AA177" s="182">
        <v>11</v>
      </c>
      <c r="AB177" s="182">
        <v>72</v>
      </c>
      <c r="AC177" s="182">
        <v>3</v>
      </c>
      <c r="AD177" s="182">
        <v>10</v>
      </c>
      <c r="AE177" s="182">
        <v>9</v>
      </c>
      <c r="AF177" s="182">
        <v>2</v>
      </c>
      <c r="AG177" s="182">
        <v>113</v>
      </c>
      <c r="AH177" s="183">
        <v>1</v>
      </c>
      <c r="AI177" s="182">
        <v>0</v>
      </c>
      <c r="AJ177" s="182">
        <v>2</v>
      </c>
      <c r="AK177" s="182">
        <v>14</v>
      </c>
      <c r="AL177" s="182">
        <v>82</v>
      </c>
      <c r="AM177" s="182">
        <v>4</v>
      </c>
      <c r="AN177" s="182">
        <v>7</v>
      </c>
      <c r="AO177" s="182">
        <v>16</v>
      </c>
      <c r="AP177" s="182">
        <v>1</v>
      </c>
      <c r="AQ177" s="182">
        <v>127</v>
      </c>
      <c r="AR177" s="183">
        <v>2</v>
      </c>
      <c r="AS177" s="182">
        <v>0</v>
      </c>
      <c r="AT177" s="182">
        <v>3</v>
      </c>
      <c r="AU177" s="182">
        <v>23</v>
      </c>
      <c r="AV177" s="182">
        <v>82</v>
      </c>
      <c r="AW177" s="182">
        <v>4</v>
      </c>
      <c r="AX177" s="182">
        <v>20</v>
      </c>
      <c r="AY177" s="182">
        <v>14</v>
      </c>
      <c r="AZ177" s="182">
        <v>0</v>
      </c>
      <c r="BA177" s="190">
        <v>148</v>
      </c>
    </row>
    <row r="178" spans="1:53" ht="15" customHeight="1">
      <c r="A178" s="35"/>
      <c r="B178" s="304"/>
      <c r="C178" s="34" t="s">
        <v>39</v>
      </c>
      <c r="D178" s="184">
        <v>22</v>
      </c>
      <c r="E178" s="185">
        <v>0</v>
      </c>
      <c r="F178" s="185">
        <v>10</v>
      </c>
      <c r="G178" s="185">
        <v>30</v>
      </c>
      <c r="H178" s="185">
        <v>199</v>
      </c>
      <c r="I178" s="185">
        <v>8</v>
      </c>
      <c r="J178" s="185">
        <v>31</v>
      </c>
      <c r="K178" s="185">
        <v>22</v>
      </c>
      <c r="L178" s="185">
        <v>1</v>
      </c>
      <c r="M178" s="191">
        <v>323</v>
      </c>
      <c r="N178" s="184">
        <v>15</v>
      </c>
      <c r="O178" s="185">
        <v>1</v>
      </c>
      <c r="P178" s="185">
        <v>7</v>
      </c>
      <c r="Q178" s="185">
        <v>23</v>
      </c>
      <c r="R178" s="185">
        <v>130</v>
      </c>
      <c r="S178" s="185">
        <v>5</v>
      </c>
      <c r="T178" s="185">
        <v>20</v>
      </c>
      <c r="U178" s="185">
        <v>14</v>
      </c>
      <c r="V178" s="185">
        <v>0</v>
      </c>
      <c r="W178" s="185">
        <v>215</v>
      </c>
      <c r="X178" s="184">
        <v>16</v>
      </c>
      <c r="Y178" s="185">
        <v>0</v>
      </c>
      <c r="Z178" s="185">
        <v>18</v>
      </c>
      <c r="AA178" s="185">
        <v>22</v>
      </c>
      <c r="AB178" s="185">
        <v>136</v>
      </c>
      <c r="AC178" s="185">
        <v>4</v>
      </c>
      <c r="AD178" s="185">
        <v>18</v>
      </c>
      <c r="AE178" s="185">
        <v>18</v>
      </c>
      <c r="AF178" s="185">
        <v>2</v>
      </c>
      <c r="AG178" s="185">
        <v>234</v>
      </c>
      <c r="AH178" s="184">
        <v>14</v>
      </c>
      <c r="AI178" s="185">
        <v>0</v>
      </c>
      <c r="AJ178" s="185">
        <v>24</v>
      </c>
      <c r="AK178" s="185">
        <v>29</v>
      </c>
      <c r="AL178" s="185">
        <v>160</v>
      </c>
      <c r="AM178" s="185">
        <v>5</v>
      </c>
      <c r="AN178" s="185">
        <v>15</v>
      </c>
      <c r="AO178" s="185">
        <v>23</v>
      </c>
      <c r="AP178" s="185">
        <v>1</v>
      </c>
      <c r="AQ178" s="185">
        <v>271</v>
      </c>
      <c r="AR178" s="184">
        <v>19</v>
      </c>
      <c r="AS178" s="185">
        <v>0</v>
      </c>
      <c r="AT178" s="185">
        <v>26</v>
      </c>
      <c r="AU178" s="185">
        <v>46</v>
      </c>
      <c r="AV178" s="185">
        <v>190</v>
      </c>
      <c r="AW178" s="185">
        <v>7</v>
      </c>
      <c r="AX178" s="185">
        <v>26</v>
      </c>
      <c r="AY178" s="185">
        <v>23</v>
      </c>
      <c r="AZ178" s="185">
        <v>0</v>
      </c>
      <c r="BA178" s="191">
        <v>337</v>
      </c>
    </row>
    <row r="179" spans="1:53" ht="23.25" customHeight="1">
      <c r="A179" s="36"/>
      <c r="B179" s="304" t="s">
        <v>39</v>
      </c>
      <c r="C179" s="34"/>
      <c r="D179" s="184">
        <v>46</v>
      </c>
      <c r="E179" s="185">
        <v>0</v>
      </c>
      <c r="F179" s="185">
        <v>17</v>
      </c>
      <c r="G179" s="185">
        <v>122</v>
      </c>
      <c r="H179" s="185">
        <v>1120</v>
      </c>
      <c r="I179" s="185">
        <v>42</v>
      </c>
      <c r="J179" s="185">
        <v>122</v>
      </c>
      <c r="K179" s="185">
        <v>126</v>
      </c>
      <c r="L179" s="185">
        <v>7</v>
      </c>
      <c r="M179" s="191">
        <v>1602</v>
      </c>
      <c r="N179" s="184">
        <v>38</v>
      </c>
      <c r="O179" s="185">
        <v>1</v>
      </c>
      <c r="P179" s="185">
        <v>13</v>
      </c>
      <c r="Q179" s="185">
        <v>116</v>
      </c>
      <c r="R179" s="185">
        <v>967</v>
      </c>
      <c r="S179" s="185">
        <v>41</v>
      </c>
      <c r="T179" s="185">
        <v>126</v>
      </c>
      <c r="U179" s="185">
        <v>137</v>
      </c>
      <c r="V179" s="185">
        <v>6</v>
      </c>
      <c r="W179" s="185">
        <v>1445</v>
      </c>
      <c r="X179" s="184">
        <v>30</v>
      </c>
      <c r="Y179" s="185">
        <v>0</v>
      </c>
      <c r="Z179" s="185">
        <v>32</v>
      </c>
      <c r="AA179" s="185">
        <v>101</v>
      </c>
      <c r="AB179" s="185">
        <v>961</v>
      </c>
      <c r="AC179" s="185">
        <v>45</v>
      </c>
      <c r="AD179" s="185">
        <v>137</v>
      </c>
      <c r="AE179" s="185">
        <v>165</v>
      </c>
      <c r="AF179" s="185">
        <v>6</v>
      </c>
      <c r="AG179" s="185">
        <v>1477</v>
      </c>
      <c r="AH179" s="184">
        <v>33</v>
      </c>
      <c r="AI179" s="185">
        <v>0</v>
      </c>
      <c r="AJ179" s="185">
        <v>29</v>
      </c>
      <c r="AK179" s="185">
        <v>114</v>
      </c>
      <c r="AL179" s="185">
        <v>929</v>
      </c>
      <c r="AM179" s="185">
        <v>62</v>
      </c>
      <c r="AN179" s="185">
        <v>117</v>
      </c>
      <c r="AO179" s="185">
        <v>106</v>
      </c>
      <c r="AP179" s="185">
        <v>6</v>
      </c>
      <c r="AQ179" s="185">
        <v>1396</v>
      </c>
      <c r="AR179" s="184">
        <v>28</v>
      </c>
      <c r="AS179" s="185">
        <v>0</v>
      </c>
      <c r="AT179" s="185">
        <v>34</v>
      </c>
      <c r="AU179" s="185">
        <v>141</v>
      </c>
      <c r="AV179" s="185">
        <v>955</v>
      </c>
      <c r="AW179" s="185">
        <v>56</v>
      </c>
      <c r="AX179" s="185">
        <v>137</v>
      </c>
      <c r="AY179" s="185">
        <v>115</v>
      </c>
      <c r="AZ179" s="185">
        <v>4</v>
      </c>
      <c r="BA179" s="191">
        <v>1470</v>
      </c>
    </row>
    <row r="180" spans="1:53" ht="15" customHeight="1">
      <c r="A180" s="174" t="s">
        <v>39</v>
      </c>
      <c r="B180" s="197"/>
      <c r="C180" s="39"/>
      <c r="D180" s="195">
        <v>10500</v>
      </c>
      <c r="E180" s="194">
        <v>587</v>
      </c>
      <c r="F180" s="194">
        <v>6780</v>
      </c>
      <c r="G180" s="194">
        <v>26909</v>
      </c>
      <c r="H180" s="194">
        <v>41756</v>
      </c>
      <c r="I180" s="194">
        <v>2059</v>
      </c>
      <c r="J180" s="194">
        <v>15303</v>
      </c>
      <c r="K180" s="194">
        <v>5055</v>
      </c>
      <c r="L180" s="194">
        <v>3709</v>
      </c>
      <c r="M180" s="196">
        <v>112658</v>
      </c>
      <c r="N180" s="195">
        <v>12323</v>
      </c>
      <c r="O180" s="194">
        <v>567</v>
      </c>
      <c r="P180" s="194">
        <v>7692</v>
      </c>
      <c r="Q180" s="194">
        <v>28098</v>
      </c>
      <c r="R180" s="194">
        <v>45531</v>
      </c>
      <c r="S180" s="194">
        <v>2516</v>
      </c>
      <c r="T180" s="194">
        <v>17754</v>
      </c>
      <c r="U180" s="194">
        <v>5207</v>
      </c>
      <c r="V180" s="194">
        <v>3764</v>
      </c>
      <c r="W180" s="194">
        <v>123452</v>
      </c>
      <c r="X180" s="195">
        <v>13163</v>
      </c>
      <c r="Y180" s="194">
        <v>534</v>
      </c>
      <c r="Z180" s="194">
        <v>8625</v>
      </c>
      <c r="AA180" s="194">
        <v>29138</v>
      </c>
      <c r="AB180" s="194">
        <v>44672</v>
      </c>
      <c r="AC180" s="194">
        <v>2856</v>
      </c>
      <c r="AD180" s="194">
        <v>17830</v>
      </c>
      <c r="AE180" s="194">
        <v>5125</v>
      </c>
      <c r="AF180" s="194">
        <v>3876</v>
      </c>
      <c r="AG180" s="194">
        <v>125819</v>
      </c>
      <c r="AH180" s="195">
        <v>12955</v>
      </c>
      <c r="AI180" s="194">
        <v>515</v>
      </c>
      <c r="AJ180" s="194">
        <v>8115</v>
      </c>
      <c r="AK180" s="194">
        <v>30589</v>
      </c>
      <c r="AL180" s="194">
        <v>45614</v>
      </c>
      <c r="AM180" s="194">
        <v>3042</v>
      </c>
      <c r="AN180" s="194">
        <v>17912</v>
      </c>
      <c r="AO180" s="194">
        <v>4736</v>
      </c>
      <c r="AP180" s="194">
        <v>3824</v>
      </c>
      <c r="AQ180" s="194">
        <v>127302</v>
      </c>
      <c r="AR180" s="195">
        <v>12117</v>
      </c>
      <c r="AS180" s="194">
        <v>431</v>
      </c>
      <c r="AT180" s="194">
        <v>8398</v>
      </c>
      <c r="AU180" s="194">
        <v>33701</v>
      </c>
      <c r="AV180" s="194">
        <v>42502</v>
      </c>
      <c r="AW180" s="194">
        <v>3212</v>
      </c>
      <c r="AX180" s="194">
        <v>18397</v>
      </c>
      <c r="AY180" s="194">
        <v>4551</v>
      </c>
      <c r="AZ180" s="194">
        <v>3615</v>
      </c>
      <c r="BA180" s="196">
        <v>126924</v>
      </c>
    </row>
    <row r="181" spans="1:53" ht="22.5" customHeight="1">
      <c r="A181" s="178"/>
      <c r="B181" s="178"/>
      <c r="C181" s="178"/>
      <c r="D181" s="178"/>
      <c r="E181" s="178"/>
      <c r="F181" s="178"/>
      <c r="G181" s="178"/>
      <c r="H181" s="178"/>
      <c r="I181" s="178"/>
      <c r="J181" s="178"/>
      <c r="K181" s="178"/>
      <c r="L181" s="178"/>
      <c r="M181" s="178"/>
      <c r="N181" s="178"/>
      <c r="O181" s="178"/>
      <c r="P181" s="178"/>
      <c r="Q181" s="178"/>
      <c r="R181" s="178"/>
      <c r="S181" s="178"/>
      <c r="T181" s="178"/>
      <c r="U181" s="178"/>
      <c r="V181" s="178"/>
      <c r="W181" s="178"/>
      <c r="X181" s="178"/>
      <c r="Y181" s="178"/>
      <c r="Z181" s="178"/>
      <c r="AA181" s="178"/>
      <c r="AB181" s="178"/>
      <c r="AC181" s="178"/>
      <c r="AD181" s="178"/>
      <c r="AE181" s="178"/>
      <c r="AF181" s="178"/>
      <c r="AG181" s="178"/>
      <c r="AH181" s="178"/>
      <c r="AI181" s="178"/>
      <c r="AJ181" s="178"/>
      <c r="AK181" s="178"/>
      <c r="AL181" s="178"/>
      <c r="AM181" s="178"/>
      <c r="AN181" s="178"/>
      <c r="AO181" s="178"/>
      <c r="AP181" s="178"/>
      <c r="AQ181" s="178"/>
      <c r="AR181" s="178"/>
      <c r="AS181" s="178"/>
      <c r="AT181" s="178"/>
      <c r="AU181" s="178"/>
      <c r="AV181" s="178"/>
      <c r="AW181" s="178"/>
      <c r="AX181" s="178"/>
      <c r="AY181" s="178"/>
      <c r="AZ181" s="178"/>
      <c r="BA181" s="178"/>
    </row>
    <row r="182" spans="1:53" ht="15" customHeight="1">
      <c r="A182" s="332" t="s">
        <v>333</v>
      </c>
      <c r="B182" s="49"/>
      <c r="C182" s="49"/>
      <c r="D182" s="49"/>
      <c r="E182" s="49"/>
      <c r="F182" s="49"/>
      <c r="G182" s="49"/>
      <c r="H182" s="49"/>
      <c r="I182" s="49"/>
      <c r="J182" s="49"/>
      <c r="K182" s="49"/>
      <c r="L182" s="49"/>
      <c r="M182" s="49"/>
      <c r="N182" s="49"/>
      <c r="O182" s="49"/>
      <c r="P182" s="49"/>
      <c r="Q182" s="49"/>
      <c r="R182" s="49"/>
      <c r="S182" s="49"/>
      <c r="T182" s="49"/>
      <c r="U182" s="49"/>
      <c r="V182" s="49"/>
      <c r="W182" s="49"/>
      <c r="X182" s="49"/>
      <c r="Y182" s="49"/>
      <c r="Z182" s="49"/>
      <c r="AA182" s="49"/>
      <c r="AB182" s="49"/>
      <c r="AC182" s="49"/>
      <c r="AD182" s="49"/>
      <c r="AE182" s="49"/>
      <c r="AF182" s="49"/>
      <c r="AG182" s="49"/>
      <c r="AH182" s="49"/>
      <c r="AI182" s="49"/>
      <c r="AJ182" s="49"/>
      <c r="AK182" s="49"/>
      <c r="AL182" s="49"/>
      <c r="AM182" s="49"/>
      <c r="AN182" s="49"/>
      <c r="AO182" s="49"/>
      <c r="AP182" s="49"/>
      <c r="AQ182" s="49"/>
      <c r="AR182" s="49"/>
      <c r="AS182" s="49"/>
      <c r="AT182" s="49"/>
      <c r="AU182" s="49"/>
      <c r="AV182" s="49"/>
      <c r="AW182" s="49"/>
      <c r="AX182" s="49"/>
      <c r="AY182" s="49"/>
      <c r="AZ182" s="49"/>
      <c r="BA182" s="49"/>
    </row>
    <row r="183" spans="1:53" ht="15" customHeight="1">
      <c r="A183" s="51"/>
      <c r="B183" s="52"/>
      <c r="C183" s="53"/>
      <c r="D183" s="504" t="s">
        <v>150</v>
      </c>
      <c r="E183" s="505"/>
      <c r="F183" s="505"/>
      <c r="G183" s="505"/>
      <c r="H183" s="505"/>
      <c r="I183" s="505"/>
      <c r="J183" s="505"/>
      <c r="K183" s="505"/>
      <c r="L183" s="505"/>
      <c r="M183" s="505"/>
      <c r="N183" s="505"/>
      <c r="O183" s="505"/>
      <c r="P183" s="505"/>
      <c r="Q183" s="505"/>
      <c r="R183" s="505"/>
      <c r="S183" s="505"/>
      <c r="T183" s="505"/>
      <c r="U183" s="505"/>
      <c r="V183" s="505"/>
      <c r="W183" s="505"/>
      <c r="X183" s="505"/>
      <c r="Y183" s="505"/>
      <c r="Z183" s="505"/>
      <c r="AA183" s="505"/>
      <c r="AB183" s="505"/>
      <c r="AC183" s="505"/>
      <c r="AD183" s="505"/>
      <c r="AE183" s="505"/>
      <c r="AF183" s="505"/>
      <c r="AG183" s="505"/>
      <c r="AH183" s="505"/>
      <c r="AI183" s="505"/>
      <c r="AJ183" s="505"/>
      <c r="AK183" s="505"/>
      <c r="AL183" s="505"/>
      <c r="AM183" s="505"/>
      <c r="AN183" s="505"/>
      <c r="AO183" s="505"/>
      <c r="AP183" s="505"/>
      <c r="AQ183" s="505"/>
      <c r="AR183" s="505"/>
      <c r="AS183" s="505"/>
      <c r="AT183" s="505"/>
      <c r="AU183" s="505"/>
      <c r="AV183" s="505"/>
      <c r="AW183" s="505"/>
      <c r="AX183" s="505"/>
      <c r="AY183" s="505"/>
      <c r="AZ183" s="505"/>
      <c r="BA183" s="506"/>
    </row>
    <row r="184" spans="1:53" ht="15" customHeight="1">
      <c r="A184" s="54"/>
      <c r="B184" s="45"/>
      <c r="C184" s="55"/>
      <c r="D184" s="507" t="str">
        <f>'Table Of Contents'!$C$4</f>
        <v>July 2014 - June 2015</v>
      </c>
      <c r="E184" s="508"/>
      <c r="F184" s="508"/>
      <c r="G184" s="508"/>
      <c r="H184" s="508"/>
      <c r="I184" s="508"/>
      <c r="J184" s="508"/>
      <c r="K184" s="508"/>
      <c r="L184" s="508"/>
      <c r="M184" s="509"/>
      <c r="N184" s="507" t="str">
        <f>'Table Of Contents'!$D$4</f>
        <v>July 2015 - June 2016</v>
      </c>
      <c r="O184" s="508"/>
      <c r="P184" s="508"/>
      <c r="Q184" s="508"/>
      <c r="R184" s="508"/>
      <c r="S184" s="508"/>
      <c r="T184" s="508"/>
      <c r="U184" s="508"/>
      <c r="V184" s="508"/>
      <c r="W184" s="509"/>
      <c r="X184" s="507" t="str">
        <f>'Table Of Contents'!$E$4</f>
        <v>July 2016 - June 2017</v>
      </c>
      <c r="Y184" s="508"/>
      <c r="Z184" s="508"/>
      <c r="AA184" s="508"/>
      <c r="AB184" s="508"/>
      <c r="AC184" s="508"/>
      <c r="AD184" s="508"/>
      <c r="AE184" s="508"/>
      <c r="AF184" s="508"/>
      <c r="AG184" s="509"/>
      <c r="AH184" s="507" t="str">
        <f>'Table Of Contents'!$F$4</f>
        <v>July 2017 - June 2018</v>
      </c>
      <c r="AI184" s="508"/>
      <c r="AJ184" s="508"/>
      <c r="AK184" s="508"/>
      <c r="AL184" s="508"/>
      <c r="AM184" s="508"/>
      <c r="AN184" s="508"/>
      <c r="AO184" s="508"/>
      <c r="AP184" s="508"/>
      <c r="AQ184" s="509"/>
      <c r="AR184" s="507" t="str">
        <f>'Table Of Contents'!$G$4</f>
        <v>July 2018 - June 2019</v>
      </c>
      <c r="AS184" s="508"/>
      <c r="AT184" s="508"/>
      <c r="AU184" s="508"/>
      <c r="AV184" s="508"/>
      <c r="AW184" s="508"/>
      <c r="AX184" s="508"/>
      <c r="AY184" s="508"/>
      <c r="AZ184" s="508"/>
      <c r="BA184" s="509"/>
    </row>
    <row r="185" spans="1:53" ht="191.25" customHeight="1">
      <c r="A185" s="56" t="s">
        <v>754</v>
      </c>
      <c r="B185" s="50"/>
      <c r="C185" s="50"/>
      <c r="D185" s="58" t="s">
        <v>151</v>
      </c>
      <c r="E185" s="59" t="s">
        <v>260</v>
      </c>
      <c r="F185" s="59" t="s">
        <v>463</v>
      </c>
      <c r="G185" s="59" t="s">
        <v>464</v>
      </c>
      <c r="H185" s="59" t="s">
        <v>465</v>
      </c>
      <c r="I185" s="59" t="s">
        <v>456</v>
      </c>
      <c r="J185" s="59" t="s">
        <v>538</v>
      </c>
      <c r="K185" s="59" t="s">
        <v>204</v>
      </c>
      <c r="L185" s="59" t="s">
        <v>467</v>
      </c>
      <c r="M185" s="61" t="s">
        <v>39</v>
      </c>
      <c r="N185" s="58" t="s">
        <v>151</v>
      </c>
      <c r="O185" s="59" t="s">
        <v>260</v>
      </c>
      <c r="P185" s="59" t="s">
        <v>463</v>
      </c>
      <c r="Q185" s="59" t="s">
        <v>464</v>
      </c>
      <c r="R185" s="59" t="s">
        <v>465</v>
      </c>
      <c r="S185" s="59" t="s">
        <v>456</v>
      </c>
      <c r="T185" s="59" t="s">
        <v>538</v>
      </c>
      <c r="U185" s="59" t="s">
        <v>204</v>
      </c>
      <c r="V185" s="59" t="s">
        <v>467</v>
      </c>
      <c r="W185" s="61" t="s">
        <v>39</v>
      </c>
      <c r="X185" s="58" t="s">
        <v>151</v>
      </c>
      <c r="Y185" s="59" t="s">
        <v>260</v>
      </c>
      <c r="Z185" s="59" t="s">
        <v>463</v>
      </c>
      <c r="AA185" s="59" t="s">
        <v>464</v>
      </c>
      <c r="AB185" s="59" t="s">
        <v>465</v>
      </c>
      <c r="AC185" s="59" t="s">
        <v>456</v>
      </c>
      <c r="AD185" s="59" t="s">
        <v>538</v>
      </c>
      <c r="AE185" s="59" t="s">
        <v>204</v>
      </c>
      <c r="AF185" s="59" t="s">
        <v>467</v>
      </c>
      <c r="AG185" s="61" t="s">
        <v>39</v>
      </c>
      <c r="AH185" s="58" t="s">
        <v>151</v>
      </c>
      <c r="AI185" s="59" t="s">
        <v>260</v>
      </c>
      <c r="AJ185" s="59" t="s">
        <v>463</v>
      </c>
      <c r="AK185" s="59" t="s">
        <v>464</v>
      </c>
      <c r="AL185" s="59" t="s">
        <v>465</v>
      </c>
      <c r="AM185" s="59" t="s">
        <v>456</v>
      </c>
      <c r="AN185" s="59" t="s">
        <v>538</v>
      </c>
      <c r="AO185" s="59" t="s">
        <v>204</v>
      </c>
      <c r="AP185" s="59" t="s">
        <v>467</v>
      </c>
      <c r="AQ185" s="61" t="s">
        <v>39</v>
      </c>
      <c r="AR185" s="58" t="s">
        <v>151</v>
      </c>
      <c r="AS185" s="59" t="s">
        <v>260</v>
      </c>
      <c r="AT185" s="59" t="s">
        <v>463</v>
      </c>
      <c r="AU185" s="59" t="s">
        <v>464</v>
      </c>
      <c r="AV185" s="59" t="s">
        <v>465</v>
      </c>
      <c r="AW185" s="59" t="s">
        <v>456</v>
      </c>
      <c r="AX185" s="59" t="s">
        <v>538</v>
      </c>
      <c r="AY185" s="59" t="s">
        <v>204</v>
      </c>
      <c r="AZ185" s="59" t="s">
        <v>467</v>
      </c>
      <c r="BA185" s="61" t="s">
        <v>39</v>
      </c>
    </row>
    <row r="186" spans="1:53" s="178" customFormat="1" ht="15" customHeight="1">
      <c r="A186" s="35" t="s">
        <v>9</v>
      </c>
      <c r="B186" s="39" t="s">
        <v>35</v>
      </c>
      <c r="C186" s="39" t="s">
        <v>35</v>
      </c>
      <c r="D186" s="195">
        <v>48</v>
      </c>
      <c r="E186" s="194">
        <v>0</v>
      </c>
      <c r="F186" s="194">
        <v>0</v>
      </c>
      <c r="G186" s="194">
        <v>0</v>
      </c>
      <c r="H186" s="194">
        <v>0</v>
      </c>
      <c r="I186" s="194">
        <v>0</v>
      </c>
      <c r="J186" s="194">
        <v>0</v>
      </c>
      <c r="K186" s="194">
        <v>0</v>
      </c>
      <c r="L186" s="194">
        <v>0</v>
      </c>
      <c r="M186" s="196">
        <v>48</v>
      </c>
      <c r="N186" s="195">
        <v>26</v>
      </c>
      <c r="O186" s="194">
        <v>0</v>
      </c>
      <c r="P186" s="194">
        <v>0</v>
      </c>
      <c r="Q186" s="194">
        <v>0</v>
      </c>
      <c r="R186" s="194">
        <v>0</v>
      </c>
      <c r="S186" s="194">
        <v>0</v>
      </c>
      <c r="T186" s="194">
        <v>0</v>
      </c>
      <c r="U186" s="194">
        <v>0</v>
      </c>
      <c r="V186" s="194">
        <v>0</v>
      </c>
      <c r="W186" s="194">
        <v>26</v>
      </c>
      <c r="X186" s="195">
        <v>51</v>
      </c>
      <c r="Y186" s="194">
        <v>0</v>
      </c>
      <c r="Z186" s="194">
        <v>0</v>
      </c>
      <c r="AA186" s="194">
        <v>0</v>
      </c>
      <c r="AB186" s="194">
        <v>0</v>
      </c>
      <c r="AC186" s="194">
        <v>0</v>
      </c>
      <c r="AD186" s="194">
        <v>0</v>
      </c>
      <c r="AE186" s="194">
        <v>0</v>
      </c>
      <c r="AF186" s="194">
        <v>0</v>
      </c>
      <c r="AG186" s="194">
        <v>51</v>
      </c>
      <c r="AH186" s="195">
        <v>31</v>
      </c>
      <c r="AI186" s="194">
        <v>0</v>
      </c>
      <c r="AJ186" s="194">
        <v>0</v>
      </c>
      <c r="AK186" s="194">
        <v>0</v>
      </c>
      <c r="AL186" s="194">
        <v>0</v>
      </c>
      <c r="AM186" s="194">
        <v>0</v>
      </c>
      <c r="AN186" s="194">
        <v>0</v>
      </c>
      <c r="AO186" s="194">
        <v>0</v>
      </c>
      <c r="AP186" s="194">
        <v>0</v>
      </c>
      <c r="AQ186" s="194">
        <v>31</v>
      </c>
      <c r="AR186" s="195">
        <v>34</v>
      </c>
      <c r="AS186" s="194">
        <v>0</v>
      </c>
      <c r="AT186" s="194">
        <v>0</v>
      </c>
      <c r="AU186" s="194">
        <v>0</v>
      </c>
      <c r="AV186" s="194">
        <v>0</v>
      </c>
      <c r="AW186" s="194">
        <v>0</v>
      </c>
      <c r="AX186" s="194">
        <v>0</v>
      </c>
      <c r="AY186" s="194">
        <v>0</v>
      </c>
      <c r="AZ186" s="194">
        <v>0</v>
      </c>
      <c r="BA186" s="196">
        <v>34</v>
      </c>
    </row>
    <row r="187" spans="1:53" ht="15" customHeight="1">
      <c r="A187" s="35"/>
      <c r="B187" s="197" t="s">
        <v>36</v>
      </c>
      <c r="C187" s="39" t="s">
        <v>36</v>
      </c>
      <c r="D187" s="195">
        <v>0</v>
      </c>
      <c r="E187" s="194">
        <v>0</v>
      </c>
      <c r="F187" s="194">
        <v>0</v>
      </c>
      <c r="G187" s="194">
        <v>0</v>
      </c>
      <c r="H187" s="194">
        <v>0</v>
      </c>
      <c r="I187" s="194">
        <v>0</v>
      </c>
      <c r="J187" s="194">
        <v>0</v>
      </c>
      <c r="K187" s="194">
        <v>0</v>
      </c>
      <c r="L187" s="194">
        <v>0</v>
      </c>
      <c r="M187" s="196">
        <v>0</v>
      </c>
      <c r="N187" s="195">
        <v>0</v>
      </c>
      <c r="O187" s="194">
        <v>0</v>
      </c>
      <c r="P187" s="194">
        <v>0</v>
      </c>
      <c r="Q187" s="194">
        <v>0</v>
      </c>
      <c r="R187" s="194">
        <v>0</v>
      </c>
      <c r="S187" s="194">
        <v>0</v>
      </c>
      <c r="T187" s="194">
        <v>0</v>
      </c>
      <c r="U187" s="194">
        <v>0</v>
      </c>
      <c r="V187" s="194">
        <v>0</v>
      </c>
      <c r="W187" s="194">
        <v>0</v>
      </c>
      <c r="X187" s="195">
        <v>0</v>
      </c>
      <c r="Y187" s="194">
        <v>0</v>
      </c>
      <c r="Z187" s="194">
        <v>0</v>
      </c>
      <c r="AA187" s="194">
        <v>0</v>
      </c>
      <c r="AB187" s="194">
        <v>0</v>
      </c>
      <c r="AC187" s="194">
        <v>0</v>
      </c>
      <c r="AD187" s="194">
        <v>0</v>
      </c>
      <c r="AE187" s="194">
        <v>0</v>
      </c>
      <c r="AF187" s="194">
        <v>0</v>
      </c>
      <c r="AG187" s="194">
        <v>0</v>
      </c>
      <c r="AH187" s="195">
        <v>1</v>
      </c>
      <c r="AI187" s="194">
        <v>0</v>
      </c>
      <c r="AJ187" s="194">
        <v>0</v>
      </c>
      <c r="AK187" s="194">
        <v>0</v>
      </c>
      <c r="AL187" s="194">
        <v>0</v>
      </c>
      <c r="AM187" s="194">
        <v>0</v>
      </c>
      <c r="AN187" s="194">
        <v>0</v>
      </c>
      <c r="AO187" s="194">
        <v>0</v>
      </c>
      <c r="AP187" s="194">
        <v>0</v>
      </c>
      <c r="AQ187" s="194">
        <v>1</v>
      </c>
      <c r="AR187" s="195">
        <v>2</v>
      </c>
      <c r="AS187" s="194">
        <v>0</v>
      </c>
      <c r="AT187" s="194">
        <v>0</v>
      </c>
      <c r="AU187" s="194">
        <v>0</v>
      </c>
      <c r="AV187" s="194">
        <v>0</v>
      </c>
      <c r="AW187" s="194">
        <v>0</v>
      </c>
      <c r="AX187" s="194">
        <v>0</v>
      </c>
      <c r="AY187" s="194">
        <v>0</v>
      </c>
      <c r="AZ187" s="194">
        <v>0</v>
      </c>
      <c r="BA187" s="196">
        <v>2</v>
      </c>
    </row>
    <row r="188" spans="1:53" ht="15" customHeight="1">
      <c r="A188" s="35"/>
      <c r="B188" s="197" t="s">
        <v>184</v>
      </c>
      <c r="C188" s="39" t="s">
        <v>37</v>
      </c>
      <c r="D188" s="195">
        <v>27</v>
      </c>
      <c r="E188" s="194">
        <v>0</v>
      </c>
      <c r="F188" s="194">
        <v>1</v>
      </c>
      <c r="G188" s="194">
        <v>0</v>
      </c>
      <c r="H188" s="194">
        <v>0</v>
      </c>
      <c r="I188" s="194">
        <v>0</v>
      </c>
      <c r="J188" s="194">
        <v>0</v>
      </c>
      <c r="K188" s="194">
        <v>0</v>
      </c>
      <c r="L188" s="194">
        <v>0</v>
      </c>
      <c r="M188" s="196">
        <v>28</v>
      </c>
      <c r="N188" s="195">
        <v>13</v>
      </c>
      <c r="O188" s="194">
        <v>0</v>
      </c>
      <c r="P188" s="194">
        <v>0</v>
      </c>
      <c r="Q188" s="194">
        <v>0</v>
      </c>
      <c r="R188" s="194">
        <v>0</v>
      </c>
      <c r="S188" s="194">
        <v>0</v>
      </c>
      <c r="T188" s="194">
        <v>0</v>
      </c>
      <c r="U188" s="194">
        <v>0</v>
      </c>
      <c r="V188" s="194">
        <v>0</v>
      </c>
      <c r="W188" s="194">
        <v>13</v>
      </c>
      <c r="X188" s="195">
        <v>16</v>
      </c>
      <c r="Y188" s="194">
        <v>0</v>
      </c>
      <c r="Z188" s="194">
        <v>0</v>
      </c>
      <c r="AA188" s="194">
        <v>1</v>
      </c>
      <c r="AB188" s="194">
        <v>0</v>
      </c>
      <c r="AC188" s="194">
        <v>0</v>
      </c>
      <c r="AD188" s="194">
        <v>0</v>
      </c>
      <c r="AE188" s="194">
        <v>0</v>
      </c>
      <c r="AF188" s="194">
        <v>0</v>
      </c>
      <c r="AG188" s="194">
        <v>17</v>
      </c>
      <c r="AH188" s="195">
        <v>14</v>
      </c>
      <c r="AI188" s="194">
        <v>0</v>
      </c>
      <c r="AJ188" s="194">
        <v>0</v>
      </c>
      <c r="AK188" s="194">
        <v>0</v>
      </c>
      <c r="AL188" s="194">
        <v>0</v>
      </c>
      <c r="AM188" s="194">
        <v>0</v>
      </c>
      <c r="AN188" s="194">
        <v>0</v>
      </c>
      <c r="AO188" s="194">
        <v>0</v>
      </c>
      <c r="AP188" s="194">
        <v>0</v>
      </c>
      <c r="AQ188" s="194">
        <v>14</v>
      </c>
      <c r="AR188" s="195">
        <v>17</v>
      </c>
      <c r="AS188" s="194">
        <v>0</v>
      </c>
      <c r="AT188" s="194">
        <v>0</v>
      </c>
      <c r="AU188" s="194">
        <v>0</v>
      </c>
      <c r="AV188" s="194">
        <v>0</v>
      </c>
      <c r="AW188" s="194">
        <v>0</v>
      </c>
      <c r="AX188" s="194">
        <v>0</v>
      </c>
      <c r="AY188" s="194">
        <v>0</v>
      </c>
      <c r="AZ188" s="194">
        <v>0</v>
      </c>
      <c r="BA188" s="196">
        <v>17</v>
      </c>
    </row>
    <row r="189" spans="1:53" ht="15" customHeight="1">
      <c r="A189" s="36"/>
      <c r="B189" s="39" t="s">
        <v>39</v>
      </c>
      <c r="C189" s="39"/>
      <c r="D189" s="195">
        <v>75</v>
      </c>
      <c r="E189" s="194">
        <v>0</v>
      </c>
      <c r="F189" s="194">
        <v>1</v>
      </c>
      <c r="G189" s="194">
        <v>0</v>
      </c>
      <c r="H189" s="194">
        <v>0</v>
      </c>
      <c r="I189" s="194">
        <v>0</v>
      </c>
      <c r="J189" s="194">
        <v>0</v>
      </c>
      <c r="K189" s="194">
        <v>0</v>
      </c>
      <c r="L189" s="194">
        <v>0</v>
      </c>
      <c r="M189" s="196">
        <v>76</v>
      </c>
      <c r="N189" s="195">
        <v>39</v>
      </c>
      <c r="O189" s="194">
        <v>0</v>
      </c>
      <c r="P189" s="194">
        <v>0</v>
      </c>
      <c r="Q189" s="194">
        <v>0</v>
      </c>
      <c r="R189" s="194">
        <v>0</v>
      </c>
      <c r="S189" s="194">
        <v>0</v>
      </c>
      <c r="T189" s="194">
        <v>0</v>
      </c>
      <c r="U189" s="194">
        <v>0</v>
      </c>
      <c r="V189" s="194">
        <v>0</v>
      </c>
      <c r="W189" s="194">
        <v>39</v>
      </c>
      <c r="X189" s="195">
        <v>67</v>
      </c>
      <c r="Y189" s="194">
        <v>0</v>
      </c>
      <c r="Z189" s="194">
        <v>0</v>
      </c>
      <c r="AA189" s="194">
        <v>1</v>
      </c>
      <c r="AB189" s="194">
        <v>0</v>
      </c>
      <c r="AC189" s="194">
        <v>0</v>
      </c>
      <c r="AD189" s="194">
        <v>0</v>
      </c>
      <c r="AE189" s="194">
        <v>0</v>
      </c>
      <c r="AF189" s="194">
        <v>0</v>
      </c>
      <c r="AG189" s="194">
        <v>68</v>
      </c>
      <c r="AH189" s="195">
        <v>46</v>
      </c>
      <c r="AI189" s="194">
        <v>0</v>
      </c>
      <c r="AJ189" s="194">
        <v>0</v>
      </c>
      <c r="AK189" s="194">
        <v>0</v>
      </c>
      <c r="AL189" s="194">
        <v>0</v>
      </c>
      <c r="AM189" s="194">
        <v>0</v>
      </c>
      <c r="AN189" s="194">
        <v>0</v>
      </c>
      <c r="AO189" s="194">
        <v>0</v>
      </c>
      <c r="AP189" s="194">
        <v>0</v>
      </c>
      <c r="AQ189" s="194">
        <v>46</v>
      </c>
      <c r="AR189" s="195">
        <v>53</v>
      </c>
      <c r="AS189" s="194">
        <v>0</v>
      </c>
      <c r="AT189" s="194">
        <v>0</v>
      </c>
      <c r="AU189" s="194">
        <v>0</v>
      </c>
      <c r="AV189" s="194">
        <v>0</v>
      </c>
      <c r="AW189" s="194">
        <v>0</v>
      </c>
      <c r="AX189" s="194">
        <v>0</v>
      </c>
      <c r="AY189" s="194">
        <v>0</v>
      </c>
      <c r="AZ189" s="194">
        <v>0</v>
      </c>
      <c r="BA189" s="196">
        <v>53</v>
      </c>
    </row>
    <row r="190" spans="1:53" ht="15" customHeight="1">
      <c r="A190" s="35" t="s">
        <v>10</v>
      </c>
      <c r="B190" s="11" t="s">
        <v>40</v>
      </c>
      <c r="C190" s="181" t="s">
        <v>41</v>
      </c>
      <c r="D190" s="183">
        <v>3</v>
      </c>
      <c r="E190" s="182">
        <v>0</v>
      </c>
      <c r="F190" s="182">
        <v>0</v>
      </c>
      <c r="G190" s="182">
        <v>0</v>
      </c>
      <c r="H190" s="182">
        <v>0</v>
      </c>
      <c r="I190" s="182">
        <v>0</v>
      </c>
      <c r="J190" s="182">
        <v>0</v>
      </c>
      <c r="K190" s="182">
        <v>0</v>
      </c>
      <c r="L190" s="182">
        <v>0</v>
      </c>
      <c r="M190" s="190">
        <v>3</v>
      </c>
      <c r="N190" s="183">
        <v>0</v>
      </c>
      <c r="O190" s="182">
        <v>0</v>
      </c>
      <c r="P190" s="182">
        <v>0</v>
      </c>
      <c r="Q190" s="182">
        <v>1</v>
      </c>
      <c r="R190" s="182">
        <v>0</v>
      </c>
      <c r="S190" s="182">
        <v>0</v>
      </c>
      <c r="T190" s="182">
        <v>0</v>
      </c>
      <c r="U190" s="182">
        <v>0</v>
      </c>
      <c r="V190" s="182">
        <v>0</v>
      </c>
      <c r="W190" s="182">
        <v>1</v>
      </c>
      <c r="X190" s="183">
        <v>0</v>
      </c>
      <c r="Y190" s="182">
        <v>0</v>
      </c>
      <c r="Z190" s="182">
        <v>0</v>
      </c>
      <c r="AA190" s="182">
        <v>0</v>
      </c>
      <c r="AB190" s="182">
        <v>0</v>
      </c>
      <c r="AC190" s="182">
        <v>0</v>
      </c>
      <c r="AD190" s="182">
        <v>0</v>
      </c>
      <c r="AE190" s="182">
        <v>0</v>
      </c>
      <c r="AF190" s="182">
        <v>0</v>
      </c>
      <c r="AG190" s="182">
        <v>0</v>
      </c>
      <c r="AH190" s="183">
        <v>0</v>
      </c>
      <c r="AI190" s="182">
        <v>0</v>
      </c>
      <c r="AJ190" s="182">
        <v>0</v>
      </c>
      <c r="AK190" s="182">
        <v>0</v>
      </c>
      <c r="AL190" s="182">
        <v>0</v>
      </c>
      <c r="AM190" s="182">
        <v>0</v>
      </c>
      <c r="AN190" s="182">
        <v>0</v>
      </c>
      <c r="AO190" s="182">
        <v>0</v>
      </c>
      <c r="AP190" s="182">
        <v>0</v>
      </c>
      <c r="AQ190" s="182">
        <v>0</v>
      </c>
      <c r="AR190" s="183">
        <v>0</v>
      </c>
      <c r="AS190" s="182">
        <v>0</v>
      </c>
      <c r="AT190" s="182">
        <v>0</v>
      </c>
      <c r="AU190" s="182">
        <v>0</v>
      </c>
      <c r="AV190" s="182">
        <v>0</v>
      </c>
      <c r="AW190" s="182">
        <v>0</v>
      </c>
      <c r="AX190" s="182">
        <v>0</v>
      </c>
      <c r="AY190" s="182">
        <v>0</v>
      </c>
      <c r="AZ190" s="182">
        <v>0</v>
      </c>
      <c r="BA190" s="190">
        <v>0</v>
      </c>
    </row>
    <row r="191" spans="1:53" ht="15" customHeight="1">
      <c r="A191" s="35"/>
      <c r="B191" s="197" t="s">
        <v>241</v>
      </c>
      <c r="C191" s="39" t="s">
        <v>308</v>
      </c>
      <c r="D191" s="195">
        <v>0</v>
      </c>
      <c r="E191" s="194">
        <v>0</v>
      </c>
      <c r="F191" s="194">
        <v>0</v>
      </c>
      <c r="G191" s="194">
        <v>0</v>
      </c>
      <c r="H191" s="194">
        <v>0</v>
      </c>
      <c r="I191" s="194">
        <v>0</v>
      </c>
      <c r="J191" s="194">
        <v>0</v>
      </c>
      <c r="K191" s="194">
        <v>0</v>
      </c>
      <c r="L191" s="194">
        <v>0</v>
      </c>
      <c r="M191" s="196">
        <v>0</v>
      </c>
      <c r="N191" s="195">
        <v>0</v>
      </c>
      <c r="O191" s="194">
        <v>0</v>
      </c>
      <c r="P191" s="194">
        <v>2</v>
      </c>
      <c r="Q191" s="194">
        <v>0</v>
      </c>
      <c r="R191" s="194">
        <v>0</v>
      </c>
      <c r="S191" s="194">
        <v>0</v>
      </c>
      <c r="T191" s="194">
        <v>0</v>
      </c>
      <c r="U191" s="194">
        <v>0</v>
      </c>
      <c r="V191" s="194">
        <v>0</v>
      </c>
      <c r="W191" s="194">
        <v>2</v>
      </c>
      <c r="X191" s="195">
        <v>0</v>
      </c>
      <c r="Y191" s="194">
        <v>0</v>
      </c>
      <c r="Z191" s="194">
        <v>0</v>
      </c>
      <c r="AA191" s="194">
        <v>0</v>
      </c>
      <c r="AB191" s="194">
        <v>0</v>
      </c>
      <c r="AC191" s="194">
        <v>0</v>
      </c>
      <c r="AD191" s="194">
        <v>0</v>
      </c>
      <c r="AE191" s="194">
        <v>0</v>
      </c>
      <c r="AF191" s="194">
        <v>0</v>
      </c>
      <c r="AG191" s="194">
        <v>0</v>
      </c>
      <c r="AH191" s="195">
        <v>0</v>
      </c>
      <c r="AI191" s="194">
        <v>0</v>
      </c>
      <c r="AJ191" s="194">
        <v>0</v>
      </c>
      <c r="AK191" s="194">
        <v>0</v>
      </c>
      <c r="AL191" s="194">
        <v>0</v>
      </c>
      <c r="AM191" s="194">
        <v>0</v>
      </c>
      <c r="AN191" s="194">
        <v>0</v>
      </c>
      <c r="AO191" s="194">
        <v>0</v>
      </c>
      <c r="AP191" s="194">
        <v>0</v>
      </c>
      <c r="AQ191" s="194">
        <v>0</v>
      </c>
      <c r="AR191" s="195">
        <v>0</v>
      </c>
      <c r="AS191" s="194">
        <v>0</v>
      </c>
      <c r="AT191" s="194">
        <v>0</v>
      </c>
      <c r="AU191" s="194">
        <v>0</v>
      </c>
      <c r="AV191" s="194">
        <v>0</v>
      </c>
      <c r="AW191" s="194">
        <v>0</v>
      </c>
      <c r="AX191" s="194">
        <v>0</v>
      </c>
      <c r="AY191" s="194">
        <v>0</v>
      </c>
      <c r="AZ191" s="194">
        <v>0</v>
      </c>
      <c r="BA191" s="196">
        <v>0</v>
      </c>
    </row>
    <row r="192" spans="1:53" ht="15" customHeight="1">
      <c r="A192" s="36"/>
      <c r="B192" s="304" t="s">
        <v>39</v>
      </c>
      <c r="C192" s="34"/>
      <c r="D192" s="184">
        <v>3</v>
      </c>
      <c r="E192" s="185">
        <v>0</v>
      </c>
      <c r="F192" s="185">
        <v>0</v>
      </c>
      <c r="G192" s="185">
        <v>0</v>
      </c>
      <c r="H192" s="185">
        <v>0</v>
      </c>
      <c r="I192" s="185">
        <v>0</v>
      </c>
      <c r="J192" s="185">
        <v>0</v>
      </c>
      <c r="K192" s="185">
        <v>0</v>
      </c>
      <c r="L192" s="185">
        <v>0</v>
      </c>
      <c r="M192" s="191">
        <v>3</v>
      </c>
      <c r="N192" s="184">
        <v>0</v>
      </c>
      <c r="O192" s="185">
        <v>0</v>
      </c>
      <c r="P192" s="185">
        <v>2</v>
      </c>
      <c r="Q192" s="185">
        <v>1</v>
      </c>
      <c r="R192" s="185">
        <v>0</v>
      </c>
      <c r="S192" s="185">
        <v>0</v>
      </c>
      <c r="T192" s="185">
        <v>0</v>
      </c>
      <c r="U192" s="185">
        <v>0</v>
      </c>
      <c r="V192" s="185">
        <v>0</v>
      </c>
      <c r="W192" s="185">
        <v>3</v>
      </c>
      <c r="X192" s="184">
        <v>0</v>
      </c>
      <c r="Y192" s="185">
        <v>0</v>
      </c>
      <c r="Z192" s="185">
        <v>0</v>
      </c>
      <c r="AA192" s="185">
        <v>0</v>
      </c>
      <c r="AB192" s="185">
        <v>0</v>
      </c>
      <c r="AC192" s="185">
        <v>0</v>
      </c>
      <c r="AD192" s="185">
        <v>0</v>
      </c>
      <c r="AE192" s="185">
        <v>0</v>
      </c>
      <c r="AF192" s="185">
        <v>0</v>
      </c>
      <c r="AG192" s="185">
        <v>0</v>
      </c>
      <c r="AH192" s="184">
        <v>0</v>
      </c>
      <c r="AI192" s="185">
        <v>0</v>
      </c>
      <c r="AJ192" s="185">
        <v>0</v>
      </c>
      <c r="AK192" s="185">
        <v>0</v>
      </c>
      <c r="AL192" s="185">
        <v>0</v>
      </c>
      <c r="AM192" s="185">
        <v>0</v>
      </c>
      <c r="AN192" s="185">
        <v>0</v>
      </c>
      <c r="AO192" s="185">
        <v>0</v>
      </c>
      <c r="AP192" s="185">
        <v>0</v>
      </c>
      <c r="AQ192" s="185">
        <v>0</v>
      </c>
      <c r="AR192" s="184">
        <v>0</v>
      </c>
      <c r="AS192" s="185">
        <v>0</v>
      </c>
      <c r="AT192" s="185">
        <v>0</v>
      </c>
      <c r="AU192" s="185">
        <v>0</v>
      </c>
      <c r="AV192" s="185">
        <v>0</v>
      </c>
      <c r="AW192" s="185">
        <v>0</v>
      </c>
      <c r="AX192" s="185">
        <v>0</v>
      </c>
      <c r="AY192" s="185">
        <v>0</v>
      </c>
      <c r="AZ192" s="185">
        <v>0</v>
      </c>
      <c r="BA192" s="191">
        <v>0</v>
      </c>
    </row>
    <row r="193" spans="1:53" ht="15" customHeight="1">
      <c r="A193" s="174" t="s">
        <v>11</v>
      </c>
      <c r="B193" s="197" t="s">
        <v>44</v>
      </c>
      <c r="C193" s="39" t="s">
        <v>45</v>
      </c>
      <c r="D193" s="195">
        <v>0</v>
      </c>
      <c r="E193" s="194">
        <v>0</v>
      </c>
      <c r="F193" s="194">
        <v>0</v>
      </c>
      <c r="G193" s="194">
        <v>0</v>
      </c>
      <c r="H193" s="194">
        <v>0</v>
      </c>
      <c r="I193" s="194">
        <v>0</v>
      </c>
      <c r="J193" s="194">
        <v>0</v>
      </c>
      <c r="K193" s="194">
        <v>0</v>
      </c>
      <c r="L193" s="194">
        <v>0</v>
      </c>
      <c r="M193" s="196">
        <v>0</v>
      </c>
      <c r="N193" s="195">
        <v>0</v>
      </c>
      <c r="O193" s="194">
        <v>0</v>
      </c>
      <c r="P193" s="194">
        <v>0</v>
      </c>
      <c r="Q193" s="194">
        <v>0</v>
      </c>
      <c r="R193" s="194">
        <v>0</v>
      </c>
      <c r="S193" s="194">
        <v>0</v>
      </c>
      <c r="T193" s="194">
        <v>0</v>
      </c>
      <c r="U193" s="194">
        <v>0</v>
      </c>
      <c r="V193" s="194">
        <v>0</v>
      </c>
      <c r="W193" s="194">
        <v>0</v>
      </c>
      <c r="X193" s="195">
        <v>0</v>
      </c>
      <c r="Y193" s="194">
        <v>0</v>
      </c>
      <c r="Z193" s="194">
        <v>0</v>
      </c>
      <c r="AA193" s="194">
        <v>0</v>
      </c>
      <c r="AB193" s="194">
        <v>0</v>
      </c>
      <c r="AC193" s="194">
        <v>0</v>
      </c>
      <c r="AD193" s="194">
        <v>0</v>
      </c>
      <c r="AE193" s="194">
        <v>0</v>
      </c>
      <c r="AF193" s="194">
        <v>0</v>
      </c>
      <c r="AG193" s="194">
        <v>0</v>
      </c>
      <c r="AH193" s="195">
        <v>1</v>
      </c>
      <c r="AI193" s="194">
        <v>0</v>
      </c>
      <c r="AJ193" s="194">
        <v>0</v>
      </c>
      <c r="AK193" s="194">
        <v>0</v>
      </c>
      <c r="AL193" s="194">
        <v>0</v>
      </c>
      <c r="AM193" s="194">
        <v>0</v>
      </c>
      <c r="AN193" s="194">
        <v>0</v>
      </c>
      <c r="AO193" s="194">
        <v>0</v>
      </c>
      <c r="AP193" s="194">
        <v>0</v>
      </c>
      <c r="AQ193" s="194">
        <v>1</v>
      </c>
      <c r="AR193" s="195">
        <v>0</v>
      </c>
      <c r="AS193" s="194">
        <v>0</v>
      </c>
      <c r="AT193" s="194">
        <v>0</v>
      </c>
      <c r="AU193" s="194">
        <v>0</v>
      </c>
      <c r="AV193" s="194">
        <v>0</v>
      </c>
      <c r="AW193" s="194">
        <v>0</v>
      </c>
      <c r="AX193" s="194">
        <v>0</v>
      </c>
      <c r="AY193" s="194">
        <v>0</v>
      </c>
      <c r="AZ193" s="194">
        <v>0</v>
      </c>
      <c r="BA193" s="196">
        <v>0</v>
      </c>
    </row>
    <row r="194" spans="1:53" s="178" customFormat="1" ht="15" customHeight="1">
      <c r="A194" s="174" t="s">
        <v>13</v>
      </c>
      <c r="B194" s="39" t="s">
        <v>54</v>
      </c>
      <c r="C194" s="39" t="s">
        <v>54</v>
      </c>
      <c r="D194" s="195">
        <v>0</v>
      </c>
      <c r="E194" s="194">
        <v>0</v>
      </c>
      <c r="F194" s="194">
        <v>0</v>
      </c>
      <c r="G194" s="194">
        <v>0</v>
      </c>
      <c r="H194" s="194">
        <v>0</v>
      </c>
      <c r="I194" s="194">
        <v>0</v>
      </c>
      <c r="J194" s="194">
        <v>0</v>
      </c>
      <c r="K194" s="194">
        <v>0</v>
      </c>
      <c r="L194" s="194">
        <v>0</v>
      </c>
      <c r="M194" s="196">
        <v>0</v>
      </c>
      <c r="N194" s="195">
        <v>1</v>
      </c>
      <c r="O194" s="194">
        <v>0</v>
      </c>
      <c r="P194" s="194">
        <v>0</v>
      </c>
      <c r="Q194" s="194">
        <v>0</v>
      </c>
      <c r="R194" s="194">
        <v>0</v>
      </c>
      <c r="S194" s="194">
        <v>0</v>
      </c>
      <c r="T194" s="194">
        <v>0</v>
      </c>
      <c r="U194" s="194">
        <v>0</v>
      </c>
      <c r="V194" s="194">
        <v>0</v>
      </c>
      <c r="W194" s="194">
        <v>1</v>
      </c>
      <c r="X194" s="195">
        <v>0</v>
      </c>
      <c r="Y194" s="194">
        <v>0</v>
      </c>
      <c r="Z194" s="194">
        <v>0</v>
      </c>
      <c r="AA194" s="194">
        <v>0</v>
      </c>
      <c r="AB194" s="194">
        <v>0</v>
      </c>
      <c r="AC194" s="194">
        <v>0</v>
      </c>
      <c r="AD194" s="194">
        <v>0</v>
      </c>
      <c r="AE194" s="194">
        <v>0</v>
      </c>
      <c r="AF194" s="194">
        <v>0</v>
      </c>
      <c r="AG194" s="194">
        <v>0</v>
      </c>
      <c r="AH194" s="195">
        <v>0</v>
      </c>
      <c r="AI194" s="194">
        <v>0</v>
      </c>
      <c r="AJ194" s="194">
        <v>0</v>
      </c>
      <c r="AK194" s="194">
        <v>0</v>
      </c>
      <c r="AL194" s="194">
        <v>0</v>
      </c>
      <c r="AM194" s="194">
        <v>0</v>
      </c>
      <c r="AN194" s="194">
        <v>0</v>
      </c>
      <c r="AO194" s="194">
        <v>0</v>
      </c>
      <c r="AP194" s="194">
        <v>0</v>
      </c>
      <c r="AQ194" s="194">
        <v>0</v>
      </c>
      <c r="AR194" s="195">
        <v>1</v>
      </c>
      <c r="AS194" s="194">
        <v>0</v>
      </c>
      <c r="AT194" s="194">
        <v>0</v>
      </c>
      <c r="AU194" s="194">
        <v>0</v>
      </c>
      <c r="AV194" s="194">
        <v>0</v>
      </c>
      <c r="AW194" s="194">
        <v>0</v>
      </c>
      <c r="AX194" s="194">
        <v>0</v>
      </c>
      <c r="AY194" s="194">
        <v>0</v>
      </c>
      <c r="AZ194" s="194">
        <v>0</v>
      </c>
      <c r="BA194" s="196">
        <v>1</v>
      </c>
    </row>
    <row r="195" spans="1:53" ht="15" customHeight="1">
      <c r="A195" s="174" t="s">
        <v>14</v>
      </c>
      <c r="B195" s="197" t="s">
        <v>58</v>
      </c>
      <c r="C195" s="39" t="s">
        <v>59</v>
      </c>
      <c r="D195" s="195">
        <v>0</v>
      </c>
      <c r="E195" s="194">
        <v>0</v>
      </c>
      <c r="F195" s="194">
        <v>0</v>
      </c>
      <c r="G195" s="194">
        <v>0</v>
      </c>
      <c r="H195" s="194">
        <v>0</v>
      </c>
      <c r="I195" s="194">
        <v>0</v>
      </c>
      <c r="J195" s="194">
        <v>0</v>
      </c>
      <c r="K195" s="194">
        <v>0</v>
      </c>
      <c r="L195" s="194">
        <v>0</v>
      </c>
      <c r="M195" s="196">
        <v>0</v>
      </c>
      <c r="N195" s="195">
        <v>0</v>
      </c>
      <c r="O195" s="194">
        <v>0</v>
      </c>
      <c r="P195" s="194">
        <v>0</v>
      </c>
      <c r="Q195" s="194">
        <v>1</v>
      </c>
      <c r="R195" s="194">
        <v>0</v>
      </c>
      <c r="S195" s="194">
        <v>0</v>
      </c>
      <c r="T195" s="194">
        <v>0</v>
      </c>
      <c r="U195" s="194">
        <v>0</v>
      </c>
      <c r="V195" s="194">
        <v>0</v>
      </c>
      <c r="W195" s="194">
        <v>1</v>
      </c>
      <c r="X195" s="195">
        <v>1</v>
      </c>
      <c r="Y195" s="194">
        <v>0</v>
      </c>
      <c r="Z195" s="194">
        <v>0</v>
      </c>
      <c r="AA195" s="194">
        <v>0</v>
      </c>
      <c r="AB195" s="194">
        <v>0</v>
      </c>
      <c r="AC195" s="194">
        <v>0</v>
      </c>
      <c r="AD195" s="194">
        <v>0</v>
      </c>
      <c r="AE195" s="194">
        <v>0</v>
      </c>
      <c r="AF195" s="194">
        <v>0</v>
      </c>
      <c r="AG195" s="194">
        <v>1</v>
      </c>
      <c r="AH195" s="195">
        <v>0</v>
      </c>
      <c r="AI195" s="194">
        <v>0</v>
      </c>
      <c r="AJ195" s="194">
        <v>0</v>
      </c>
      <c r="AK195" s="194">
        <v>0</v>
      </c>
      <c r="AL195" s="194">
        <v>0</v>
      </c>
      <c r="AM195" s="194">
        <v>0</v>
      </c>
      <c r="AN195" s="194">
        <v>0</v>
      </c>
      <c r="AO195" s="194">
        <v>0</v>
      </c>
      <c r="AP195" s="194">
        <v>0</v>
      </c>
      <c r="AQ195" s="194">
        <v>0</v>
      </c>
      <c r="AR195" s="195">
        <v>1</v>
      </c>
      <c r="AS195" s="194">
        <v>0</v>
      </c>
      <c r="AT195" s="194">
        <v>0</v>
      </c>
      <c r="AU195" s="194">
        <v>0</v>
      </c>
      <c r="AV195" s="194">
        <v>0</v>
      </c>
      <c r="AW195" s="194">
        <v>0</v>
      </c>
      <c r="AX195" s="194">
        <v>0</v>
      </c>
      <c r="AY195" s="194">
        <v>0</v>
      </c>
      <c r="AZ195" s="194">
        <v>0</v>
      </c>
      <c r="BA195" s="196">
        <v>1</v>
      </c>
    </row>
    <row r="196" spans="1:53" ht="15" customHeight="1">
      <c r="A196" s="174" t="s">
        <v>16</v>
      </c>
      <c r="B196" s="39" t="s">
        <v>68</v>
      </c>
      <c r="C196" s="39" t="s">
        <v>68</v>
      </c>
      <c r="D196" s="195">
        <v>1</v>
      </c>
      <c r="E196" s="194">
        <v>0</v>
      </c>
      <c r="F196" s="194">
        <v>0</v>
      </c>
      <c r="G196" s="194">
        <v>0</v>
      </c>
      <c r="H196" s="194">
        <v>0</v>
      </c>
      <c r="I196" s="194">
        <v>0</v>
      </c>
      <c r="J196" s="194">
        <v>0</v>
      </c>
      <c r="K196" s="194">
        <v>0</v>
      </c>
      <c r="L196" s="194">
        <v>0</v>
      </c>
      <c r="M196" s="196">
        <v>1</v>
      </c>
      <c r="N196" s="195">
        <v>0</v>
      </c>
      <c r="O196" s="194">
        <v>0</v>
      </c>
      <c r="P196" s="194">
        <v>0</v>
      </c>
      <c r="Q196" s="194">
        <v>0</v>
      </c>
      <c r="R196" s="194">
        <v>0</v>
      </c>
      <c r="S196" s="194">
        <v>0</v>
      </c>
      <c r="T196" s="194">
        <v>0</v>
      </c>
      <c r="U196" s="194">
        <v>0</v>
      </c>
      <c r="V196" s="194">
        <v>0</v>
      </c>
      <c r="W196" s="194">
        <v>0</v>
      </c>
      <c r="X196" s="195">
        <v>0</v>
      </c>
      <c r="Y196" s="194">
        <v>0</v>
      </c>
      <c r="Z196" s="194">
        <v>0</v>
      </c>
      <c r="AA196" s="194">
        <v>0</v>
      </c>
      <c r="AB196" s="194">
        <v>0</v>
      </c>
      <c r="AC196" s="194">
        <v>0</v>
      </c>
      <c r="AD196" s="194">
        <v>0</v>
      </c>
      <c r="AE196" s="194">
        <v>0</v>
      </c>
      <c r="AF196" s="194">
        <v>0</v>
      </c>
      <c r="AG196" s="194">
        <v>0</v>
      </c>
      <c r="AH196" s="195">
        <v>1</v>
      </c>
      <c r="AI196" s="194">
        <v>0</v>
      </c>
      <c r="AJ196" s="194">
        <v>0</v>
      </c>
      <c r="AK196" s="194">
        <v>0</v>
      </c>
      <c r="AL196" s="194">
        <v>0</v>
      </c>
      <c r="AM196" s="194">
        <v>0</v>
      </c>
      <c r="AN196" s="194">
        <v>0</v>
      </c>
      <c r="AO196" s="194">
        <v>0</v>
      </c>
      <c r="AP196" s="194">
        <v>0</v>
      </c>
      <c r="AQ196" s="194">
        <v>1</v>
      </c>
      <c r="AR196" s="195">
        <v>1</v>
      </c>
      <c r="AS196" s="194">
        <v>0</v>
      </c>
      <c r="AT196" s="194">
        <v>0</v>
      </c>
      <c r="AU196" s="194">
        <v>0</v>
      </c>
      <c r="AV196" s="194">
        <v>0</v>
      </c>
      <c r="AW196" s="194">
        <v>0</v>
      </c>
      <c r="AX196" s="194">
        <v>0</v>
      </c>
      <c r="AY196" s="194">
        <v>0</v>
      </c>
      <c r="AZ196" s="194">
        <v>0</v>
      </c>
      <c r="BA196" s="196">
        <v>1</v>
      </c>
    </row>
    <row r="197" spans="1:53" ht="15" customHeight="1">
      <c r="A197" s="35" t="s">
        <v>17</v>
      </c>
      <c r="B197" s="11" t="s">
        <v>70</v>
      </c>
      <c r="C197" s="181" t="s">
        <v>70</v>
      </c>
      <c r="D197" s="183">
        <v>0</v>
      </c>
      <c r="E197" s="182">
        <v>0</v>
      </c>
      <c r="F197" s="182">
        <v>0</v>
      </c>
      <c r="G197" s="182">
        <v>0</v>
      </c>
      <c r="H197" s="182">
        <v>0</v>
      </c>
      <c r="I197" s="182">
        <v>0</v>
      </c>
      <c r="J197" s="182">
        <v>0</v>
      </c>
      <c r="K197" s="182">
        <v>0</v>
      </c>
      <c r="L197" s="182">
        <v>0</v>
      </c>
      <c r="M197" s="190">
        <v>0</v>
      </c>
      <c r="N197" s="183">
        <v>1</v>
      </c>
      <c r="O197" s="182">
        <v>0</v>
      </c>
      <c r="P197" s="182">
        <v>0</v>
      </c>
      <c r="Q197" s="182">
        <v>0</v>
      </c>
      <c r="R197" s="182">
        <v>0</v>
      </c>
      <c r="S197" s="182">
        <v>0</v>
      </c>
      <c r="T197" s="182">
        <v>0</v>
      </c>
      <c r="U197" s="182">
        <v>0</v>
      </c>
      <c r="V197" s="182">
        <v>0</v>
      </c>
      <c r="W197" s="182">
        <v>1</v>
      </c>
      <c r="X197" s="183">
        <v>0</v>
      </c>
      <c r="Y197" s="182">
        <v>0</v>
      </c>
      <c r="Z197" s="182">
        <v>0</v>
      </c>
      <c r="AA197" s="182">
        <v>0</v>
      </c>
      <c r="AB197" s="182">
        <v>0</v>
      </c>
      <c r="AC197" s="182">
        <v>0</v>
      </c>
      <c r="AD197" s="182">
        <v>0</v>
      </c>
      <c r="AE197" s="182">
        <v>0</v>
      </c>
      <c r="AF197" s="182">
        <v>0</v>
      </c>
      <c r="AG197" s="182">
        <v>0</v>
      </c>
      <c r="AH197" s="183">
        <v>0</v>
      </c>
      <c r="AI197" s="182">
        <v>0</v>
      </c>
      <c r="AJ197" s="182">
        <v>0</v>
      </c>
      <c r="AK197" s="182">
        <v>0</v>
      </c>
      <c r="AL197" s="182">
        <v>0</v>
      </c>
      <c r="AM197" s="182">
        <v>0</v>
      </c>
      <c r="AN197" s="182">
        <v>0</v>
      </c>
      <c r="AO197" s="182">
        <v>0</v>
      </c>
      <c r="AP197" s="182">
        <v>0</v>
      </c>
      <c r="AQ197" s="182">
        <v>0</v>
      </c>
      <c r="AR197" s="183">
        <v>1</v>
      </c>
      <c r="AS197" s="182">
        <v>0</v>
      </c>
      <c r="AT197" s="182">
        <v>0</v>
      </c>
      <c r="AU197" s="182">
        <v>0</v>
      </c>
      <c r="AV197" s="182">
        <v>0</v>
      </c>
      <c r="AW197" s="182">
        <v>0</v>
      </c>
      <c r="AX197" s="182">
        <v>0</v>
      </c>
      <c r="AY197" s="182">
        <v>0</v>
      </c>
      <c r="AZ197" s="182">
        <v>0</v>
      </c>
      <c r="BA197" s="190">
        <v>1</v>
      </c>
    </row>
    <row r="198" spans="1:53" ht="15" customHeight="1">
      <c r="A198" s="35"/>
      <c r="B198" s="197" t="s">
        <v>189</v>
      </c>
      <c r="C198" s="39" t="s">
        <v>75</v>
      </c>
      <c r="D198" s="195">
        <v>0</v>
      </c>
      <c r="E198" s="194">
        <v>0</v>
      </c>
      <c r="F198" s="194">
        <v>3</v>
      </c>
      <c r="G198" s="194">
        <v>0</v>
      </c>
      <c r="H198" s="194">
        <v>0</v>
      </c>
      <c r="I198" s="194">
        <v>0</v>
      </c>
      <c r="J198" s="194">
        <v>0</v>
      </c>
      <c r="K198" s="194">
        <v>0</v>
      </c>
      <c r="L198" s="194">
        <v>0</v>
      </c>
      <c r="M198" s="196">
        <v>3</v>
      </c>
      <c r="N198" s="195">
        <v>2</v>
      </c>
      <c r="O198" s="194">
        <v>0</v>
      </c>
      <c r="P198" s="194">
        <v>0</v>
      </c>
      <c r="Q198" s="194">
        <v>0</v>
      </c>
      <c r="R198" s="194">
        <v>0</v>
      </c>
      <c r="S198" s="194">
        <v>0</v>
      </c>
      <c r="T198" s="194">
        <v>0</v>
      </c>
      <c r="U198" s="194">
        <v>0</v>
      </c>
      <c r="V198" s="194">
        <v>0</v>
      </c>
      <c r="W198" s="194">
        <v>2</v>
      </c>
      <c r="X198" s="195">
        <v>0</v>
      </c>
      <c r="Y198" s="194">
        <v>0</v>
      </c>
      <c r="Z198" s="194">
        <v>0</v>
      </c>
      <c r="AA198" s="194">
        <v>0</v>
      </c>
      <c r="AB198" s="194">
        <v>0</v>
      </c>
      <c r="AC198" s="194">
        <v>0</v>
      </c>
      <c r="AD198" s="194">
        <v>0</v>
      </c>
      <c r="AE198" s="194">
        <v>0</v>
      </c>
      <c r="AF198" s="194">
        <v>0</v>
      </c>
      <c r="AG198" s="194">
        <v>0</v>
      </c>
      <c r="AH198" s="195">
        <v>0</v>
      </c>
      <c r="AI198" s="194">
        <v>0</v>
      </c>
      <c r="AJ198" s="194">
        <v>0</v>
      </c>
      <c r="AK198" s="194">
        <v>0</v>
      </c>
      <c r="AL198" s="194">
        <v>0</v>
      </c>
      <c r="AM198" s="194">
        <v>0</v>
      </c>
      <c r="AN198" s="194">
        <v>0</v>
      </c>
      <c r="AO198" s="194">
        <v>0</v>
      </c>
      <c r="AP198" s="194">
        <v>0</v>
      </c>
      <c r="AQ198" s="194">
        <v>0</v>
      </c>
      <c r="AR198" s="195">
        <v>0</v>
      </c>
      <c r="AS198" s="194">
        <v>0</v>
      </c>
      <c r="AT198" s="194">
        <v>0</v>
      </c>
      <c r="AU198" s="194">
        <v>0</v>
      </c>
      <c r="AV198" s="194">
        <v>0</v>
      </c>
      <c r="AW198" s="194">
        <v>0</v>
      </c>
      <c r="AX198" s="194">
        <v>0</v>
      </c>
      <c r="AY198" s="194">
        <v>0</v>
      </c>
      <c r="AZ198" s="194">
        <v>0</v>
      </c>
      <c r="BA198" s="196">
        <v>0</v>
      </c>
    </row>
    <row r="199" spans="1:53" ht="15" customHeight="1">
      <c r="A199" s="36"/>
      <c r="B199" s="304" t="s">
        <v>39</v>
      </c>
      <c r="C199" s="34"/>
      <c r="D199" s="184">
        <v>0</v>
      </c>
      <c r="E199" s="185">
        <v>0</v>
      </c>
      <c r="F199" s="185">
        <v>3</v>
      </c>
      <c r="G199" s="185">
        <v>0</v>
      </c>
      <c r="H199" s="185">
        <v>0</v>
      </c>
      <c r="I199" s="185">
        <v>0</v>
      </c>
      <c r="J199" s="185">
        <v>0</v>
      </c>
      <c r="K199" s="185">
        <v>0</v>
      </c>
      <c r="L199" s="185">
        <v>0</v>
      </c>
      <c r="M199" s="191">
        <v>3</v>
      </c>
      <c r="N199" s="184">
        <v>3</v>
      </c>
      <c r="O199" s="185">
        <v>0</v>
      </c>
      <c r="P199" s="185">
        <v>0</v>
      </c>
      <c r="Q199" s="185">
        <v>0</v>
      </c>
      <c r="R199" s="185">
        <v>0</v>
      </c>
      <c r="S199" s="185">
        <v>0</v>
      </c>
      <c r="T199" s="185">
        <v>0</v>
      </c>
      <c r="U199" s="185">
        <v>0</v>
      </c>
      <c r="V199" s="185">
        <v>0</v>
      </c>
      <c r="W199" s="185">
        <v>3</v>
      </c>
      <c r="X199" s="184">
        <v>0</v>
      </c>
      <c r="Y199" s="185">
        <v>0</v>
      </c>
      <c r="Z199" s="185">
        <v>0</v>
      </c>
      <c r="AA199" s="185">
        <v>0</v>
      </c>
      <c r="AB199" s="185">
        <v>0</v>
      </c>
      <c r="AC199" s="185">
        <v>0</v>
      </c>
      <c r="AD199" s="185">
        <v>0</v>
      </c>
      <c r="AE199" s="185">
        <v>0</v>
      </c>
      <c r="AF199" s="185">
        <v>0</v>
      </c>
      <c r="AG199" s="185">
        <v>0</v>
      </c>
      <c r="AH199" s="184">
        <v>0</v>
      </c>
      <c r="AI199" s="185">
        <v>0</v>
      </c>
      <c r="AJ199" s="185">
        <v>0</v>
      </c>
      <c r="AK199" s="185">
        <v>0</v>
      </c>
      <c r="AL199" s="185">
        <v>0</v>
      </c>
      <c r="AM199" s="185">
        <v>0</v>
      </c>
      <c r="AN199" s="185">
        <v>0</v>
      </c>
      <c r="AO199" s="185">
        <v>0</v>
      </c>
      <c r="AP199" s="185">
        <v>0</v>
      </c>
      <c r="AQ199" s="185">
        <v>0</v>
      </c>
      <c r="AR199" s="184">
        <v>1</v>
      </c>
      <c r="AS199" s="185">
        <v>0</v>
      </c>
      <c r="AT199" s="185">
        <v>0</v>
      </c>
      <c r="AU199" s="185">
        <v>0</v>
      </c>
      <c r="AV199" s="185">
        <v>0</v>
      </c>
      <c r="AW199" s="185">
        <v>0</v>
      </c>
      <c r="AX199" s="185">
        <v>0</v>
      </c>
      <c r="AY199" s="185">
        <v>0</v>
      </c>
      <c r="AZ199" s="185">
        <v>0</v>
      </c>
      <c r="BA199" s="191">
        <v>1</v>
      </c>
    </row>
    <row r="200" spans="1:53" ht="15" customHeight="1">
      <c r="A200" s="35" t="s">
        <v>18</v>
      </c>
      <c r="B200" s="11" t="s">
        <v>79</v>
      </c>
      <c r="C200" s="181" t="s">
        <v>80</v>
      </c>
      <c r="D200" s="183">
        <v>0</v>
      </c>
      <c r="E200" s="182">
        <v>0</v>
      </c>
      <c r="F200" s="182">
        <v>0</v>
      </c>
      <c r="G200" s="182">
        <v>0</v>
      </c>
      <c r="H200" s="182">
        <v>0</v>
      </c>
      <c r="I200" s="182">
        <v>0</v>
      </c>
      <c r="J200" s="182">
        <v>0</v>
      </c>
      <c r="K200" s="182">
        <v>0</v>
      </c>
      <c r="L200" s="182">
        <v>0</v>
      </c>
      <c r="M200" s="190">
        <v>0</v>
      </c>
      <c r="N200" s="183">
        <v>2</v>
      </c>
      <c r="O200" s="182">
        <v>0</v>
      </c>
      <c r="P200" s="182">
        <v>0</v>
      </c>
      <c r="Q200" s="182">
        <v>0</v>
      </c>
      <c r="R200" s="182">
        <v>0</v>
      </c>
      <c r="S200" s="182">
        <v>0</v>
      </c>
      <c r="T200" s="182">
        <v>0</v>
      </c>
      <c r="U200" s="182">
        <v>0</v>
      </c>
      <c r="V200" s="182">
        <v>0</v>
      </c>
      <c r="W200" s="182">
        <v>2</v>
      </c>
      <c r="X200" s="183">
        <v>0</v>
      </c>
      <c r="Y200" s="182">
        <v>0</v>
      </c>
      <c r="Z200" s="182">
        <v>0</v>
      </c>
      <c r="AA200" s="182">
        <v>0</v>
      </c>
      <c r="AB200" s="182">
        <v>0</v>
      </c>
      <c r="AC200" s="182">
        <v>0</v>
      </c>
      <c r="AD200" s="182">
        <v>0</v>
      </c>
      <c r="AE200" s="182">
        <v>0</v>
      </c>
      <c r="AF200" s="182">
        <v>0</v>
      </c>
      <c r="AG200" s="182">
        <v>0</v>
      </c>
      <c r="AH200" s="183">
        <v>0</v>
      </c>
      <c r="AI200" s="182">
        <v>0</v>
      </c>
      <c r="AJ200" s="182">
        <v>0</v>
      </c>
      <c r="AK200" s="182">
        <v>0</v>
      </c>
      <c r="AL200" s="182">
        <v>0</v>
      </c>
      <c r="AM200" s="182">
        <v>0</v>
      </c>
      <c r="AN200" s="182">
        <v>0</v>
      </c>
      <c r="AO200" s="182">
        <v>0</v>
      </c>
      <c r="AP200" s="182">
        <v>0</v>
      </c>
      <c r="AQ200" s="182">
        <v>0</v>
      </c>
      <c r="AR200" s="183">
        <v>3</v>
      </c>
      <c r="AS200" s="182">
        <v>0</v>
      </c>
      <c r="AT200" s="182">
        <v>0</v>
      </c>
      <c r="AU200" s="182">
        <v>0</v>
      </c>
      <c r="AV200" s="182">
        <v>0</v>
      </c>
      <c r="AW200" s="182">
        <v>0</v>
      </c>
      <c r="AX200" s="182">
        <v>0</v>
      </c>
      <c r="AY200" s="182">
        <v>0</v>
      </c>
      <c r="AZ200" s="182">
        <v>0</v>
      </c>
      <c r="BA200" s="190">
        <v>3</v>
      </c>
    </row>
    <row r="201" spans="1:53" ht="15" customHeight="1">
      <c r="A201" s="35"/>
      <c r="B201" s="197" t="s">
        <v>81</v>
      </c>
      <c r="C201" s="39" t="s">
        <v>83</v>
      </c>
      <c r="D201" s="195">
        <v>0</v>
      </c>
      <c r="E201" s="194">
        <v>0</v>
      </c>
      <c r="F201" s="194">
        <v>0</v>
      </c>
      <c r="G201" s="194">
        <v>0</v>
      </c>
      <c r="H201" s="194">
        <v>0</v>
      </c>
      <c r="I201" s="194">
        <v>0</v>
      </c>
      <c r="J201" s="194">
        <v>0</v>
      </c>
      <c r="K201" s="194">
        <v>0</v>
      </c>
      <c r="L201" s="194">
        <v>0</v>
      </c>
      <c r="M201" s="196">
        <v>0</v>
      </c>
      <c r="N201" s="195">
        <v>0</v>
      </c>
      <c r="O201" s="194">
        <v>0</v>
      </c>
      <c r="P201" s="194">
        <v>0</v>
      </c>
      <c r="Q201" s="194">
        <v>0</v>
      </c>
      <c r="R201" s="194">
        <v>0</v>
      </c>
      <c r="S201" s="194">
        <v>0</v>
      </c>
      <c r="T201" s="194">
        <v>0</v>
      </c>
      <c r="U201" s="194">
        <v>0</v>
      </c>
      <c r="V201" s="194">
        <v>0</v>
      </c>
      <c r="W201" s="194">
        <v>0</v>
      </c>
      <c r="X201" s="195">
        <v>0</v>
      </c>
      <c r="Y201" s="194">
        <v>0</v>
      </c>
      <c r="Z201" s="194">
        <v>0</v>
      </c>
      <c r="AA201" s="194">
        <v>0</v>
      </c>
      <c r="AB201" s="194">
        <v>0</v>
      </c>
      <c r="AC201" s="194">
        <v>0</v>
      </c>
      <c r="AD201" s="194">
        <v>0</v>
      </c>
      <c r="AE201" s="194">
        <v>0</v>
      </c>
      <c r="AF201" s="194">
        <v>0</v>
      </c>
      <c r="AG201" s="194">
        <v>0</v>
      </c>
      <c r="AH201" s="195">
        <v>0</v>
      </c>
      <c r="AI201" s="194">
        <v>0</v>
      </c>
      <c r="AJ201" s="194">
        <v>0</v>
      </c>
      <c r="AK201" s="194">
        <v>0</v>
      </c>
      <c r="AL201" s="194">
        <v>0</v>
      </c>
      <c r="AM201" s="194">
        <v>0</v>
      </c>
      <c r="AN201" s="194">
        <v>0</v>
      </c>
      <c r="AO201" s="194">
        <v>0</v>
      </c>
      <c r="AP201" s="194">
        <v>0</v>
      </c>
      <c r="AQ201" s="194">
        <v>0</v>
      </c>
      <c r="AR201" s="195">
        <v>0</v>
      </c>
      <c r="AS201" s="194">
        <v>0</v>
      </c>
      <c r="AT201" s="194">
        <v>0</v>
      </c>
      <c r="AU201" s="194">
        <v>0</v>
      </c>
      <c r="AV201" s="194">
        <v>0</v>
      </c>
      <c r="AW201" s="194">
        <v>1</v>
      </c>
      <c r="AX201" s="194">
        <v>0</v>
      </c>
      <c r="AY201" s="194">
        <v>0</v>
      </c>
      <c r="AZ201" s="194">
        <v>0</v>
      </c>
      <c r="BA201" s="196">
        <v>1</v>
      </c>
    </row>
    <row r="202" spans="1:53" ht="15" customHeight="1">
      <c r="A202" s="35"/>
      <c r="B202" s="11" t="s">
        <v>180</v>
      </c>
      <c r="C202" s="181" t="s">
        <v>84</v>
      </c>
      <c r="D202" s="183">
        <v>1</v>
      </c>
      <c r="E202" s="182">
        <v>0</v>
      </c>
      <c r="F202" s="182">
        <v>0</v>
      </c>
      <c r="G202" s="182">
        <v>0</v>
      </c>
      <c r="H202" s="182">
        <v>0</v>
      </c>
      <c r="I202" s="182">
        <v>0</v>
      </c>
      <c r="J202" s="182">
        <v>0</v>
      </c>
      <c r="K202" s="182">
        <v>0</v>
      </c>
      <c r="L202" s="182">
        <v>0</v>
      </c>
      <c r="M202" s="190">
        <v>1</v>
      </c>
      <c r="N202" s="183">
        <v>0</v>
      </c>
      <c r="O202" s="182">
        <v>0</v>
      </c>
      <c r="P202" s="182">
        <v>0</v>
      </c>
      <c r="Q202" s="182">
        <v>0</v>
      </c>
      <c r="R202" s="182">
        <v>0</v>
      </c>
      <c r="S202" s="182">
        <v>0</v>
      </c>
      <c r="T202" s="182">
        <v>0</v>
      </c>
      <c r="U202" s="182">
        <v>0</v>
      </c>
      <c r="V202" s="182">
        <v>0</v>
      </c>
      <c r="W202" s="182">
        <v>0</v>
      </c>
      <c r="X202" s="183">
        <v>0</v>
      </c>
      <c r="Y202" s="182">
        <v>0</v>
      </c>
      <c r="Z202" s="182">
        <v>0</v>
      </c>
      <c r="AA202" s="182">
        <v>0</v>
      </c>
      <c r="AB202" s="182">
        <v>0</v>
      </c>
      <c r="AC202" s="182">
        <v>0</v>
      </c>
      <c r="AD202" s="182">
        <v>0</v>
      </c>
      <c r="AE202" s="182">
        <v>0</v>
      </c>
      <c r="AF202" s="182">
        <v>0</v>
      </c>
      <c r="AG202" s="182">
        <v>0</v>
      </c>
      <c r="AH202" s="183">
        <v>0</v>
      </c>
      <c r="AI202" s="182">
        <v>0</v>
      </c>
      <c r="AJ202" s="182">
        <v>0</v>
      </c>
      <c r="AK202" s="182">
        <v>0</v>
      </c>
      <c r="AL202" s="182">
        <v>0</v>
      </c>
      <c r="AM202" s="182">
        <v>0</v>
      </c>
      <c r="AN202" s="182">
        <v>0</v>
      </c>
      <c r="AO202" s="182">
        <v>0</v>
      </c>
      <c r="AP202" s="182">
        <v>0</v>
      </c>
      <c r="AQ202" s="182">
        <v>0</v>
      </c>
      <c r="AR202" s="183">
        <v>0</v>
      </c>
      <c r="AS202" s="182">
        <v>0</v>
      </c>
      <c r="AT202" s="182">
        <v>0</v>
      </c>
      <c r="AU202" s="182">
        <v>0</v>
      </c>
      <c r="AV202" s="182">
        <v>0</v>
      </c>
      <c r="AW202" s="182">
        <v>0</v>
      </c>
      <c r="AX202" s="182">
        <v>0</v>
      </c>
      <c r="AY202" s="182">
        <v>0</v>
      </c>
      <c r="AZ202" s="182">
        <v>0</v>
      </c>
      <c r="BA202" s="190">
        <v>0</v>
      </c>
    </row>
    <row r="203" spans="1:53" ht="15" customHeight="1">
      <c r="A203" s="35"/>
      <c r="B203" s="181"/>
      <c r="C203" s="181" t="s">
        <v>85</v>
      </c>
      <c r="D203" s="183">
        <v>0</v>
      </c>
      <c r="E203" s="182">
        <v>0</v>
      </c>
      <c r="F203" s="182">
        <v>0</v>
      </c>
      <c r="G203" s="182">
        <v>0</v>
      </c>
      <c r="H203" s="182">
        <v>0</v>
      </c>
      <c r="I203" s="182">
        <v>0</v>
      </c>
      <c r="J203" s="182">
        <v>0</v>
      </c>
      <c r="K203" s="182">
        <v>0</v>
      </c>
      <c r="L203" s="182">
        <v>0</v>
      </c>
      <c r="M203" s="190">
        <v>0</v>
      </c>
      <c r="N203" s="183">
        <v>0</v>
      </c>
      <c r="O203" s="182">
        <v>0</v>
      </c>
      <c r="P203" s="182">
        <v>0</v>
      </c>
      <c r="Q203" s="182">
        <v>0</v>
      </c>
      <c r="R203" s="182">
        <v>0</v>
      </c>
      <c r="S203" s="182">
        <v>0</v>
      </c>
      <c r="T203" s="182">
        <v>0</v>
      </c>
      <c r="U203" s="182">
        <v>0</v>
      </c>
      <c r="V203" s="182">
        <v>0</v>
      </c>
      <c r="W203" s="182">
        <v>0</v>
      </c>
      <c r="X203" s="183">
        <v>1</v>
      </c>
      <c r="Y203" s="182">
        <v>0</v>
      </c>
      <c r="Z203" s="182">
        <v>0</v>
      </c>
      <c r="AA203" s="182">
        <v>0</v>
      </c>
      <c r="AB203" s="182">
        <v>0</v>
      </c>
      <c r="AC203" s="182">
        <v>0</v>
      </c>
      <c r="AD203" s="182">
        <v>0</v>
      </c>
      <c r="AE203" s="182">
        <v>0</v>
      </c>
      <c r="AF203" s="182">
        <v>0</v>
      </c>
      <c r="AG203" s="182">
        <v>1</v>
      </c>
      <c r="AH203" s="183">
        <v>0</v>
      </c>
      <c r="AI203" s="182">
        <v>0</v>
      </c>
      <c r="AJ203" s="182">
        <v>0</v>
      </c>
      <c r="AK203" s="182">
        <v>0</v>
      </c>
      <c r="AL203" s="182">
        <v>0</v>
      </c>
      <c r="AM203" s="182">
        <v>0</v>
      </c>
      <c r="AN203" s="182">
        <v>0</v>
      </c>
      <c r="AO203" s="182">
        <v>0</v>
      </c>
      <c r="AP203" s="182">
        <v>0</v>
      </c>
      <c r="AQ203" s="182">
        <v>0</v>
      </c>
      <c r="AR203" s="183">
        <v>0</v>
      </c>
      <c r="AS203" s="182">
        <v>0</v>
      </c>
      <c r="AT203" s="182">
        <v>0</v>
      </c>
      <c r="AU203" s="182">
        <v>0</v>
      </c>
      <c r="AV203" s="182">
        <v>0</v>
      </c>
      <c r="AW203" s="182">
        <v>0</v>
      </c>
      <c r="AX203" s="182">
        <v>0</v>
      </c>
      <c r="AY203" s="182">
        <v>0</v>
      </c>
      <c r="AZ203" s="182">
        <v>0</v>
      </c>
      <c r="BA203" s="190">
        <v>0</v>
      </c>
    </row>
    <row r="204" spans="1:53" ht="15" customHeight="1">
      <c r="A204" s="35"/>
      <c r="B204" s="11"/>
      <c r="C204" s="181" t="s">
        <v>39</v>
      </c>
      <c r="D204" s="183">
        <v>1</v>
      </c>
      <c r="E204" s="182">
        <v>0</v>
      </c>
      <c r="F204" s="182">
        <v>0</v>
      </c>
      <c r="G204" s="182">
        <v>0</v>
      </c>
      <c r="H204" s="182">
        <v>0</v>
      </c>
      <c r="I204" s="182">
        <v>0</v>
      </c>
      <c r="J204" s="182">
        <v>0</v>
      </c>
      <c r="K204" s="182">
        <v>0</v>
      </c>
      <c r="L204" s="182">
        <v>0</v>
      </c>
      <c r="M204" s="190">
        <v>1</v>
      </c>
      <c r="N204" s="183">
        <v>0</v>
      </c>
      <c r="O204" s="182">
        <v>0</v>
      </c>
      <c r="P204" s="182">
        <v>0</v>
      </c>
      <c r="Q204" s="182">
        <v>0</v>
      </c>
      <c r="R204" s="182">
        <v>0</v>
      </c>
      <c r="S204" s="182">
        <v>0</v>
      </c>
      <c r="T204" s="182">
        <v>0</v>
      </c>
      <c r="U204" s="182">
        <v>0</v>
      </c>
      <c r="V204" s="182">
        <v>0</v>
      </c>
      <c r="W204" s="182">
        <v>0</v>
      </c>
      <c r="X204" s="183">
        <v>1</v>
      </c>
      <c r="Y204" s="182">
        <v>0</v>
      </c>
      <c r="Z204" s="182">
        <v>0</v>
      </c>
      <c r="AA204" s="182">
        <v>0</v>
      </c>
      <c r="AB204" s="182">
        <v>0</v>
      </c>
      <c r="AC204" s="182">
        <v>0</v>
      </c>
      <c r="AD204" s="182">
        <v>0</v>
      </c>
      <c r="AE204" s="182">
        <v>0</v>
      </c>
      <c r="AF204" s="182">
        <v>0</v>
      </c>
      <c r="AG204" s="182">
        <v>1</v>
      </c>
      <c r="AH204" s="183">
        <v>0</v>
      </c>
      <c r="AI204" s="182">
        <v>0</v>
      </c>
      <c r="AJ204" s="182">
        <v>0</v>
      </c>
      <c r="AK204" s="182">
        <v>0</v>
      </c>
      <c r="AL204" s="182">
        <v>0</v>
      </c>
      <c r="AM204" s="182">
        <v>0</v>
      </c>
      <c r="AN204" s="182">
        <v>0</v>
      </c>
      <c r="AO204" s="182">
        <v>0</v>
      </c>
      <c r="AP204" s="182">
        <v>0</v>
      </c>
      <c r="AQ204" s="182">
        <v>0</v>
      </c>
      <c r="AR204" s="183">
        <v>0</v>
      </c>
      <c r="AS204" s="182">
        <v>0</v>
      </c>
      <c r="AT204" s="182">
        <v>0</v>
      </c>
      <c r="AU204" s="182">
        <v>0</v>
      </c>
      <c r="AV204" s="182">
        <v>0</v>
      </c>
      <c r="AW204" s="182">
        <v>0</v>
      </c>
      <c r="AX204" s="182">
        <v>0</v>
      </c>
      <c r="AY204" s="182">
        <v>0</v>
      </c>
      <c r="AZ204" s="182">
        <v>0</v>
      </c>
      <c r="BA204" s="190">
        <v>0</v>
      </c>
    </row>
    <row r="205" spans="1:53" ht="15" customHeight="1">
      <c r="A205" s="36"/>
      <c r="B205" s="39" t="s">
        <v>39</v>
      </c>
      <c r="C205" s="39"/>
      <c r="D205" s="195">
        <v>1</v>
      </c>
      <c r="E205" s="194">
        <v>0</v>
      </c>
      <c r="F205" s="194">
        <v>0</v>
      </c>
      <c r="G205" s="194">
        <v>0</v>
      </c>
      <c r="H205" s="194">
        <v>0</v>
      </c>
      <c r="I205" s="194">
        <v>0</v>
      </c>
      <c r="J205" s="194">
        <v>0</v>
      </c>
      <c r="K205" s="194">
        <v>0</v>
      </c>
      <c r="L205" s="194">
        <v>0</v>
      </c>
      <c r="M205" s="196">
        <v>1</v>
      </c>
      <c r="N205" s="195">
        <v>2</v>
      </c>
      <c r="O205" s="194">
        <v>0</v>
      </c>
      <c r="P205" s="194">
        <v>0</v>
      </c>
      <c r="Q205" s="194">
        <v>0</v>
      </c>
      <c r="R205" s="194">
        <v>0</v>
      </c>
      <c r="S205" s="194">
        <v>0</v>
      </c>
      <c r="T205" s="194">
        <v>0</v>
      </c>
      <c r="U205" s="194">
        <v>0</v>
      </c>
      <c r="V205" s="194">
        <v>0</v>
      </c>
      <c r="W205" s="194">
        <v>2</v>
      </c>
      <c r="X205" s="195">
        <v>1</v>
      </c>
      <c r="Y205" s="194">
        <v>0</v>
      </c>
      <c r="Z205" s="194">
        <v>0</v>
      </c>
      <c r="AA205" s="194">
        <v>0</v>
      </c>
      <c r="AB205" s="194">
        <v>0</v>
      </c>
      <c r="AC205" s="194">
        <v>0</v>
      </c>
      <c r="AD205" s="194">
        <v>0</v>
      </c>
      <c r="AE205" s="194">
        <v>0</v>
      </c>
      <c r="AF205" s="194">
        <v>0</v>
      </c>
      <c r="AG205" s="194">
        <v>1</v>
      </c>
      <c r="AH205" s="195">
        <v>0</v>
      </c>
      <c r="AI205" s="194">
        <v>0</v>
      </c>
      <c r="AJ205" s="194">
        <v>0</v>
      </c>
      <c r="AK205" s="194">
        <v>0</v>
      </c>
      <c r="AL205" s="194">
        <v>0</v>
      </c>
      <c r="AM205" s="194">
        <v>0</v>
      </c>
      <c r="AN205" s="194">
        <v>0</v>
      </c>
      <c r="AO205" s="194">
        <v>0</v>
      </c>
      <c r="AP205" s="194">
        <v>0</v>
      </c>
      <c r="AQ205" s="194">
        <v>0</v>
      </c>
      <c r="AR205" s="195">
        <v>3</v>
      </c>
      <c r="AS205" s="194">
        <v>0</v>
      </c>
      <c r="AT205" s="194">
        <v>0</v>
      </c>
      <c r="AU205" s="194">
        <v>0</v>
      </c>
      <c r="AV205" s="194">
        <v>0</v>
      </c>
      <c r="AW205" s="194">
        <v>1</v>
      </c>
      <c r="AX205" s="194">
        <v>0</v>
      </c>
      <c r="AY205" s="194">
        <v>0</v>
      </c>
      <c r="AZ205" s="194">
        <v>0</v>
      </c>
      <c r="BA205" s="196">
        <v>4</v>
      </c>
    </row>
    <row r="206" spans="1:53" ht="15" customHeight="1">
      <c r="A206" s="35" t="s">
        <v>19</v>
      </c>
      <c r="B206" s="11" t="s">
        <v>190</v>
      </c>
      <c r="C206" s="181" t="s">
        <v>90</v>
      </c>
      <c r="D206" s="183">
        <v>0</v>
      </c>
      <c r="E206" s="182">
        <v>0</v>
      </c>
      <c r="F206" s="182">
        <v>0</v>
      </c>
      <c r="G206" s="182">
        <v>0</v>
      </c>
      <c r="H206" s="182">
        <v>0</v>
      </c>
      <c r="I206" s="182">
        <v>0</v>
      </c>
      <c r="J206" s="182">
        <v>0</v>
      </c>
      <c r="K206" s="182">
        <v>0</v>
      </c>
      <c r="L206" s="182">
        <v>0</v>
      </c>
      <c r="M206" s="190">
        <v>0</v>
      </c>
      <c r="N206" s="183">
        <v>0</v>
      </c>
      <c r="O206" s="182">
        <v>0</v>
      </c>
      <c r="P206" s="182">
        <v>0</v>
      </c>
      <c r="Q206" s="182">
        <v>0</v>
      </c>
      <c r="R206" s="182">
        <v>0</v>
      </c>
      <c r="S206" s="182">
        <v>0</v>
      </c>
      <c r="T206" s="182">
        <v>0</v>
      </c>
      <c r="U206" s="182">
        <v>0</v>
      </c>
      <c r="V206" s="182">
        <v>0</v>
      </c>
      <c r="W206" s="182">
        <v>0</v>
      </c>
      <c r="X206" s="183">
        <v>1</v>
      </c>
      <c r="Y206" s="182">
        <v>0</v>
      </c>
      <c r="Z206" s="182">
        <v>0</v>
      </c>
      <c r="AA206" s="182">
        <v>0</v>
      </c>
      <c r="AB206" s="182">
        <v>0</v>
      </c>
      <c r="AC206" s="182">
        <v>0</v>
      </c>
      <c r="AD206" s="182">
        <v>0</v>
      </c>
      <c r="AE206" s="182">
        <v>0</v>
      </c>
      <c r="AF206" s="182">
        <v>0</v>
      </c>
      <c r="AG206" s="182">
        <v>1</v>
      </c>
      <c r="AH206" s="183">
        <v>0</v>
      </c>
      <c r="AI206" s="182">
        <v>0</v>
      </c>
      <c r="AJ206" s="182">
        <v>0</v>
      </c>
      <c r="AK206" s="182">
        <v>0</v>
      </c>
      <c r="AL206" s="182">
        <v>0</v>
      </c>
      <c r="AM206" s="182">
        <v>0</v>
      </c>
      <c r="AN206" s="182">
        <v>0</v>
      </c>
      <c r="AO206" s="182">
        <v>0</v>
      </c>
      <c r="AP206" s="182">
        <v>0</v>
      </c>
      <c r="AQ206" s="182">
        <v>0</v>
      </c>
      <c r="AR206" s="183">
        <v>0</v>
      </c>
      <c r="AS206" s="182">
        <v>0</v>
      </c>
      <c r="AT206" s="182">
        <v>0</v>
      </c>
      <c r="AU206" s="182">
        <v>0</v>
      </c>
      <c r="AV206" s="182">
        <v>0</v>
      </c>
      <c r="AW206" s="182">
        <v>0</v>
      </c>
      <c r="AX206" s="182">
        <v>0</v>
      </c>
      <c r="AY206" s="182">
        <v>0</v>
      </c>
      <c r="AZ206" s="182">
        <v>0</v>
      </c>
      <c r="BA206" s="190">
        <v>0</v>
      </c>
    </row>
    <row r="207" spans="1:53" ht="15" customHeight="1">
      <c r="A207" s="35"/>
      <c r="B207" s="197" t="s">
        <v>191</v>
      </c>
      <c r="C207" s="39" t="s">
        <v>92</v>
      </c>
      <c r="D207" s="195">
        <v>0</v>
      </c>
      <c r="E207" s="194">
        <v>0</v>
      </c>
      <c r="F207" s="194">
        <v>0</v>
      </c>
      <c r="G207" s="194">
        <v>0</v>
      </c>
      <c r="H207" s="194">
        <v>0</v>
      </c>
      <c r="I207" s="194">
        <v>0</v>
      </c>
      <c r="J207" s="194">
        <v>0</v>
      </c>
      <c r="K207" s="194">
        <v>0</v>
      </c>
      <c r="L207" s="194">
        <v>0</v>
      </c>
      <c r="M207" s="196">
        <v>0</v>
      </c>
      <c r="N207" s="195">
        <v>0</v>
      </c>
      <c r="O207" s="194">
        <v>0</v>
      </c>
      <c r="P207" s="194">
        <v>0</v>
      </c>
      <c r="Q207" s="194">
        <v>0</v>
      </c>
      <c r="R207" s="194">
        <v>0</v>
      </c>
      <c r="S207" s="194">
        <v>0</v>
      </c>
      <c r="T207" s="194">
        <v>0</v>
      </c>
      <c r="U207" s="194">
        <v>0</v>
      </c>
      <c r="V207" s="194">
        <v>0</v>
      </c>
      <c r="W207" s="194">
        <v>0</v>
      </c>
      <c r="X207" s="195">
        <v>0</v>
      </c>
      <c r="Y207" s="194">
        <v>0</v>
      </c>
      <c r="Z207" s="194">
        <v>0</v>
      </c>
      <c r="AA207" s="194">
        <v>0</v>
      </c>
      <c r="AB207" s="194">
        <v>0</v>
      </c>
      <c r="AC207" s="194">
        <v>0</v>
      </c>
      <c r="AD207" s="194">
        <v>0</v>
      </c>
      <c r="AE207" s="194">
        <v>0</v>
      </c>
      <c r="AF207" s="194">
        <v>0</v>
      </c>
      <c r="AG207" s="194">
        <v>0</v>
      </c>
      <c r="AH207" s="195">
        <v>1</v>
      </c>
      <c r="AI207" s="194">
        <v>0</v>
      </c>
      <c r="AJ207" s="194">
        <v>0</v>
      </c>
      <c r="AK207" s="194">
        <v>0</v>
      </c>
      <c r="AL207" s="194">
        <v>0</v>
      </c>
      <c r="AM207" s="194">
        <v>0</v>
      </c>
      <c r="AN207" s="194">
        <v>0</v>
      </c>
      <c r="AO207" s="194">
        <v>0</v>
      </c>
      <c r="AP207" s="194">
        <v>0</v>
      </c>
      <c r="AQ207" s="194">
        <v>1</v>
      </c>
      <c r="AR207" s="195">
        <v>0</v>
      </c>
      <c r="AS207" s="194">
        <v>0</v>
      </c>
      <c r="AT207" s="194">
        <v>0</v>
      </c>
      <c r="AU207" s="194">
        <v>0</v>
      </c>
      <c r="AV207" s="194">
        <v>0</v>
      </c>
      <c r="AW207" s="194">
        <v>0</v>
      </c>
      <c r="AX207" s="194">
        <v>0</v>
      </c>
      <c r="AY207" s="194">
        <v>0</v>
      </c>
      <c r="AZ207" s="194">
        <v>0</v>
      </c>
      <c r="BA207" s="196">
        <v>0</v>
      </c>
    </row>
    <row r="208" spans="1:53" ht="13.5">
      <c r="A208" s="36"/>
      <c r="B208" s="304" t="s">
        <v>39</v>
      </c>
      <c r="C208" s="34"/>
      <c r="D208" s="184">
        <v>0</v>
      </c>
      <c r="E208" s="185">
        <v>0</v>
      </c>
      <c r="F208" s="185">
        <v>0</v>
      </c>
      <c r="G208" s="185">
        <v>0</v>
      </c>
      <c r="H208" s="185">
        <v>0</v>
      </c>
      <c r="I208" s="185">
        <v>0</v>
      </c>
      <c r="J208" s="185">
        <v>0</v>
      </c>
      <c r="K208" s="185">
        <v>0</v>
      </c>
      <c r="L208" s="185">
        <v>0</v>
      </c>
      <c r="M208" s="191">
        <v>0</v>
      </c>
      <c r="N208" s="184">
        <v>0</v>
      </c>
      <c r="O208" s="185">
        <v>0</v>
      </c>
      <c r="P208" s="185">
        <v>0</v>
      </c>
      <c r="Q208" s="185">
        <v>0</v>
      </c>
      <c r="R208" s="185">
        <v>0</v>
      </c>
      <c r="S208" s="185">
        <v>0</v>
      </c>
      <c r="T208" s="185">
        <v>0</v>
      </c>
      <c r="U208" s="185">
        <v>0</v>
      </c>
      <c r="V208" s="185">
        <v>0</v>
      </c>
      <c r="W208" s="185">
        <v>0</v>
      </c>
      <c r="X208" s="184">
        <v>1</v>
      </c>
      <c r="Y208" s="185">
        <v>0</v>
      </c>
      <c r="Z208" s="185">
        <v>0</v>
      </c>
      <c r="AA208" s="185">
        <v>0</v>
      </c>
      <c r="AB208" s="185">
        <v>0</v>
      </c>
      <c r="AC208" s="185">
        <v>0</v>
      </c>
      <c r="AD208" s="185">
        <v>0</v>
      </c>
      <c r="AE208" s="185">
        <v>0</v>
      </c>
      <c r="AF208" s="185">
        <v>0</v>
      </c>
      <c r="AG208" s="185">
        <v>1</v>
      </c>
      <c r="AH208" s="184">
        <v>1</v>
      </c>
      <c r="AI208" s="185">
        <v>0</v>
      </c>
      <c r="AJ208" s="185">
        <v>0</v>
      </c>
      <c r="AK208" s="185">
        <v>0</v>
      </c>
      <c r="AL208" s="185">
        <v>0</v>
      </c>
      <c r="AM208" s="185">
        <v>0</v>
      </c>
      <c r="AN208" s="185">
        <v>0</v>
      </c>
      <c r="AO208" s="185">
        <v>0</v>
      </c>
      <c r="AP208" s="185">
        <v>0</v>
      </c>
      <c r="AQ208" s="185">
        <v>1</v>
      </c>
      <c r="AR208" s="184">
        <v>0</v>
      </c>
      <c r="AS208" s="185">
        <v>0</v>
      </c>
      <c r="AT208" s="185">
        <v>0</v>
      </c>
      <c r="AU208" s="185">
        <v>0</v>
      </c>
      <c r="AV208" s="185">
        <v>0</v>
      </c>
      <c r="AW208" s="185">
        <v>0</v>
      </c>
      <c r="AX208" s="185">
        <v>0</v>
      </c>
      <c r="AY208" s="185">
        <v>0</v>
      </c>
      <c r="AZ208" s="185">
        <v>0</v>
      </c>
      <c r="BA208" s="191">
        <v>0</v>
      </c>
    </row>
    <row r="209" spans="1:53" ht="15" customHeight="1">
      <c r="A209" s="36" t="s">
        <v>21</v>
      </c>
      <c r="B209" s="304" t="s">
        <v>101</v>
      </c>
      <c r="C209" s="34" t="s">
        <v>103</v>
      </c>
      <c r="D209" s="184">
        <v>0</v>
      </c>
      <c r="E209" s="185">
        <v>0</v>
      </c>
      <c r="F209" s="185">
        <v>0</v>
      </c>
      <c r="G209" s="185">
        <v>0</v>
      </c>
      <c r="H209" s="185">
        <v>0</v>
      </c>
      <c r="I209" s="185">
        <v>0</v>
      </c>
      <c r="J209" s="185">
        <v>0</v>
      </c>
      <c r="K209" s="185">
        <v>0</v>
      </c>
      <c r="L209" s="185">
        <v>0</v>
      </c>
      <c r="M209" s="191">
        <v>0</v>
      </c>
      <c r="N209" s="184">
        <v>0</v>
      </c>
      <c r="O209" s="185">
        <v>0</v>
      </c>
      <c r="P209" s="185">
        <v>0</v>
      </c>
      <c r="Q209" s="185">
        <v>0</v>
      </c>
      <c r="R209" s="185">
        <v>0</v>
      </c>
      <c r="S209" s="185">
        <v>0</v>
      </c>
      <c r="T209" s="185">
        <v>0</v>
      </c>
      <c r="U209" s="185">
        <v>0</v>
      </c>
      <c r="V209" s="185">
        <v>0</v>
      </c>
      <c r="W209" s="185">
        <v>0</v>
      </c>
      <c r="X209" s="184">
        <v>0</v>
      </c>
      <c r="Y209" s="185">
        <v>0</v>
      </c>
      <c r="Z209" s="185">
        <v>0</v>
      </c>
      <c r="AA209" s="185">
        <v>0</v>
      </c>
      <c r="AB209" s="185">
        <v>0</v>
      </c>
      <c r="AC209" s="185">
        <v>0</v>
      </c>
      <c r="AD209" s="185">
        <v>0</v>
      </c>
      <c r="AE209" s="185">
        <v>0</v>
      </c>
      <c r="AF209" s="185">
        <v>0</v>
      </c>
      <c r="AG209" s="185">
        <v>0</v>
      </c>
      <c r="AH209" s="184">
        <v>0</v>
      </c>
      <c r="AI209" s="185">
        <v>0</v>
      </c>
      <c r="AJ209" s="185">
        <v>0</v>
      </c>
      <c r="AK209" s="185">
        <v>0</v>
      </c>
      <c r="AL209" s="185">
        <v>0</v>
      </c>
      <c r="AM209" s="185">
        <v>0</v>
      </c>
      <c r="AN209" s="185">
        <v>0</v>
      </c>
      <c r="AO209" s="185">
        <v>0</v>
      </c>
      <c r="AP209" s="185">
        <v>0</v>
      </c>
      <c r="AQ209" s="185">
        <v>0</v>
      </c>
      <c r="AR209" s="184">
        <v>0</v>
      </c>
      <c r="AS209" s="185">
        <v>0</v>
      </c>
      <c r="AT209" s="185">
        <v>0</v>
      </c>
      <c r="AU209" s="185">
        <v>0</v>
      </c>
      <c r="AV209" s="185">
        <v>0</v>
      </c>
      <c r="AW209" s="185">
        <v>0</v>
      </c>
      <c r="AX209" s="185">
        <v>1</v>
      </c>
      <c r="AY209" s="185">
        <v>0</v>
      </c>
      <c r="AZ209" s="185">
        <v>0</v>
      </c>
      <c r="BA209" s="191">
        <v>1</v>
      </c>
    </row>
    <row r="210" spans="1:53" ht="30" customHeight="1">
      <c r="A210" s="394" t="s">
        <v>23</v>
      </c>
      <c r="B210" s="334" t="s">
        <v>194</v>
      </c>
      <c r="C210" s="260" t="s">
        <v>130</v>
      </c>
      <c r="D210" s="188">
        <v>0</v>
      </c>
      <c r="E210" s="189">
        <v>0</v>
      </c>
      <c r="F210" s="189">
        <v>0</v>
      </c>
      <c r="G210" s="189">
        <v>0</v>
      </c>
      <c r="H210" s="189">
        <v>0</v>
      </c>
      <c r="I210" s="189">
        <v>0</v>
      </c>
      <c r="J210" s="189">
        <v>0</v>
      </c>
      <c r="K210" s="189">
        <v>0</v>
      </c>
      <c r="L210" s="189">
        <v>0</v>
      </c>
      <c r="M210" s="312">
        <v>0</v>
      </c>
      <c r="N210" s="188">
        <v>0</v>
      </c>
      <c r="O210" s="189">
        <v>0</v>
      </c>
      <c r="P210" s="189">
        <v>0</v>
      </c>
      <c r="Q210" s="189">
        <v>0</v>
      </c>
      <c r="R210" s="189">
        <v>0</v>
      </c>
      <c r="S210" s="189">
        <v>0</v>
      </c>
      <c r="T210" s="189">
        <v>0</v>
      </c>
      <c r="U210" s="189">
        <v>0</v>
      </c>
      <c r="V210" s="189">
        <v>0</v>
      </c>
      <c r="W210" s="189">
        <v>0</v>
      </c>
      <c r="X210" s="188">
        <v>0</v>
      </c>
      <c r="Y210" s="189">
        <v>0</v>
      </c>
      <c r="Z210" s="189">
        <v>0</v>
      </c>
      <c r="AA210" s="189">
        <v>0</v>
      </c>
      <c r="AB210" s="189">
        <v>0</v>
      </c>
      <c r="AC210" s="189">
        <v>0</v>
      </c>
      <c r="AD210" s="189">
        <v>0</v>
      </c>
      <c r="AE210" s="189">
        <v>0</v>
      </c>
      <c r="AF210" s="189">
        <v>0</v>
      </c>
      <c r="AG210" s="189">
        <v>0</v>
      </c>
      <c r="AH210" s="188">
        <v>3</v>
      </c>
      <c r="AI210" s="189">
        <v>0</v>
      </c>
      <c r="AJ210" s="189">
        <v>0</v>
      </c>
      <c r="AK210" s="189">
        <v>0</v>
      </c>
      <c r="AL210" s="189">
        <v>0</v>
      </c>
      <c r="AM210" s="189">
        <v>0</v>
      </c>
      <c r="AN210" s="189">
        <v>0</v>
      </c>
      <c r="AO210" s="189">
        <v>0</v>
      </c>
      <c r="AP210" s="189">
        <v>0</v>
      </c>
      <c r="AQ210" s="189">
        <v>3</v>
      </c>
      <c r="AR210" s="188">
        <v>0</v>
      </c>
      <c r="AS210" s="189">
        <v>0</v>
      </c>
      <c r="AT210" s="189">
        <v>0</v>
      </c>
      <c r="AU210" s="189">
        <v>0</v>
      </c>
      <c r="AV210" s="189">
        <v>0</v>
      </c>
      <c r="AW210" s="189">
        <v>0</v>
      </c>
      <c r="AX210" s="189">
        <v>0</v>
      </c>
      <c r="AY210" s="189">
        <v>0</v>
      </c>
      <c r="AZ210" s="189">
        <v>0</v>
      </c>
      <c r="BA210" s="312">
        <v>0</v>
      </c>
    </row>
    <row r="211" spans="1:53" ht="15" customHeight="1">
      <c r="A211" s="116"/>
      <c r="B211" s="11"/>
      <c r="C211" s="181" t="s">
        <v>323</v>
      </c>
      <c r="D211" s="183">
        <v>0</v>
      </c>
      <c r="E211" s="182">
        <v>0</v>
      </c>
      <c r="F211" s="182">
        <v>0</v>
      </c>
      <c r="G211" s="182">
        <v>0</v>
      </c>
      <c r="H211" s="182">
        <v>0</v>
      </c>
      <c r="I211" s="182">
        <v>0</v>
      </c>
      <c r="J211" s="182">
        <v>0</v>
      </c>
      <c r="K211" s="182">
        <v>0</v>
      </c>
      <c r="L211" s="182">
        <v>0</v>
      </c>
      <c r="M211" s="190">
        <v>0</v>
      </c>
      <c r="N211" s="183">
        <v>0</v>
      </c>
      <c r="O211" s="182">
        <v>0</v>
      </c>
      <c r="P211" s="182">
        <v>0</v>
      </c>
      <c r="Q211" s="182">
        <v>0</v>
      </c>
      <c r="R211" s="182">
        <v>0</v>
      </c>
      <c r="S211" s="182">
        <v>0</v>
      </c>
      <c r="T211" s="182">
        <v>0</v>
      </c>
      <c r="U211" s="182">
        <v>0</v>
      </c>
      <c r="V211" s="182">
        <v>0</v>
      </c>
      <c r="W211" s="182">
        <v>0</v>
      </c>
      <c r="X211" s="183">
        <v>3</v>
      </c>
      <c r="Y211" s="182">
        <v>0</v>
      </c>
      <c r="Z211" s="182">
        <v>0</v>
      </c>
      <c r="AA211" s="182">
        <v>0</v>
      </c>
      <c r="AB211" s="182">
        <v>0</v>
      </c>
      <c r="AC211" s="182">
        <v>0</v>
      </c>
      <c r="AD211" s="182">
        <v>0</v>
      </c>
      <c r="AE211" s="182">
        <v>0</v>
      </c>
      <c r="AF211" s="182">
        <v>0</v>
      </c>
      <c r="AG211" s="182">
        <v>3</v>
      </c>
      <c r="AH211" s="183">
        <v>0</v>
      </c>
      <c r="AI211" s="182">
        <v>0</v>
      </c>
      <c r="AJ211" s="182">
        <v>0</v>
      </c>
      <c r="AK211" s="182">
        <v>0</v>
      </c>
      <c r="AL211" s="182">
        <v>0</v>
      </c>
      <c r="AM211" s="182">
        <v>0</v>
      </c>
      <c r="AN211" s="182">
        <v>0</v>
      </c>
      <c r="AO211" s="182">
        <v>0</v>
      </c>
      <c r="AP211" s="182">
        <v>0</v>
      </c>
      <c r="AQ211" s="182">
        <v>0</v>
      </c>
      <c r="AR211" s="183">
        <v>0</v>
      </c>
      <c r="AS211" s="182">
        <v>0</v>
      </c>
      <c r="AT211" s="182">
        <v>0</v>
      </c>
      <c r="AU211" s="182">
        <v>0</v>
      </c>
      <c r="AV211" s="182">
        <v>0</v>
      </c>
      <c r="AW211" s="182">
        <v>0</v>
      </c>
      <c r="AX211" s="182">
        <v>0</v>
      </c>
      <c r="AY211" s="182">
        <v>0</v>
      </c>
      <c r="AZ211" s="182">
        <v>0</v>
      </c>
      <c r="BA211" s="190">
        <v>0</v>
      </c>
    </row>
    <row r="212" spans="1:53" ht="15" customHeight="1">
      <c r="A212" s="35"/>
      <c r="B212" s="181"/>
      <c r="C212" s="181" t="s">
        <v>39</v>
      </c>
      <c r="D212" s="183">
        <v>0</v>
      </c>
      <c r="E212" s="182">
        <v>0</v>
      </c>
      <c r="F212" s="182">
        <v>0</v>
      </c>
      <c r="G212" s="182">
        <v>0</v>
      </c>
      <c r="H212" s="182">
        <v>0</v>
      </c>
      <c r="I212" s="182">
        <v>0</v>
      </c>
      <c r="J212" s="182">
        <v>0</v>
      </c>
      <c r="K212" s="182">
        <v>0</v>
      </c>
      <c r="L212" s="182">
        <v>0</v>
      </c>
      <c r="M212" s="190">
        <v>0</v>
      </c>
      <c r="N212" s="183">
        <v>0</v>
      </c>
      <c r="O212" s="182">
        <v>0</v>
      </c>
      <c r="P212" s="182">
        <v>0</v>
      </c>
      <c r="Q212" s="182">
        <v>0</v>
      </c>
      <c r="R212" s="182">
        <v>0</v>
      </c>
      <c r="S212" s="182">
        <v>0</v>
      </c>
      <c r="T212" s="182">
        <v>0</v>
      </c>
      <c r="U212" s="182">
        <v>0</v>
      </c>
      <c r="V212" s="182">
        <v>0</v>
      </c>
      <c r="W212" s="182">
        <v>0</v>
      </c>
      <c r="X212" s="183">
        <v>3</v>
      </c>
      <c r="Y212" s="182">
        <v>0</v>
      </c>
      <c r="Z212" s="182">
        <v>0</v>
      </c>
      <c r="AA212" s="182">
        <v>0</v>
      </c>
      <c r="AB212" s="182">
        <v>0</v>
      </c>
      <c r="AC212" s="182">
        <v>0</v>
      </c>
      <c r="AD212" s="182">
        <v>0</v>
      </c>
      <c r="AE212" s="182">
        <v>0</v>
      </c>
      <c r="AF212" s="182">
        <v>0</v>
      </c>
      <c r="AG212" s="182">
        <v>3</v>
      </c>
      <c r="AH212" s="183">
        <v>3</v>
      </c>
      <c r="AI212" s="182">
        <v>0</v>
      </c>
      <c r="AJ212" s="182">
        <v>0</v>
      </c>
      <c r="AK212" s="182">
        <v>0</v>
      </c>
      <c r="AL212" s="182">
        <v>0</v>
      </c>
      <c r="AM212" s="182">
        <v>0</v>
      </c>
      <c r="AN212" s="182">
        <v>0</v>
      </c>
      <c r="AO212" s="182">
        <v>0</v>
      </c>
      <c r="AP212" s="182">
        <v>0</v>
      </c>
      <c r="AQ212" s="182">
        <v>3</v>
      </c>
      <c r="AR212" s="183">
        <v>0</v>
      </c>
      <c r="AS212" s="182">
        <v>0</v>
      </c>
      <c r="AT212" s="182">
        <v>0</v>
      </c>
      <c r="AU212" s="182">
        <v>0</v>
      </c>
      <c r="AV212" s="182">
        <v>0</v>
      </c>
      <c r="AW212" s="182">
        <v>0</v>
      </c>
      <c r="AX212" s="182">
        <v>0</v>
      </c>
      <c r="AY212" s="182">
        <v>0</v>
      </c>
      <c r="AZ212" s="182">
        <v>0</v>
      </c>
      <c r="BA212" s="190">
        <v>0</v>
      </c>
    </row>
    <row r="213" spans="1:53" ht="15" customHeight="1">
      <c r="A213" s="35"/>
      <c r="B213" s="39" t="s">
        <v>182</v>
      </c>
      <c r="C213" s="39" t="s">
        <v>324</v>
      </c>
      <c r="D213" s="195">
        <v>0</v>
      </c>
      <c r="E213" s="194">
        <v>0</v>
      </c>
      <c r="F213" s="194">
        <v>0</v>
      </c>
      <c r="G213" s="194">
        <v>0</v>
      </c>
      <c r="H213" s="194">
        <v>0</v>
      </c>
      <c r="I213" s="194">
        <v>0</v>
      </c>
      <c r="J213" s="194">
        <v>0</v>
      </c>
      <c r="K213" s="194">
        <v>0</v>
      </c>
      <c r="L213" s="194">
        <v>0</v>
      </c>
      <c r="M213" s="196">
        <v>0</v>
      </c>
      <c r="N213" s="195">
        <v>0</v>
      </c>
      <c r="O213" s="194">
        <v>0</v>
      </c>
      <c r="P213" s="194">
        <v>0</v>
      </c>
      <c r="Q213" s="194">
        <v>0</v>
      </c>
      <c r="R213" s="194">
        <v>0</v>
      </c>
      <c r="S213" s="194">
        <v>0</v>
      </c>
      <c r="T213" s="194">
        <v>0</v>
      </c>
      <c r="U213" s="194">
        <v>0</v>
      </c>
      <c r="V213" s="194">
        <v>0</v>
      </c>
      <c r="W213" s="194">
        <v>0</v>
      </c>
      <c r="X213" s="195">
        <v>4</v>
      </c>
      <c r="Y213" s="194">
        <v>0</v>
      </c>
      <c r="Z213" s="194">
        <v>0</v>
      </c>
      <c r="AA213" s="194">
        <v>0</v>
      </c>
      <c r="AB213" s="194">
        <v>0</v>
      </c>
      <c r="AC213" s="194">
        <v>0</v>
      </c>
      <c r="AD213" s="194">
        <v>0</v>
      </c>
      <c r="AE213" s="194">
        <v>0</v>
      </c>
      <c r="AF213" s="194">
        <v>0</v>
      </c>
      <c r="AG213" s="194">
        <v>4</v>
      </c>
      <c r="AH213" s="195">
        <v>11</v>
      </c>
      <c r="AI213" s="194">
        <v>0</v>
      </c>
      <c r="AJ213" s="194">
        <v>0</v>
      </c>
      <c r="AK213" s="194">
        <v>0</v>
      </c>
      <c r="AL213" s="194">
        <v>0</v>
      </c>
      <c r="AM213" s="194">
        <v>0</v>
      </c>
      <c r="AN213" s="194">
        <v>0</v>
      </c>
      <c r="AO213" s="194">
        <v>0</v>
      </c>
      <c r="AP213" s="194">
        <v>0</v>
      </c>
      <c r="AQ213" s="194">
        <v>11</v>
      </c>
      <c r="AR213" s="195">
        <v>8</v>
      </c>
      <c r="AS213" s="194">
        <v>0</v>
      </c>
      <c r="AT213" s="194">
        <v>0</v>
      </c>
      <c r="AU213" s="194">
        <v>2</v>
      </c>
      <c r="AV213" s="194">
        <v>0</v>
      </c>
      <c r="AW213" s="194">
        <v>0</v>
      </c>
      <c r="AX213" s="194">
        <v>0</v>
      </c>
      <c r="AY213" s="194">
        <v>0</v>
      </c>
      <c r="AZ213" s="194">
        <v>0</v>
      </c>
      <c r="BA213" s="196">
        <v>10</v>
      </c>
    </row>
    <row r="214" spans="1:53" ht="15" customHeight="1">
      <c r="A214" s="35"/>
      <c r="B214" s="11" t="s">
        <v>181</v>
      </c>
      <c r="C214" s="181" t="s">
        <v>133</v>
      </c>
      <c r="D214" s="183">
        <v>0</v>
      </c>
      <c r="E214" s="182">
        <v>0</v>
      </c>
      <c r="F214" s="182">
        <v>0</v>
      </c>
      <c r="G214" s="182">
        <v>0</v>
      </c>
      <c r="H214" s="182">
        <v>0</v>
      </c>
      <c r="I214" s="182">
        <v>0</v>
      </c>
      <c r="J214" s="182">
        <v>0</v>
      </c>
      <c r="K214" s="182">
        <v>0</v>
      </c>
      <c r="L214" s="182">
        <v>0</v>
      </c>
      <c r="M214" s="190">
        <v>0</v>
      </c>
      <c r="N214" s="183">
        <v>0</v>
      </c>
      <c r="O214" s="182">
        <v>0</v>
      </c>
      <c r="P214" s="182">
        <v>0</v>
      </c>
      <c r="Q214" s="182">
        <v>0</v>
      </c>
      <c r="R214" s="182">
        <v>0</v>
      </c>
      <c r="S214" s="182">
        <v>0</v>
      </c>
      <c r="T214" s="182">
        <v>0</v>
      </c>
      <c r="U214" s="182">
        <v>0</v>
      </c>
      <c r="V214" s="182">
        <v>0</v>
      </c>
      <c r="W214" s="182">
        <v>0</v>
      </c>
      <c r="X214" s="183">
        <v>0</v>
      </c>
      <c r="Y214" s="182">
        <v>0</v>
      </c>
      <c r="Z214" s="182">
        <v>0</v>
      </c>
      <c r="AA214" s="182">
        <v>0</v>
      </c>
      <c r="AB214" s="182">
        <v>0</v>
      </c>
      <c r="AC214" s="182">
        <v>0</v>
      </c>
      <c r="AD214" s="182">
        <v>0</v>
      </c>
      <c r="AE214" s="182">
        <v>0</v>
      </c>
      <c r="AF214" s="182">
        <v>0</v>
      </c>
      <c r="AG214" s="182">
        <v>0</v>
      </c>
      <c r="AH214" s="183">
        <v>2</v>
      </c>
      <c r="AI214" s="182">
        <v>0</v>
      </c>
      <c r="AJ214" s="182">
        <v>0</v>
      </c>
      <c r="AK214" s="182">
        <v>0</v>
      </c>
      <c r="AL214" s="182">
        <v>0</v>
      </c>
      <c r="AM214" s="182">
        <v>1</v>
      </c>
      <c r="AN214" s="182">
        <v>0</v>
      </c>
      <c r="AO214" s="182">
        <v>0</v>
      </c>
      <c r="AP214" s="182">
        <v>0</v>
      </c>
      <c r="AQ214" s="182">
        <v>3</v>
      </c>
      <c r="AR214" s="183">
        <v>1</v>
      </c>
      <c r="AS214" s="182">
        <v>0</v>
      </c>
      <c r="AT214" s="182">
        <v>0</v>
      </c>
      <c r="AU214" s="182">
        <v>0</v>
      </c>
      <c r="AV214" s="182">
        <v>0</v>
      </c>
      <c r="AW214" s="182">
        <v>0</v>
      </c>
      <c r="AX214" s="182">
        <v>0</v>
      </c>
      <c r="AY214" s="182">
        <v>0</v>
      </c>
      <c r="AZ214" s="182">
        <v>0</v>
      </c>
      <c r="BA214" s="190">
        <v>1</v>
      </c>
    </row>
    <row r="215" spans="1:53" ht="15" customHeight="1">
      <c r="A215" s="35"/>
      <c r="B215" s="11"/>
      <c r="C215" s="181" t="s">
        <v>325</v>
      </c>
      <c r="D215" s="183">
        <v>2</v>
      </c>
      <c r="E215" s="182">
        <v>0</v>
      </c>
      <c r="F215" s="182">
        <v>0</v>
      </c>
      <c r="G215" s="182">
        <v>0</v>
      </c>
      <c r="H215" s="182">
        <v>0</v>
      </c>
      <c r="I215" s="182">
        <v>0</v>
      </c>
      <c r="J215" s="182">
        <v>0</v>
      </c>
      <c r="K215" s="182">
        <v>0</v>
      </c>
      <c r="L215" s="182">
        <v>0</v>
      </c>
      <c r="M215" s="190">
        <v>2</v>
      </c>
      <c r="N215" s="183">
        <v>1</v>
      </c>
      <c r="O215" s="182">
        <v>0</v>
      </c>
      <c r="P215" s="182">
        <v>1</v>
      </c>
      <c r="Q215" s="182">
        <v>0</v>
      </c>
      <c r="R215" s="182">
        <v>0</v>
      </c>
      <c r="S215" s="182">
        <v>0</v>
      </c>
      <c r="T215" s="182">
        <v>0</v>
      </c>
      <c r="U215" s="182">
        <v>0</v>
      </c>
      <c r="V215" s="182">
        <v>0</v>
      </c>
      <c r="W215" s="182">
        <v>2</v>
      </c>
      <c r="X215" s="183">
        <v>3</v>
      </c>
      <c r="Y215" s="182">
        <v>0</v>
      </c>
      <c r="Z215" s="182">
        <v>0</v>
      </c>
      <c r="AA215" s="182">
        <v>0</v>
      </c>
      <c r="AB215" s="182">
        <v>0</v>
      </c>
      <c r="AC215" s="182">
        <v>0</v>
      </c>
      <c r="AD215" s="182">
        <v>0</v>
      </c>
      <c r="AE215" s="182">
        <v>0</v>
      </c>
      <c r="AF215" s="182">
        <v>0</v>
      </c>
      <c r="AG215" s="182">
        <v>3</v>
      </c>
      <c r="AH215" s="183">
        <v>6</v>
      </c>
      <c r="AI215" s="182">
        <v>0</v>
      </c>
      <c r="AJ215" s="182">
        <v>0</v>
      </c>
      <c r="AK215" s="182">
        <v>2</v>
      </c>
      <c r="AL215" s="182">
        <v>0</v>
      </c>
      <c r="AM215" s="182">
        <v>0</v>
      </c>
      <c r="AN215" s="182">
        <v>0</v>
      </c>
      <c r="AO215" s="182">
        <v>0</v>
      </c>
      <c r="AP215" s="182">
        <v>0</v>
      </c>
      <c r="AQ215" s="182">
        <v>8</v>
      </c>
      <c r="AR215" s="183">
        <v>2</v>
      </c>
      <c r="AS215" s="182">
        <v>0</v>
      </c>
      <c r="AT215" s="182">
        <v>0</v>
      </c>
      <c r="AU215" s="182">
        <v>2</v>
      </c>
      <c r="AV215" s="182">
        <v>0</v>
      </c>
      <c r="AW215" s="182">
        <v>0</v>
      </c>
      <c r="AX215" s="182">
        <v>0</v>
      </c>
      <c r="AY215" s="182">
        <v>0</v>
      </c>
      <c r="AZ215" s="182">
        <v>0</v>
      </c>
      <c r="BA215" s="190">
        <v>4</v>
      </c>
    </row>
    <row r="216" spans="1:53" ht="15" customHeight="1">
      <c r="A216" s="35"/>
      <c r="B216" s="11"/>
      <c r="C216" s="181" t="s">
        <v>39</v>
      </c>
      <c r="D216" s="183">
        <v>2</v>
      </c>
      <c r="E216" s="182">
        <v>0</v>
      </c>
      <c r="F216" s="182">
        <v>0</v>
      </c>
      <c r="G216" s="182">
        <v>0</v>
      </c>
      <c r="H216" s="182">
        <v>0</v>
      </c>
      <c r="I216" s="182">
        <v>0</v>
      </c>
      <c r="J216" s="182">
        <v>0</v>
      </c>
      <c r="K216" s="182">
        <v>0</v>
      </c>
      <c r="L216" s="182">
        <v>0</v>
      </c>
      <c r="M216" s="190">
        <v>2</v>
      </c>
      <c r="N216" s="183">
        <v>1</v>
      </c>
      <c r="O216" s="182">
        <v>0</v>
      </c>
      <c r="P216" s="182">
        <v>1</v>
      </c>
      <c r="Q216" s="182">
        <v>0</v>
      </c>
      <c r="R216" s="182">
        <v>0</v>
      </c>
      <c r="S216" s="182">
        <v>0</v>
      </c>
      <c r="T216" s="182">
        <v>0</v>
      </c>
      <c r="U216" s="182">
        <v>0</v>
      </c>
      <c r="V216" s="182">
        <v>0</v>
      </c>
      <c r="W216" s="182">
        <v>2</v>
      </c>
      <c r="X216" s="183">
        <v>3</v>
      </c>
      <c r="Y216" s="182">
        <v>0</v>
      </c>
      <c r="Z216" s="182">
        <v>0</v>
      </c>
      <c r="AA216" s="182">
        <v>0</v>
      </c>
      <c r="AB216" s="182">
        <v>0</v>
      </c>
      <c r="AC216" s="182">
        <v>0</v>
      </c>
      <c r="AD216" s="182">
        <v>0</v>
      </c>
      <c r="AE216" s="182">
        <v>0</v>
      </c>
      <c r="AF216" s="182">
        <v>0</v>
      </c>
      <c r="AG216" s="182">
        <v>3</v>
      </c>
      <c r="AH216" s="183">
        <v>8</v>
      </c>
      <c r="AI216" s="182">
        <v>0</v>
      </c>
      <c r="AJ216" s="182">
        <v>0</v>
      </c>
      <c r="AK216" s="182">
        <v>2</v>
      </c>
      <c r="AL216" s="182">
        <v>0</v>
      </c>
      <c r="AM216" s="182">
        <v>1</v>
      </c>
      <c r="AN216" s="182">
        <v>0</v>
      </c>
      <c r="AO216" s="182">
        <v>0</v>
      </c>
      <c r="AP216" s="182">
        <v>0</v>
      </c>
      <c r="AQ216" s="182">
        <v>11</v>
      </c>
      <c r="AR216" s="183">
        <v>3</v>
      </c>
      <c r="AS216" s="182">
        <v>0</v>
      </c>
      <c r="AT216" s="182">
        <v>0</v>
      </c>
      <c r="AU216" s="182">
        <v>2</v>
      </c>
      <c r="AV216" s="182">
        <v>0</v>
      </c>
      <c r="AW216" s="182">
        <v>0</v>
      </c>
      <c r="AX216" s="182">
        <v>0</v>
      </c>
      <c r="AY216" s="182">
        <v>0</v>
      </c>
      <c r="AZ216" s="182">
        <v>0</v>
      </c>
      <c r="BA216" s="190">
        <v>5</v>
      </c>
    </row>
    <row r="217" spans="1:53" ht="15" customHeight="1">
      <c r="A217" s="36"/>
      <c r="B217" s="197" t="s">
        <v>39</v>
      </c>
      <c r="C217" s="39"/>
      <c r="D217" s="195">
        <v>2</v>
      </c>
      <c r="E217" s="194">
        <v>0</v>
      </c>
      <c r="F217" s="194">
        <v>0</v>
      </c>
      <c r="G217" s="194">
        <v>0</v>
      </c>
      <c r="H217" s="194">
        <v>0</v>
      </c>
      <c r="I217" s="194">
        <v>0</v>
      </c>
      <c r="J217" s="194">
        <v>0</v>
      </c>
      <c r="K217" s="194">
        <v>0</v>
      </c>
      <c r="L217" s="194">
        <v>0</v>
      </c>
      <c r="M217" s="196">
        <v>2</v>
      </c>
      <c r="N217" s="195">
        <v>1</v>
      </c>
      <c r="O217" s="194">
        <v>0</v>
      </c>
      <c r="P217" s="194">
        <v>1</v>
      </c>
      <c r="Q217" s="194">
        <v>0</v>
      </c>
      <c r="R217" s="194">
        <v>0</v>
      </c>
      <c r="S217" s="194">
        <v>0</v>
      </c>
      <c r="T217" s="194">
        <v>0</v>
      </c>
      <c r="U217" s="194">
        <v>0</v>
      </c>
      <c r="V217" s="194">
        <v>0</v>
      </c>
      <c r="W217" s="194">
        <v>2</v>
      </c>
      <c r="X217" s="195">
        <v>10</v>
      </c>
      <c r="Y217" s="194">
        <v>0</v>
      </c>
      <c r="Z217" s="194">
        <v>0</v>
      </c>
      <c r="AA217" s="194">
        <v>0</v>
      </c>
      <c r="AB217" s="194">
        <v>0</v>
      </c>
      <c r="AC217" s="194">
        <v>0</v>
      </c>
      <c r="AD217" s="194">
        <v>0</v>
      </c>
      <c r="AE217" s="194">
        <v>0</v>
      </c>
      <c r="AF217" s="194">
        <v>0</v>
      </c>
      <c r="AG217" s="194">
        <v>10</v>
      </c>
      <c r="AH217" s="195">
        <v>22</v>
      </c>
      <c r="AI217" s="194">
        <v>0</v>
      </c>
      <c r="AJ217" s="194">
        <v>0</v>
      </c>
      <c r="AK217" s="194">
        <v>2</v>
      </c>
      <c r="AL217" s="194">
        <v>0</v>
      </c>
      <c r="AM217" s="194">
        <v>1</v>
      </c>
      <c r="AN217" s="194">
        <v>0</v>
      </c>
      <c r="AO217" s="194">
        <v>0</v>
      </c>
      <c r="AP217" s="194">
        <v>0</v>
      </c>
      <c r="AQ217" s="194">
        <v>25</v>
      </c>
      <c r="AR217" s="195">
        <v>11</v>
      </c>
      <c r="AS217" s="194">
        <v>0</v>
      </c>
      <c r="AT217" s="194">
        <v>0</v>
      </c>
      <c r="AU217" s="194">
        <v>4</v>
      </c>
      <c r="AV217" s="194">
        <v>0</v>
      </c>
      <c r="AW217" s="194">
        <v>0</v>
      </c>
      <c r="AX217" s="194">
        <v>0</v>
      </c>
      <c r="AY217" s="194">
        <v>0</v>
      </c>
      <c r="AZ217" s="194">
        <v>0</v>
      </c>
      <c r="BA217" s="196">
        <v>15</v>
      </c>
    </row>
    <row r="218" spans="1:53" ht="15" customHeight="1">
      <c r="A218" s="35" t="s">
        <v>24</v>
      </c>
      <c r="B218" s="11" t="s">
        <v>142</v>
      </c>
      <c r="C218" s="181" t="s">
        <v>142</v>
      </c>
      <c r="D218" s="183">
        <v>0</v>
      </c>
      <c r="E218" s="182">
        <v>0</v>
      </c>
      <c r="F218" s="182">
        <v>0</v>
      </c>
      <c r="G218" s="182">
        <v>0</v>
      </c>
      <c r="H218" s="182">
        <v>0</v>
      </c>
      <c r="I218" s="182">
        <v>0</v>
      </c>
      <c r="J218" s="182">
        <v>0</v>
      </c>
      <c r="K218" s="182">
        <v>0</v>
      </c>
      <c r="L218" s="182">
        <v>0</v>
      </c>
      <c r="M218" s="190">
        <v>0</v>
      </c>
      <c r="N218" s="183">
        <v>4</v>
      </c>
      <c r="O218" s="182">
        <v>0</v>
      </c>
      <c r="P218" s="182">
        <v>0</v>
      </c>
      <c r="Q218" s="182">
        <v>0</v>
      </c>
      <c r="R218" s="182">
        <v>0</v>
      </c>
      <c r="S218" s="182">
        <v>0</v>
      </c>
      <c r="T218" s="182">
        <v>0</v>
      </c>
      <c r="U218" s="182">
        <v>0</v>
      </c>
      <c r="V218" s="182">
        <v>0</v>
      </c>
      <c r="W218" s="182">
        <v>4</v>
      </c>
      <c r="X218" s="183">
        <v>1</v>
      </c>
      <c r="Y218" s="182">
        <v>0</v>
      </c>
      <c r="Z218" s="182">
        <v>0</v>
      </c>
      <c r="AA218" s="182">
        <v>0</v>
      </c>
      <c r="AB218" s="182">
        <v>0</v>
      </c>
      <c r="AC218" s="182">
        <v>0</v>
      </c>
      <c r="AD218" s="182">
        <v>0</v>
      </c>
      <c r="AE218" s="182">
        <v>0</v>
      </c>
      <c r="AF218" s="182">
        <v>0</v>
      </c>
      <c r="AG218" s="182">
        <v>1</v>
      </c>
      <c r="AH218" s="183">
        <v>0</v>
      </c>
      <c r="AI218" s="182">
        <v>0</v>
      </c>
      <c r="AJ218" s="182">
        <v>0</v>
      </c>
      <c r="AK218" s="182">
        <v>0</v>
      </c>
      <c r="AL218" s="182">
        <v>0</v>
      </c>
      <c r="AM218" s="182">
        <v>0</v>
      </c>
      <c r="AN218" s="182">
        <v>0</v>
      </c>
      <c r="AO218" s="182">
        <v>0</v>
      </c>
      <c r="AP218" s="182">
        <v>0</v>
      </c>
      <c r="AQ218" s="182">
        <v>0</v>
      </c>
      <c r="AR218" s="183">
        <v>1</v>
      </c>
      <c r="AS218" s="182">
        <v>0</v>
      </c>
      <c r="AT218" s="182">
        <v>0</v>
      </c>
      <c r="AU218" s="182">
        <v>0</v>
      </c>
      <c r="AV218" s="182">
        <v>0</v>
      </c>
      <c r="AW218" s="182">
        <v>0</v>
      </c>
      <c r="AX218" s="182">
        <v>0</v>
      </c>
      <c r="AY218" s="182">
        <v>0</v>
      </c>
      <c r="AZ218" s="182">
        <v>0</v>
      </c>
      <c r="BA218" s="190">
        <v>1</v>
      </c>
    </row>
    <row r="219" spans="1:53" ht="15" customHeight="1">
      <c r="A219" s="174" t="s">
        <v>39</v>
      </c>
      <c r="B219" s="197"/>
      <c r="C219" s="39"/>
      <c r="D219" s="195">
        <v>82</v>
      </c>
      <c r="E219" s="194">
        <v>0</v>
      </c>
      <c r="F219" s="194">
        <v>4</v>
      </c>
      <c r="G219" s="194">
        <v>0</v>
      </c>
      <c r="H219" s="194">
        <v>0</v>
      </c>
      <c r="I219" s="194">
        <v>0</v>
      </c>
      <c r="J219" s="194">
        <v>0</v>
      </c>
      <c r="K219" s="194">
        <v>0</v>
      </c>
      <c r="L219" s="194">
        <v>0</v>
      </c>
      <c r="M219" s="196">
        <v>86</v>
      </c>
      <c r="N219" s="195">
        <v>50</v>
      </c>
      <c r="O219" s="194">
        <v>0</v>
      </c>
      <c r="P219" s="194">
        <v>3</v>
      </c>
      <c r="Q219" s="194">
        <v>2</v>
      </c>
      <c r="R219" s="194">
        <v>0</v>
      </c>
      <c r="S219" s="194">
        <v>0</v>
      </c>
      <c r="T219" s="194">
        <v>0</v>
      </c>
      <c r="U219" s="194">
        <v>0</v>
      </c>
      <c r="V219" s="194">
        <v>0</v>
      </c>
      <c r="W219" s="194">
        <v>55</v>
      </c>
      <c r="X219" s="195">
        <v>81</v>
      </c>
      <c r="Y219" s="194">
        <v>0</v>
      </c>
      <c r="Z219" s="194">
        <v>0</v>
      </c>
      <c r="AA219" s="194">
        <v>1</v>
      </c>
      <c r="AB219" s="194">
        <v>0</v>
      </c>
      <c r="AC219" s="194">
        <v>0</v>
      </c>
      <c r="AD219" s="194">
        <v>0</v>
      </c>
      <c r="AE219" s="194">
        <v>0</v>
      </c>
      <c r="AF219" s="194">
        <v>0</v>
      </c>
      <c r="AG219" s="194">
        <v>82</v>
      </c>
      <c r="AH219" s="195">
        <v>71</v>
      </c>
      <c r="AI219" s="194">
        <v>0</v>
      </c>
      <c r="AJ219" s="194">
        <v>0</v>
      </c>
      <c r="AK219" s="194">
        <v>2</v>
      </c>
      <c r="AL219" s="194">
        <v>0</v>
      </c>
      <c r="AM219" s="194">
        <v>1</v>
      </c>
      <c r="AN219" s="194">
        <v>0</v>
      </c>
      <c r="AO219" s="194">
        <v>0</v>
      </c>
      <c r="AP219" s="194">
        <v>0</v>
      </c>
      <c r="AQ219" s="194">
        <v>74</v>
      </c>
      <c r="AR219" s="195">
        <v>72</v>
      </c>
      <c r="AS219" s="194">
        <v>0</v>
      </c>
      <c r="AT219" s="194">
        <v>0</v>
      </c>
      <c r="AU219" s="194">
        <v>4</v>
      </c>
      <c r="AV219" s="194">
        <v>0</v>
      </c>
      <c r="AW219" s="194">
        <v>1</v>
      </c>
      <c r="AX219" s="194">
        <v>1</v>
      </c>
      <c r="AY219" s="194">
        <v>0</v>
      </c>
      <c r="AZ219" s="194">
        <v>0</v>
      </c>
      <c r="BA219" s="196">
        <v>78</v>
      </c>
    </row>
    <row r="220" spans="1:53" ht="22.5" customHeight="1">
      <c r="A220" s="11"/>
      <c r="B220" s="11"/>
      <c r="C220" s="181"/>
      <c r="D220" s="182"/>
      <c r="E220" s="182"/>
      <c r="F220" s="182"/>
      <c r="G220" s="182"/>
      <c r="H220" s="182"/>
      <c r="I220" s="182"/>
      <c r="J220" s="182"/>
      <c r="K220" s="182"/>
      <c r="L220" s="182"/>
      <c r="M220" s="182"/>
      <c r="N220" s="182"/>
      <c r="O220" s="182"/>
      <c r="P220" s="182"/>
      <c r="Q220" s="182"/>
      <c r="R220" s="182"/>
      <c r="S220" s="182"/>
      <c r="T220" s="182"/>
      <c r="U220" s="182"/>
      <c r="V220" s="182"/>
      <c r="W220" s="182"/>
      <c r="X220" s="182"/>
      <c r="Y220" s="182"/>
      <c r="Z220" s="182"/>
      <c r="AA220" s="182"/>
      <c r="AB220" s="182"/>
      <c r="AC220" s="182"/>
      <c r="AD220" s="182"/>
      <c r="AE220" s="182"/>
      <c r="AF220" s="182"/>
      <c r="AG220" s="182"/>
      <c r="AH220" s="182"/>
      <c r="AI220" s="182"/>
      <c r="AJ220" s="182"/>
      <c r="AK220" s="182"/>
      <c r="AL220" s="182"/>
      <c r="AM220" s="182"/>
      <c r="AN220" s="182"/>
      <c r="AO220" s="182"/>
      <c r="AP220" s="182"/>
      <c r="AQ220" s="182"/>
      <c r="AR220" s="182"/>
      <c r="AS220" s="182"/>
      <c r="AT220" s="182"/>
      <c r="AU220" s="182"/>
      <c r="AV220" s="182"/>
      <c r="AW220" s="182"/>
      <c r="AX220" s="182"/>
      <c r="AY220" s="182"/>
      <c r="AZ220" s="182"/>
      <c r="BA220" s="182"/>
    </row>
    <row r="221" spans="1:53" ht="16.5" customHeight="1">
      <c r="A221" s="332" t="s">
        <v>351</v>
      </c>
      <c r="B221" s="49"/>
      <c r="C221" s="49"/>
      <c r="D221" s="49"/>
      <c r="E221" s="49"/>
      <c r="F221" s="49"/>
      <c r="G221" s="49"/>
      <c r="H221" s="49"/>
      <c r="I221" s="49"/>
      <c r="J221" s="49"/>
      <c r="K221" s="49"/>
      <c r="L221" s="49"/>
      <c r="M221" s="49"/>
      <c r="N221" s="49"/>
      <c r="O221" s="49"/>
      <c r="P221" s="49"/>
      <c r="Q221" s="49"/>
      <c r="R221" s="49"/>
      <c r="S221" s="49"/>
      <c r="T221" s="49"/>
      <c r="U221" s="49"/>
      <c r="V221" s="49"/>
      <c r="W221" s="49"/>
      <c r="X221" s="49"/>
      <c r="Y221" s="49"/>
      <c r="Z221" s="49"/>
      <c r="AA221" s="49"/>
      <c r="AB221" s="49"/>
      <c r="AC221" s="49"/>
      <c r="AD221" s="49"/>
      <c r="AE221" s="49"/>
      <c r="AF221" s="49"/>
      <c r="AG221" s="49"/>
      <c r="AH221" s="49"/>
      <c r="AI221" s="49"/>
      <c r="AJ221" s="49"/>
      <c r="AK221" s="49"/>
      <c r="AL221" s="49"/>
      <c r="AM221" s="49"/>
      <c r="AN221" s="49"/>
      <c r="AO221" s="49"/>
      <c r="AP221" s="49"/>
      <c r="AQ221" s="49"/>
      <c r="AR221" s="49"/>
      <c r="AS221" s="49"/>
      <c r="AT221" s="49"/>
      <c r="AU221" s="49"/>
      <c r="AV221" s="49"/>
      <c r="AW221" s="49"/>
      <c r="AX221" s="49"/>
      <c r="AY221" s="49"/>
      <c r="AZ221" s="49"/>
      <c r="BA221" s="49"/>
    </row>
    <row r="222" spans="1:53" ht="15" customHeight="1">
      <c r="A222" s="51"/>
      <c r="B222" s="52"/>
      <c r="C222" s="53"/>
      <c r="D222" s="504" t="s">
        <v>150</v>
      </c>
      <c r="E222" s="505"/>
      <c r="F222" s="505"/>
      <c r="G222" s="505"/>
      <c r="H222" s="505"/>
      <c r="I222" s="505"/>
      <c r="J222" s="505"/>
      <c r="K222" s="505"/>
      <c r="L222" s="505"/>
      <c r="M222" s="505"/>
      <c r="N222" s="505"/>
      <c r="O222" s="505"/>
      <c r="P222" s="505"/>
      <c r="Q222" s="505"/>
      <c r="R222" s="505"/>
      <c r="S222" s="505"/>
      <c r="T222" s="505"/>
      <c r="U222" s="505"/>
      <c r="V222" s="505"/>
      <c r="W222" s="505"/>
      <c r="X222" s="505"/>
      <c r="Y222" s="505"/>
      <c r="Z222" s="505"/>
      <c r="AA222" s="505"/>
      <c r="AB222" s="505"/>
      <c r="AC222" s="505"/>
      <c r="AD222" s="505"/>
      <c r="AE222" s="505"/>
      <c r="AF222" s="505"/>
      <c r="AG222" s="505"/>
      <c r="AH222" s="505"/>
      <c r="AI222" s="505"/>
      <c r="AJ222" s="505"/>
      <c r="AK222" s="505"/>
      <c r="AL222" s="505"/>
      <c r="AM222" s="505"/>
      <c r="AN222" s="505"/>
      <c r="AO222" s="505"/>
      <c r="AP222" s="505"/>
      <c r="AQ222" s="505"/>
      <c r="AR222" s="505"/>
      <c r="AS222" s="505"/>
      <c r="AT222" s="505"/>
      <c r="AU222" s="505"/>
      <c r="AV222" s="505"/>
      <c r="AW222" s="505"/>
      <c r="AX222" s="505"/>
      <c r="AY222" s="505"/>
      <c r="AZ222" s="505"/>
      <c r="BA222" s="506"/>
    </row>
    <row r="223" spans="1:53" ht="15" customHeight="1">
      <c r="A223" s="54"/>
      <c r="B223" s="45"/>
      <c r="C223" s="55"/>
      <c r="D223" s="507" t="str">
        <f>'Table Of Contents'!$C$4</f>
        <v>July 2014 - June 2015</v>
      </c>
      <c r="E223" s="508"/>
      <c r="F223" s="508"/>
      <c r="G223" s="508"/>
      <c r="H223" s="508"/>
      <c r="I223" s="508"/>
      <c r="J223" s="508"/>
      <c r="K223" s="508"/>
      <c r="L223" s="508"/>
      <c r="M223" s="509"/>
      <c r="N223" s="507" t="str">
        <f>'Table Of Contents'!$D$4</f>
        <v>July 2015 - June 2016</v>
      </c>
      <c r="O223" s="508"/>
      <c r="P223" s="508"/>
      <c r="Q223" s="508"/>
      <c r="R223" s="508"/>
      <c r="S223" s="508"/>
      <c r="T223" s="508"/>
      <c r="U223" s="508"/>
      <c r="V223" s="508"/>
      <c r="W223" s="509"/>
      <c r="X223" s="507" t="str">
        <f>'Table Of Contents'!$E$4</f>
        <v>July 2016 - June 2017</v>
      </c>
      <c r="Y223" s="508"/>
      <c r="Z223" s="508"/>
      <c r="AA223" s="508"/>
      <c r="AB223" s="508"/>
      <c r="AC223" s="508"/>
      <c r="AD223" s="508"/>
      <c r="AE223" s="508"/>
      <c r="AF223" s="508"/>
      <c r="AG223" s="509"/>
      <c r="AH223" s="507" t="str">
        <f>'Table Of Contents'!$F$4</f>
        <v>July 2017 - June 2018</v>
      </c>
      <c r="AI223" s="508"/>
      <c r="AJ223" s="508"/>
      <c r="AK223" s="508"/>
      <c r="AL223" s="508"/>
      <c r="AM223" s="508"/>
      <c r="AN223" s="508"/>
      <c r="AO223" s="508"/>
      <c r="AP223" s="508"/>
      <c r="AQ223" s="509"/>
      <c r="AR223" s="507" t="str">
        <f>'Table Of Contents'!$G$4</f>
        <v>July 2018 - June 2019</v>
      </c>
      <c r="AS223" s="508"/>
      <c r="AT223" s="508"/>
      <c r="AU223" s="508"/>
      <c r="AV223" s="508"/>
      <c r="AW223" s="508"/>
      <c r="AX223" s="508"/>
      <c r="AY223" s="508"/>
      <c r="AZ223" s="508"/>
      <c r="BA223" s="509"/>
    </row>
    <row r="224" spans="1:53" ht="191.25" customHeight="1">
      <c r="A224" s="56" t="s">
        <v>754</v>
      </c>
      <c r="B224" s="50"/>
      <c r="C224" s="50"/>
      <c r="D224" s="58" t="s">
        <v>151</v>
      </c>
      <c r="E224" s="59" t="s">
        <v>260</v>
      </c>
      <c r="F224" s="59" t="s">
        <v>463</v>
      </c>
      <c r="G224" s="59" t="s">
        <v>464</v>
      </c>
      <c r="H224" s="59" t="s">
        <v>465</v>
      </c>
      <c r="I224" s="59" t="s">
        <v>456</v>
      </c>
      <c r="J224" s="59" t="s">
        <v>538</v>
      </c>
      <c r="K224" s="59" t="s">
        <v>204</v>
      </c>
      <c r="L224" s="59" t="s">
        <v>467</v>
      </c>
      <c r="M224" s="61" t="s">
        <v>39</v>
      </c>
      <c r="N224" s="58" t="s">
        <v>151</v>
      </c>
      <c r="O224" s="59" t="s">
        <v>260</v>
      </c>
      <c r="P224" s="59" t="s">
        <v>463</v>
      </c>
      <c r="Q224" s="59" t="s">
        <v>464</v>
      </c>
      <c r="R224" s="59" t="s">
        <v>465</v>
      </c>
      <c r="S224" s="59" t="s">
        <v>456</v>
      </c>
      <c r="T224" s="59" t="s">
        <v>538</v>
      </c>
      <c r="U224" s="59" t="s">
        <v>204</v>
      </c>
      <c r="V224" s="59" t="s">
        <v>467</v>
      </c>
      <c r="W224" s="61" t="s">
        <v>39</v>
      </c>
      <c r="X224" s="58" t="s">
        <v>151</v>
      </c>
      <c r="Y224" s="59" t="s">
        <v>260</v>
      </c>
      <c r="Z224" s="59" t="s">
        <v>463</v>
      </c>
      <c r="AA224" s="59" t="s">
        <v>464</v>
      </c>
      <c r="AB224" s="59" t="s">
        <v>465</v>
      </c>
      <c r="AC224" s="59" t="s">
        <v>456</v>
      </c>
      <c r="AD224" s="59" t="s">
        <v>538</v>
      </c>
      <c r="AE224" s="59" t="s">
        <v>204</v>
      </c>
      <c r="AF224" s="59" t="s">
        <v>467</v>
      </c>
      <c r="AG224" s="61" t="s">
        <v>39</v>
      </c>
      <c r="AH224" s="58" t="s">
        <v>151</v>
      </c>
      <c r="AI224" s="59" t="s">
        <v>260</v>
      </c>
      <c r="AJ224" s="59" t="s">
        <v>463</v>
      </c>
      <c r="AK224" s="59" t="s">
        <v>464</v>
      </c>
      <c r="AL224" s="59" t="s">
        <v>465</v>
      </c>
      <c r="AM224" s="59" t="s">
        <v>456</v>
      </c>
      <c r="AN224" s="59" t="s">
        <v>538</v>
      </c>
      <c r="AO224" s="59" t="s">
        <v>204</v>
      </c>
      <c r="AP224" s="59" t="s">
        <v>467</v>
      </c>
      <c r="AQ224" s="61" t="s">
        <v>39</v>
      </c>
      <c r="AR224" s="58" t="s">
        <v>151</v>
      </c>
      <c r="AS224" s="59" t="s">
        <v>260</v>
      </c>
      <c r="AT224" s="59" t="s">
        <v>463</v>
      </c>
      <c r="AU224" s="59" t="s">
        <v>464</v>
      </c>
      <c r="AV224" s="59" t="s">
        <v>465</v>
      </c>
      <c r="AW224" s="59" t="s">
        <v>456</v>
      </c>
      <c r="AX224" s="59" t="s">
        <v>538</v>
      </c>
      <c r="AY224" s="59" t="s">
        <v>204</v>
      </c>
      <c r="AZ224" s="59" t="s">
        <v>467</v>
      </c>
      <c r="BA224" s="61" t="s">
        <v>39</v>
      </c>
    </row>
    <row r="225" spans="1:53" ht="15" customHeight="1">
      <c r="A225" s="35" t="s">
        <v>9</v>
      </c>
      <c r="B225" s="181" t="s">
        <v>36</v>
      </c>
      <c r="C225" s="181" t="s">
        <v>36</v>
      </c>
      <c r="D225" s="183">
        <v>5</v>
      </c>
      <c r="E225" s="182">
        <v>0</v>
      </c>
      <c r="F225" s="182">
        <v>0</v>
      </c>
      <c r="G225" s="182">
        <v>0</v>
      </c>
      <c r="H225" s="182">
        <v>0</v>
      </c>
      <c r="I225" s="182">
        <v>0</v>
      </c>
      <c r="J225" s="182">
        <v>0</v>
      </c>
      <c r="K225" s="182">
        <v>0</v>
      </c>
      <c r="L225" s="182">
        <v>0</v>
      </c>
      <c r="M225" s="190">
        <v>5</v>
      </c>
      <c r="N225" s="183">
        <v>9</v>
      </c>
      <c r="O225" s="182">
        <v>0</v>
      </c>
      <c r="P225" s="182">
        <v>0</v>
      </c>
      <c r="Q225" s="182">
        <v>0</v>
      </c>
      <c r="R225" s="182">
        <v>0</v>
      </c>
      <c r="S225" s="182">
        <v>0</v>
      </c>
      <c r="T225" s="182">
        <v>0</v>
      </c>
      <c r="U225" s="182">
        <v>0</v>
      </c>
      <c r="V225" s="182">
        <v>0</v>
      </c>
      <c r="W225" s="182">
        <v>9</v>
      </c>
      <c r="X225" s="183">
        <v>14</v>
      </c>
      <c r="Y225" s="182">
        <v>0</v>
      </c>
      <c r="Z225" s="182">
        <v>0</v>
      </c>
      <c r="AA225" s="182">
        <v>0</v>
      </c>
      <c r="AB225" s="182">
        <v>0</v>
      </c>
      <c r="AC225" s="182">
        <v>0</v>
      </c>
      <c r="AD225" s="182">
        <v>0</v>
      </c>
      <c r="AE225" s="182">
        <v>0</v>
      </c>
      <c r="AF225" s="182">
        <v>0</v>
      </c>
      <c r="AG225" s="182">
        <v>14</v>
      </c>
      <c r="AH225" s="183">
        <v>5</v>
      </c>
      <c r="AI225" s="182">
        <v>0</v>
      </c>
      <c r="AJ225" s="182">
        <v>0</v>
      </c>
      <c r="AK225" s="182">
        <v>0</v>
      </c>
      <c r="AL225" s="182">
        <v>0</v>
      </c>
      <c r="AM225" s="182">
        <v>0</v>
      </c>
      <c r="AN225" s="182">
        <v>0</v>
      </c>
      <c r="AO225" s="182">
        <v>0</v>
      </c>
      <c r="AP225" s="182">
        <v>0</v>
      </c>
      <c r="AQ225" s="182">
        <v>5</v>
      </c>
      <c r="AR225" s="183">
        <v>6</v>
      </c>
      <c r="AS225" s="182">
        <v>0</v>
      </c>
      <c r="AT225" s="182">
        <v>1</v>
      </c>
      <c r="AU225" s="182">
        <v>0</v>
      </c>
      <c r="AV225" s="182">
        <v>0</v>
      </c>
      <c r="AW225" s="182">
        <v>0</v>
      </c>
      <c r="AX225" s="182">
        <v>0</v>
      </c>
      <c r="AY225" s="182">
        <v>0</v>
      </c>
      <c r="AZ225" s="182">
        <v>0</v>
      </c>
      <c r="BA225" s="190">
        <v>7</v>
      </c>
    </row>
    <row r="226" spans="1:53" ht="15" customHeight="1">
      <c r="A226" s="35"/>
      <c r="B226" s="260" t="s">
        <v>184</v>
      </c>
      <c r="C226" s="260" t="s">
        <v>37</v>
      </c>
      <c r="D226" s="188">
        <v>4</v>
      </c>
      <c r="E226" s="189">
        <v>0</v>
      </c>
      <c r="F226" s="189">
        <v>1</v>
      </c>
      <c r="G226" s="189">
        <v>1</v>
      </c>
      <c r="H226" s="189">
        <v>0</v>
      </c>
      <c r="I226" s="189">
        <v>0</v>
      </c>
      <c r="J226" s="189">
        <v>0</v>
      </c>
      <c r="K226" s="189">
        <v>0</v>
      </c>
      <c r="L226" s="189">
        <v>0</v>
      </c>
      <c r="M226" s="312">
        <v>6</v>
      </c>
      <c r="N226" s="188">
        <v>4</v>
      </c>
      <c r="O226" s="189">
        <v>0</v>
      </c>
      <c r="P226" s="189">
        <v>1</v>
      </c>
      <c r="Q226" s="189">
        <v>0</v>
      </c>
      <c r="R226" s="189">
        <v>0</v>
      </c>
      <c r="S226" s="189">
        <v>0</v>
      </c>
      <c r="T226" s="189">
        <v>0</v>
      </c>
      <c r="U226" s="189">
        <v>0</v>
      </c>
      <c r="V226" s="189">
        <v>0</v>
      </c>
      <c r="W226" s="189">
        <v>5</v>
      </c>
      <c r="X226" s="188">
        <v>2</v>
      </c>
      <c r="Y226" s="189">
        <v>0</v>
      </c>
      <c r="Z226" s="189">
        <v>0</v>
      </c>
      <c r="AA226" s="189">
        <v>0</v>
      </c>
      <c r="AB226" s="189">
        <v>0</v>
      </c>
      <c r="AC226" s="189">
        <v>0</v>
      </c>
      <c r="AD226" s="189">
        <v>0</v>
      </c>
      <c r="AE226" s="189">
        <v>0</v>
      </c>
      <c r="AF226" s="189">
        <v>0</v>
      </c>
      <c r="AG226" s="189">
        <v>2</v>
      </c>
      <c r="AH226" s="188">
        <v>5</v>
      </c>
      <c r="AI226" s="189">
        <v>0</v>
      </c>
      <c r="AJ226" s="189">
        <v>0</v>
      </c>
      <c r="AK226" s="189">
        <v>0</v>
      </c>
      <c r="AL226" s="189">
        <v>0</v>
      </c>
      <c r="AM226" s="189">
        <v>0</v>
      </c>
      <c r="AN226" s="189">
        <v>0</v>
      </c>
      <c r="AO226" s="189">
        <v>0</v>
      </c>
      <c r="AP226" s="189">
        <v>0</v>
      </c>
      <c r="AQ226" s="189">
        <v>5</v>
      </c>
      <c r="AR226" s="188">
        <v>8</v>
      </c>
      <c r="AS226" s="189">
        <v>0</v>
      </c>
      <c r="AT226" s="189">
        <v>0</v>
      </c>
      <c r="AU226" s="189">
        <v>0</v>
      </c>
      <c r="AV226" s="189">
        <v>0</v>
      </c>
      <c r="AW226" s="189">
        <v>0</v>
      </c>
      <c r="AX226" s="189">
        <v>0</v>
      </c>
      <c r="AY226" s="189">
        <v>0</v>
      </c>
      <c r="AZ226" s="189">
        <v>0</v>
      </c>
      <c r="BA226" s="312">
        <v>8</v>
      </c>
    </row>
    <row r="227" spans="1:53" ht="15" customHeight="1">
      <c r="A227" s="35"/>
      <c r="B227" s="11"/>
      <c r="C227" s="181" t="s">
        <v>38</v>
      </c>
      <c r="D227" s="183">
        <v>25</v>
      </c>
      <c r="E227" s="182">
        <v>0</v>
      </c>
      <c r="F227" s="182">
        <v>7</v>
      </c>
      <c r="G227" s="182">
        <v>2</v>
      </c>
      <c r="H227" s="182">
        <v>0</v>
      </c>
      <c r="I227" s="182">
        <v>0</v>
      </c>
      <c r="J227" s="182">
        <v>0</v>
      </c>
      <c r="K227" s="182">
        <v>0</v>
      </c>
      <c r="L227" s="182">
        <v>0</v>
      </c>
      <c r="M227" s="190">
        <v>34</v>
      </c>
      <c r="N227" s="183">
        <v>19</v>
      </c>
      <c r="O227" s="182">
        <v>0</v>
      </c>
      <c r="P227" s="182">
        <v>8</v>
      </c>
      <c r="Q227" s="182">
        <v>2</v>
      </c>
      <c r="R227" s="182">
        <v>0</v>
      </c>
      <c r="S227" s="182">
        <v>0</v>
      </c>
      <c r="T227" s="182">
        <v>0</v>
      </c>
      <c r="U227" s="182">
        <v>0</v>
      </c>
      <c r="V227" s="182">
        <v>0</v>
      </c>
      <c r="W227" s="182">
        <v>29</v>
      </c>
      <c r="X227" s="183">
        <v>18</v>
      </c>
      <c r="Y227" s="182">
        <v>0</v>
      </c>
      <c r="Z227" s="182">
        <v>12</v>
      </c>
      <c r="AA227" s="182">
        <v>1</v>
      </c>
      <c r="AB227" s="182">
        <v>0</v>
      </c>
      <c r="AC227" s="182">
        <v>0</v>
      </c>
      <c r="AD227" s="182">
        <v>0</v>
      </c>
      <c r="AE227" s="182">
        <v>0</v>
      </c>
      <c r="AF227" s="182">
        <v>0</v>
      </c>
      <c r="AG227" s="182">
        <v>31</v>
      </c>
      <c r="AH227" s="183">
        <v>25</v>
      </c>
      <c r="AI227" s="182">
        <v>0</v>
      </c>
      <c r="AJ227" s="182">
        <v>16</v>
      </c>
      <c r="AK227" s="182">
        <v>3</v>
      </c>
      <c r="AL227" s="182">
        <v>0</v>
      </c>
      <c r="AM227" s="182">
        <v>0</v>
      </c>
      <c r="AN227" s="182">
        <v>0</v>
      </c>
      <c r="AO227" s="182">
        <v>0</v>
      </c>
      <c r="AP227" s="182">
        <v>0</v>
      </c>
      <c r="AQ227" s="182">
        <v>44</v>
      </c>
      <c r="AR227" s="183">
        <v>24</v>
      </c>
      <c r="AS227" s="182">
        <v>1</v>
      </c>
      <c r="AT227" s="182">
        <v>12</v>
      </c>
      <c r="AU227" s="182">
        <v>2</v>
      </c>
      <c r="AV227" s="182">
        <v>0</v>
      </c>
      <c r="AW227" s="182">
        <v>1</v>
      </c>
      <c r="AX227" s="182">
        <v>0</v>
      </c>
      <c r="AY227" s="182">
        <v>0</v>
      </c>
      <c r="AZ227" s="182">
        <v>0</v>
      </c>
      <c r="BA227" s="190">
        <v>40</v>
      </c>
    </row>
    <row r="228" spans="1:53" ht="15" customHeight="1">
      <c r="A228" s="35"/>
      <c r="B228" s="304"/>
      <c r="C228" s="34" t="s">
        <v>39</v>
      </c>
      <c r="D228" s="184">
        <v>29</v>
      </c>
      <c r="E228" s="185">
        <v>0</v>
      </c>
      <c r="F228" s="185">
        <v>8</v>
      </c>
      <c r="G228" s="185">
        <v>3</v>
      </c>
      <c r="H228" s="185">
        <v>0</v>
      </c>
      <c r="I228" s="185">
        <v>0</v>
      </c>
      <c r="J228" s="185">
        <v>0</v>
      </c>
      <c r="K228" s="185">
        <v>0</v>
      </c>
      <c r="L228" s="185">
        <v>0</v>
      </c>
      <c r="M228" s="191">
        <v>40</v>
      </c>
      <c r="N228" s="184">
        <v>23</v>
      </c>
      <c r="O228" s="185">
        <v>0</v>
      </c>
      <c r="P228" s="185">
        <v>9</v>
      </c>
      <c r="Q228" s="185">
        <v>2</v>
      </c>
      <c r="R228" s="185">
        <v>0</v>
      </c>
      <c r="S228" s="185">
        <v>0</v>
      </c>
      <c r="T228" s="185">
        <v>0</v>
      </c>
      <c r="U228" s="185">
        <v>0</v>
      </c>
      <c r="V228" s="185">
        <v>0</v>
      </c>
      <c r="W228" s="185">
        <v>34</v>
      </c>
      <c r="X228" s="184">
        <v>20</v>
      </c>
      <c r="Y228" s="185">
        <v>0</v>
      </c>
      <c r="Z228" s="185">
        <v>12</v>
      </c>
      <c r="AA228" s="185">
        <v>1</v>
      </c>
      <c r="AB228" s="185">
        <v>0</v>
      </c>
      <c r="AC228" s="185">
        <v>0</v>
      </c>
      <c r="AD228" s="185">
        <v>0</v>
      </c>
      <c r="AE228" s="185">
        <v>0</v>
      </c>
      <c r="AF228" s="185">
        <v>0</v>
      </c>
      <c r="AG228" s="185">
        <v>33</v>
      </c>
      <c r="AH228" s="184">
        <v>30</v>
      </c>
      <c r="AI228" s="185">
        <v>0</v>
      </c>
      <c r="AJ228" s="185">
        <v>16</v>
      </c>
      <c r="AK228" s="185">
        <v>3</v>
      </c>
      <c r="AL228" s="185">
        <v>0</v>
      </c>
      <c r="AM228" s="185">
        <v>0</v>
      </c>
      <c r="AN228" s="185">
        <v>0</v>
      </c>
      <c r="AO228" s="185">
        <v>0</v>
      </c>
      <c r="AP228" s="185">
        <v>0</v>
      </c>
      <c r="AQ228" s="185">
        <v>49</v>
      </c>
      <c r="AR228" s="184">
        <v>32</v>
      </c>
      <c r="AS228" s="185">
        <v>1</v>
      </c>
      <c r="AT228" s="185">
        <v>12</v>
      </c>
      <c r="AU228" s="185">
        <v>2</v>
      </c>
      <c r="AV228" s="185">
        <v>0</v>
      </c>
      <c r="AW228" s="185">
        <v>1</v>
      </c>
      <c r="AX228" s="185">
        <v>0</v>
      </c>
      <c r="AY228" s="185">
        <v>0</v>
      </c>
      <c r="AZ228" s="185">
        <v>0</v>
      </c>
      <c r="BA228" s="191">
        <v>48</v>
      </c>
    </row>
    <row r="229" spans="1:53" ht="15" customHeight="1">
      <c r="A229" s="36"/>
      <c r="B229" s="304" t="s">
        <v>39</v>
      </c>
      <c r="C229" s="34"/>
      <c r="D229" s="184">
        <v>34</v>
      </c>
      <c r="E229" s="185">
        <v>0</v>
      </c>
      <c r="F229" s="185">
        <v>8</v>
      </c>
      <c r="G229" s="185">
        <v>3</v>
      </c>
      <c r="H229" s="185">
        <v>0</v>
      </c>
      <c r="I229" s="185">
        <v>0</v>
      </c>
      <c r="J229" s="185">
        <v>0</v>
      </c>
      <c r="K229" s="185">
        <v>0</v>
      </c>
      <c r="L229" s="185">
        <v>0</v>
      </c>
      <c r="M229" s="191">
        <v>45</v>
      </c>
      <c r="N229" s="184">
        <v>32</v>
      </c>
      <c r="O229" s="185">
        <v>0</v>
      </c>
      <c r="P229" s="185">
        <v>9</v>
      </c>
      <c r="Q229" s="185">
        <v>2</v>
      </c>
      <c r="R229" s="185">
        <v>0</v>
      </c>
      <c r="S229" s="185">
        <v>0</v>
      </c>
      <c r="T229" s="185">
        <v>0</v>
      </c>
      <c r="U229" s="185">
        <v>0</v>
      </c>
      <c r="V229" s="185">
        <v>0</v>
      </c>
      <c r="W229" s="185">
        <v>43</v>
      </c>
      <c r="X229" s="184">
        <v>34</v>
      </c>
      <c r="Y229" s="185">
        <v>0</v>
      </c>
      <c r="Z229" s="185">
        <v>12</v>
      </c>
      <c r="AA229" s="185">
        <v>1</v>
      </c>
      <c r="AB229" s="185">
        <v>0</v>
      </c>
      <c r="AC229" s="185">
        <v>0</v>
      </c>
      <c r="AD229" s="185">
        <v>0</v>
      </c>
      <c r="AE229" s="185">
        <v>0</v>
      </c>
      <c r="AF229" s="185">
        <v>0</v>
      </c>
      <c r="AG229" s="185">
        <v>47</v>
      </c>
      <c r="AH229" s="184">
        <v>35</v>
      </c>
      <c r="AI229" s="185">
        <v>0</v>
      </c>
      <c r="AJ229" s="185">
        <v>16</v>
      </c>
      <c r="AK229" s="185">
        <v>3</v>
      </c>
      <c r="AL229" s="185">
        <v>0</v>
      </c>
      <c r="AM229" s="185">
        <v>0</v>
      </c>
      <c r="AN229" s="185">
        <v>0</v>
      </c>
      <c r="AO229" s="185">
        <v>0</v>
      </c>
      <c r="AP229" s="185">
        <v>0</v>
      </c>
      <c r="AQ229" s="185">
        <v>54</v>
      </c>
      <c r="AR229" s="184">
        <v>38</v>
      </c>
      <c r="AS229" s="185">
        <v>1</v>
      </c>
      <c r="AT229" s="185">
        <v>13</v>
      </c>
      <c r="AU229" s="185">
        <v>2</v>
      </c>
      <c r="AV229" s="185">
        <v>0</v>
      </c>
      <c r="AW229" s="185">
        <v>1</v>
      </c>
      <c r="AX229" s="185">
        <v>0</v>
      </c>
      <c r="AY229" s="185">
        <v>0</v>
      </c>
      <c r="AZ229" s="185">
        <v>0</v>
      </c>
      <c r="BA229" s="191">
        <v>55</v>
      </c>
    </row>
    <row r="230" spans="1:53" ht="15" customHeight="1">
      <c r="A230" s="35" t="s">
        <v>10</v>
      </c>
      <c r="B230" s="11" t="s">
        <v>40</v>
      </c>
      <c r="C230" s="181" t="s">
        <v>41</v>
      </c>
      <c r="D230" s="183">
        <v>239</v>
      </c>
      <c r="E230" s="182">
        <v>1</v>
      </c>
      <c r="F230" s="182">
        <v>58</v>
      </c>
      <c r="G230" s="182">
        <v>18</v>
      </c>
      <c r="H230" s="182">
        <v>0</v>
      </c>
      <c r="I230" s="182">
        <v>1</v>
      </c>
      <c r="J230" s="182">
        <v>1</v>
      </c>
      <c r="K230" s="182">
        <v>0</v>
      </c>
      <c r="L230" s="182">
        <v>1</v>
      </c>
      <c r="M230" s="190">
        <v>319</v>
      </c>
      <c r="N230" s="183">
        <v>274</v>
      </c>
      <c r="O230" s="182">
        <v>1</v>
      </c>
      <c r="P230" s="182">
        <v>64</v>
      </c>
      <c r="Q230" s="182">
        <v>19</v>
      </c>
      <c r="R230" s="182">
        <v>0</v>
      </c>
      <c r="S230" s="182">
        <v>1</v>
      </c>
      <c r="T230" s="182">
        <v>2</v>
      </c>
      <c r="U230" s="182">
        <v>0</v>
      </c>
      <c r="V230" s="182">
        <v>0</v>
      </c>
      <c r="W230" s="182">
        <v>361</v>
      </c>
      <c r="X230" s="183">
        <v>319</v>
      </c>
      <c r="Y230" s="182">
        <v>0</v>
      </c>
      <c r="Z230" s="182">
        <v>80</v>
      </c>
      <c r="AA230" s="182">
        <v>24</v>
      </c>
      <c r="AB230" s="182">
        <v>0</v>
      </c>
      <c r="AC230" s="182">
        <v>0</v>
      </c>
      <c r="AD230" s="182">
        <v>0</v>
      </c>
      <c r="AE230" s="182">
        <v>0</v>
      </c>
      <c r="AF230" s="182">
        <v>0</v>
      </c>
      <c r="AG230" s="182">
        <v>423</v>
      </c>
      <c r="AH230" s="183">
        <v>311</v>
      </c>
      <c r="AI230" s="182">
        <v>1</v>
      </c>
      <c r="AJ230" s="182">
        <v>72</v>
      </c>
      <c r="AK230" s="182">
        <v>25</v>
      </c>
      <c r="AL230" s="182">
        <v>0</v>
      </c>
      <c r="AM230" s="182">
        <v>1</v>
      </c>
      <c r="AN230" s="182">
        <v>3</v>
      </c>
      <c r="AO230" s="182">
        <v>0</v>
      </c>
      <c r="AP230" s="182">
        <v>0</v>
      </c>
      <c r="AQ230" s="182">
        <v>413</v>
      </c>
      <c r="AR230" s="183">
        <v>362</v>
      </c>
      <c r="AS230" s="182">
        <v>0</v>
      </c>
      <c r="AT230" s="182">
        <v>91</v>
      </c>
      <c r="AU230" s="182">
        <v>31</v>
      </c>
      <c r="AV230" s="182">
        <v>0</v>
      </c>
      <c r="AW230" s="182">
        <v>0</v>
      </c>
      <c r="AX230" s="182">
        <v>0</v>
      </c>
      <c r="AY230" s="182">
        <v>0</v>
      </c>
      <c r="AZ230" s="182">
        <v>0</v>
      </c>
      <c r="BA230" s="190">
        <v>484</v>
      </c>
    </row>
    <row r="231" spans="1:53" ht="15" customHeight="1">
      <c r="A231" s="35"/>
      <c r="B231" s="11"/>
      <c r="C231" s="181" t="s">
        <v>42</v>
      </c>
      <c r="D231" s="183">
        <v>1</v>
      </c>
      <c r="E231" s="182">
        <v>0</v>
      </c>
      <c r="F231" s="182">
        <v>0</v>
      </c>
      <c r="G231" s="182">
        <v>0</v>
      </c>
      <c r="H231" s="182">
        <v>0</v>
      </c>
      <c r="I231" s="182">
        <v>0</v>
      </c>
      <c r="J231" s="182">
        <v>0</v>
      </c>
      <c r="K231" s="182">
        <v>0</v>
      </c>
      <c r="L231" s="182">
        <v>0</v>
      </c>
      <c r="M231" s="190">
        <v>1</v>
      </c>
      <c r="N231" s="183">
        <v>0</v>
      </c>
      <c r="O231" s="182">
        <v>0</v>
      </c>
      <c r="P231" s="182">
        <v>0</v>
      </c>
      <c r="Q231" s="182">
        <v>0</v>
      </c>
      <c r="R231" s="182">
        <v>0</v>
      </c>
      <c r="S231" s="182">
        <v>0</v>
      </c>
      <c r="T231" s="182">
        <v>0</v>
      </c>
      <c r="U231" s="182">
        <v>0</v>
      </c>
      <c r="V231" s="182">
        <v>0</v>
      </c>
      <c r="W231" s="182">
        <v>0</v>
      </c>
      <c r="X231" s="183">
        <v>0</v>
      </c>
      <c r="Y231" s="182">
        <v>0</v>
      </c>
      <c r="Z231" s="182">
        <v>0</v>
      </c>
      <c r="AA231" s="182">
        <v>0</v>
      </c>
      <c r="AB231" s="182">
        <v>0</v>
      </c>
      <c r="AC231" s="182">
        <v>1</v>
      </c>
      <c r="AD231" s="182">
        <v>0</v>
      </c>
      <c r="AE231" s="182">
        <v>0</v>
      </c>
      <c r="AF231" s="182">
        <v>0</v>
      </c>
      <c r="AG231" s="182">
        <v>1</v>
      </c>
      <c r="AH231" s="183">
        <v>1</v>
      </c>
      <c r="AI231" s="182">
        <v>0</v>
      </c>
      <c r="AJ231" s="182">
        <v>0</v>
      </c>
      <c r="AK231" s="182">
        <v>1</v>
      </c>
      <c r="AL231" s="182">
        <v>0</v>
      </c>
      <c r="AM231" s="182">
        <v>0</v>
      </c>
      <c r="AN231" s="182">
        <v>0</v>
      </c>
      <c r="AO231" s="182">
        <v>0</v>
      </c>
      <c r="AP231" s="182">
        <v>0</v>
      </c>
      <c r="AQ231" s="182">
        <v>2</v>
      </c>
      <c r="AR231" s="183">
        <v>0</v>
      </c>
      <c r="AS231" s="182">
        <v>0</v>
      </c>
      <c r="AT231" s="182">
        <v>0</v>
      </c>
      <c r="AU231" s="182">
        <v>1</v>
      </c>
      <c r="AV231" s="182">
        <v>0</v>
      </c>
      <c r="AW231" s="182">
        <v>0</v>
      </c>
      <c r="AX231" s="182">
        <v>0</v>
      </c>
      <c r="AY231" s="182">
        <v>0</v>
      </c>
      <c r="AZ231" s="182">
        <v>0</v>
      </c>
      <c r="BA231" s="190">
        <v>1</v>
      </c>
    </row>
    <row r="232" spans="1:53" ht="15" customHeight="1">
      <c r="A232" s="35"/>
      <c r="B232" s="11"/>
      <c r="C232" s="181" t="s">
        <v>43</v>
      </c>
      <c r="D232" s="183">
        <v>0</v>
      </c>
      <c r="E232" s="182">
        <v>0</v>
      </c>
      <c r="F232" s="182">
        <v>5</v>
      </c>
      <c r="G232" s="182">
        <v>0</v>
      </c>
      <c r="H232" s="182">
        <v>0</v>
      </c>
      <c r="I232" s="182">
        <v>1</v>
      </c>
      <c r="J232" s="182">
        <v>2</v>
      </c>
      <c r="K232" s="182">
        <v>0</v>
      </c>
      <c r="L232" s="182">
        <v>0</v>
      </c>
      <c r="M232" s="190">
        <v>8</v>
      </c>
      <c r="N232" s="183">
        <v>4</v>
      </c>
      <c r="O232" s="182">
        <v>0</v>
      </c>
      <c r="P232" s="182">
        <v>0</v>
      </c>
      <c r="Q232" s="182">
        <v>4</v>
      </c>
      <c r="R232" s="182">
        <v>0</v>
      </c>
      <c r="S232" s="182">
        <v>1</v>
      </c>
      <c r="T232" s="182">
        <v>0</v>
      </c>
      <c r="U232" s="182">
        <v>0</v>
      </c>
      <c r="V232" s="182">
        <v>0</v>
      </c>
      <c r="W232" s="182">
        <v>9</v>
      </c>
      <c r="X232" s="183">
        <v>5</v>
      </c>
      <c r="Y232" s="182">
        <v>0</v>
      </c>
      <c r="Z232" s="182">
        <v>0</v>
      </c>
      <c r="AA232" s="182">
        <v>3</v>
      </c>
      <c r="AB232" s="182">
        <v>0</v>
      </c>
      <c r="AC232" s="182">
        <v>0</v>
      </c>
      <c r="AD232" s="182">
        <v>0</v>
      </c>
      <c r="AE232" s="182">
        <v>0</v>
      </c>
      <c r="AF232" s="182">
        <v>0</v>
      </c>
      <c r="AG232" s="182">
        <v>8</v>
      </c>
      <c r="AH232" s="183">
        <v>3</v>
      </c>
      <c r="AI232" s="182">
        <v>0</v>
      </c>
      <c r="AJ232" s="182">
        <v>1</v>
      </c>
      <c r="AK232" s="182">
        <v>2</v>
      </c>
      <c r="AL232" s="182">
        <v>0</v>
      </c>
      <c r="AM232" s="182">
        <v>1</v>
      </c>
      <c r="AN232" s="182">
        <v>4</v>
      </c>
      <c r="AO232" s="182">
        <v>0</v>
      </c>
      <c r="AP232" s="182">
        <v>0</v>
      </c>
      <c r="AQ232" s="182">
        <v>11</v>
      </c>
      <c r="AR232" s="183">
        <v>6</v>
      </c>
      <c r="AS232" s="182">
        <v>0</v>
      </c>
      <c r="AT232" s="182">
        <v>0</v>
      </c>
      <c r="AU232" s="182">
        <v>4</v>
      </c>
      <c r="AV232" s="182">
        <v>0</v>
      </c>
      <c r="AW232" s="182">
        <v>1</v>
      </c>
      <c r="AX232" s="182">
        <v>1</v>
      </c>
      <c r="AY232" s="182">
        <v>0</v>
      </c>
      <c r="AZ232" s="182">
        <v>0</v>
      </c>
      <c r="BA232" s="190">
        <v>12</v>
      </c>
    </row>
    <row r="233" spans="1:53" ht="15" customHeight="1">
      <c r="A233" s="35"/>
      <c r="B233" s="11"/>
      <c r="C233" s="181" t="s">
        <v>39</v>
      </c>
      <c r="D233" s="183">
        <v>240</v>
      </c>
      <c r="E233" s="182">
        <v>1</v>
      </c>
      <c r="F233" s="182">
        <v>63</v>
      </c>
      <c r="G233" s="182">
        <v>18</v>
      </c>
      <c r="H233" s="182">
        <v>0</v>
      </c>
      <c r="I233" s="182">
        <v>2</v>
      </c>
      <c r="J233" s="182">
        <v>3</v>
      </c>
      <c r="K233" s="182">
        <v>0</v>
      </c>
      <c r="L233" s="182">
        <v>1</v>
      </c>
      <c r="M233" s="190">
        <v>328</v>
      </c>
      <c r="N233" s="183">
        <v>278</v>
      </c>
      <c r="O233" s="182">
        <v>1</v>
      </c>
      <c r="P233" s="182">
        <v>64</v>
      </c>
      <c r="Q233" s="182">
        <v>23</v>
      </c>
      <c r="R233" s="182">
        <v>0</v>
      </c>
      <c r="S233" s="182">
        <v>2</v>
      </c>
      <c r="T233" s="182">
        <v>2</v>
      </c>
      <c r="U233" s="182">
        <v>0</v>
      </c>
      <c r="V233" s="182">
        <v>0</v>
      </c>
      <c r="W233" s="182">
        <v>370</v>
      </c>
      <c r="X233" s="183">
        <v>324</v>
      </c>
      <c r="Y233" s="182">
        <v>0</v>
      </c>
      <c r="Z233" s="182">
        <v>80</v>
      </c>
      <c r="AA233" s="182">
        <v>27</v>
      </c>
      <c r="AB233" s="182">
        <v>0</v>
      </c>
      <c r="AC233" s="182">
        <v>1</v>
      </c>
      <c r="AD233" s="182">
        <v>0</v>
      </c>
      <c r="AE233" s="182">
        <v>0</v>
      </c>
      <c r="AF233" s="182">
        <v>0</v>
      </c>
      <c r="AG233" s="182">
        <v>432</v>
      </c>
      <c r="AH233" s="183">
        <v>315</v>
      </c>
      <c r="AI233" s="182">
        <v>1</v>
      </c>
      <c r="AJ233" s="182">
        <v>73</v>
      </c>
      <c r="AK233" s="182">
        <v>28</v>
      </c>
      <c r="AL233" s="182">
        <v>0</v>
      </c>
      <c r="AM233" s="182">
        <v>2</v>
      </c>
      <c r="AN233" s="182">
        <v>7</v>
      </c>
      <c r="AO233" s="182">
        <v>0</v>
      </c>
      <c r="AP233" s="182">
        <v>0</v>
      </c>
      <c r="AQ233" s="182">
        <v>426</v>
      </c>
      <c r="AR233" s="183">
        <v>368</v>
      </c>
      <c r="AS233" s="182">
        <v>0</v>
      </c>
      <c r="AT233" s="182">
        <v>91</v>
      </c>
      <c r="AU233" s="182">
        <v>36</v>
      </c>
      <c r="AV233" s="182">
        <v>0</v>
      </c>
      <c r="AW233" s="182">
        <v>1</v>
      </c>
      <c r="AX233" s="182">
        <v>1</v>
      </c>
      <c r="AY233" s="182">
        <v>0</v>
      </c>
      <c r="AZ233" s="182">
        <v>0</v>
      </c>
      <c r="BA233" s="190">
        <v>497</v>
      </c>
    </row>
    <row r="234" spans="1:53" ht="15" customHeight="1">
      <c r="A234" s="35"/>
      <c r="B234" s="334" t="s">
        <v>241</v>
      </c>
      <c r="C234" s="260" t="s">
        <v>532</v>
      </c>
      <c r="D234" s="188">
        <v>9</v>
      </c>
      <c r="E234" s="189">
        <v>0</v>
      </c>
      <c r="F234" s="189">
        <v>3</v>
      </c>
      <c r="G234" s="189">
        <v>5</v>
      </c>
      <c r="H234" s="189">
        <v>0</v>
      </c>
      <c r="I234" s="189">
        <v>0</v>
      </c>
      <c r="J234" s="189">
        <v>0</v>
      </c>
      <c r="K234" s="189">
        <v>0</v>
      </c>
      <c r="L234" s="189">
        <v>0</v>
      </c>
      <c r="M234" s="312">
        <v>17</v>
      </c>
      <c r="N234" s="188">
        <v>4</v>
      </c>
      <c r="O234" s="189">
        <v>0</v>
      </c>
      <c r="P234" s="189">
        <v>0</v>
      </c>
      <c r="Q234" s="189">
        <v>9</v>
      </c>
      <c r="R234" s="189">
        <v>0</v>
      </c>
      <c r="S234" s="189">
        <v>2</v>
      </c>
      <c r="T234" s="189">
        <v>0</v>
      </c>
      <c r="U234" s="189">
        <v>0</v>
      </c>
      <c r="V234" s="189">
        <v>0</v>
      </c>
      <c r="W234" s="189">
        <v>15</v>
      </c>
      <c r="X234" s="188">
        <v>7</v>
      </c>
      <c r="Y234" s="189">
        <v>0</v>
      </c>
      <c r="Z234" s="189">
        <v>5</v>
      </c>
      <c r="AA234" s="189">
        <v>8</v>
      </c>
      <c r="AB234" s="189">
        <v>0</v>
      </c>
      <c r="AC234" s="189">
        <v>0</v>
      </c>
      <c r="AD234" s="189">
        <v>1</v>
      </c>
      <c r="AE234" s="189">
        <v>0</v>
      </c>
      <c r="AF234" s="189">
        <v>0</v>
      </c>
      <c r="AG234" s="189">
        <v>21</v>
      </c>
      <c r="AH234" s="188">
        <v>13</v>
      </c>
      <c r="AI234" s="189">
        <v>0</v>
      </c>
      <c r="AJ234" s="189">
        <v>0</v>
      </c>
      <c r="AK234" s="189">
        <v>8</v>
      </c>
      <c r="AL234" s="189">
        <v>0</v>
      </c>
      <c r="AM234" s="189">
        <v>0</v>
      </c>
      <c r="AN234" s="189">
        <v>0</v>
      </c>
      <c r="AO234" s="189">
        <v>0</v>
      </c>
      <c r="AP234" s="189">
        <v>0</v>
      </c>
      <c r="AQ234" s="189">
        <v>21</v>
      </c>
      <c r="AR234" s="188">
        <v>12</v>
      </c>
      <c r="AS234" s="189">
        <v>0</v>
      </c>
      <c r="AT234" s="189">
        <v>2</v>
      </c>
      <c r="AU234" s="189">
        <v>9</v>
      </c>
      <c r="AV234" s="189">
        <v>0</v>
      </c>
      <c r="AW234" s="189">
        <v>0</v>
      </c>
      <c r="AX234" s="189">
        <v>2</v>
      </c>
      <c r="AY234" s="189">
        <v>1</v>
      </c>
      <c r="AZ234" s="189">
        <v>0</v>
      </c>
      <c r="BA234" s="312">
        <v>26</v>
      </c>
    </row>
    <row r="235" spans="1:53" ht="15" customHeight="1">
      <c r="A235" s="35"/>
      <c r="B235" s="11"/>
      <c r="C235" s="181" t="s">
        <v>308</v>
      </c>
      <c r="D235" s="183">
        <v>1</v>
      </c>
      <c r="E235" s="182">
        <v>0</v>
      </c>
      <c r="F235" s="182">
        <v>1</v>
      </c>
      <c r="G235" s="182">
        <v>0</v>
      </c>
      <c r="H235" s="182">
        <v>0</v>
      </c>
      <c r="I235" s="182">
        <v>0</v>
      </c>
      <c r="J235" s="182">
        <v>0</v>
      </c>
      <c r="K235" s="182">
        <v>0</v>
      </c>
      <c r="L235" s="182">
        <v>0</v>
      </c>
      <c r="M235" s="190">
        <v>2</v>
      </c>
      <c r="N235" s="183">
        <v>5</v>
      </c>
      <c r="O235" s="182">
        <v>0</v>
      </c>
      <c r="P235" s="182">
        <v>1</v>
      </c>
      <c r="Q235" s="182">
        <v>0</v>
      </c>
      <c r="R235" s="182">
        <v>0</v>
      </c>
      <c r="S235" s="182">
        <v>0</v>
      </c>
      <c r="T235" s="182">
        <v>0</v>
      </c>
      <c r="U235" s="182">
        <v>0</v>
      </c>
      <c r="V235" s="182">
        <v>0</v>
      </c>
      <c r="W235" s="182">
        <v>6</v>
      </c>
      <c r="X235" s="183">
        <v>7</v>
      </c>
      <c r="Y235" s="182">
        <v>1</v>
      </c>
      <c r="Z235" s="182">
        <v>0</v>
      </c>
      <c r="AA235" s="182">
        <v>0</v>
      </c>
      <c r="AB235" s="182">
        <v>0</v>
      </c>
      <c r="AC235" s="182">
        <v>0</v>
      </c>
      <c r="AD235" s="182">
        <v>0</v>
      </c>
      <c r="AE235" s="182">
        <v>0</v>
      </c>
      <c r="AF235" s="182">
        <v>0</v>
      </c>
      <c r="AG235" s="182">
        <v>8</v>
      </c>
      <c r="AH235" s="183">
        <v>2</v>
      </c>
      <c r="AI235" s="182">
        <v>0</v>
      </c>
      <c r="AJ235" s="182">
        <v>1</v>
      </c>
      <c r="AK235" s="182">
        <v>0</v>
      </c>
      <c r="AL235" s="182">
        <v>0</v>
      </c>
      <c r="AM235" s="182">
        <v>0</v>
      </c>
      <c r="AN235" s="182">
        <v>0</v>
      </c>
      <c r="AO235" s="182">
        <v>0</v>
      </c>
      <c r="AP235" s="182">
        <v>0</v>
      </c>
      <c r="AQ235" s="182">
        <v>3</v>
      </c>
      <c r="AR235" s="183">
        <v>6</v>
      </c>
      <c r="AS235" s="182">
        <v>0</v>
      </c>
      <c r="AT235" s="182">
        <v>1</v>
      </c>
      <c r="AU235" s="182">
        <v>1</v>
      </c>
      <c r="AV235" s="182">
        <v>0</v>
      </c>
      <c r="AW235" s="182">
        <v>0</v>
      </c>
      <c r="AX235" s="182">
        <v>0</v>
      </c>
      <c r="AY235" s="182">
        <v>0</v>
      </c>
      <c r="AZ235" s="182">
        <v>0</v>
      </c>
      <c r="BA235" s="190">
        <v>8</v>
      </c>
    </row>
    <row r="236" spans="1:53" ht="15" customHeight="1">
      <c r="A236" s="35"/>
      <c r="B236" s="304"/>
      <c r="C236" s="34" t="s">
        <v>39</v>
      </c>
      <c r="D236" s="184">
        <v>10</v>
      </c>
      <c r="E236" s="185">
        <v>0</v>
      </c>
      <c r="F236" s="185">
        <v>4</v>
      </c>
      <c r="G236" s="185">
        <v>5</v>
      </c>
      <c r="H236" s="185">
        <v>0</v>
      </c>
      <c r="I236" s="185">
        <v>0</v>
      </c>
      <c r="J236" s="185">
        <v>0</v>
      </c>
      <c r="K236" s="185">
        <v>0</v>
      </c>
      <c r="L236" s="185">
        <v>0</v>
      </c>
      <c r="M236" s="191">
        <v>19</v>
      </c>
      <c r="N236" s="184">
        <v>9</v>
      </c>
      <c r="O236" s="185">
        <v>0</v>
      </c>
      <c r="P236" s="185">
        <v>1</v>
      </c>
      <c r="Q236" s="185">
        <v>9</v>
      </c>
      <c r="R236" s="185">
        <v>0</v>
      </c>
      <c r="S236" s="185">
        <v>2</v>
      </c>
      <c r="T236" s="185">
        <v>0</v>
      </c>
      <c r="U236" s="185">
        <v>0</v>
      </c>
      <c r="V236" s="185">
        <v>0</v>
      </c>
      <c r="W236" s="185">
        <v>21</v>
      </c>
      <c r="X236" s="184">
        <v>14</v>
      </c>
      <c r="Y236" s="185">
        <v>1</v>
      </c>
      <c r="Z236" s="185">
        <v>5</v>
      </c>
      <c r="AA236" s="185">
        <v>8</v>
      </c>
      <c r="AB236" s="185">
        <v>0</v>
      </c>
      <c r="AC236" s="185">
        <v>0</v>
      </c>
      <c r="AD236" s="185">
        <v>1</v>
      </c>
      <c r="AE236" s="185">
        <v>0</v>
      </c>
      <c r="AF236" s="185">
        <v>0</v>
      </c>
      <c r="AG236" s="185">
        <v>29</v>
      </c>
      <c r="AH236" s="184">
        <v>15</v>
      </c>
      <c r="AI236" s="185">
        <v>0</v>
      </c>
      <c r="AJ236" s="185">
        <v>1</v>
      </c>
      <c r="AK236" s="185">
        <v>8</v>
      </c>
      <c r="AL236" s="185">
        <v>0</v>
      </c>
      <c r="AM236" s="185">
        <v>0</v>
      </c>
      <c r="AN236" s="185">
        <v>0</v>
      </c>
      <c r="AO236" s="185">
        <v>0</v>
      </c>
      <c r="AP236" s="185">
        <v>0</v>
      </c>
      <c r="AQ236" s="185">
        <v>24</v>
      </c>
      <c r="AR236" s="184">
        <v>18</v>
      </c>
      <c r="AS236" s="185">
        <v>0</v>
      </c>
      <c r="AT236" s="185">
        <v>3</v>
      </c>
      <c r="AU236" s="185">
        <v>10</v>
      </c>
      <c r="AV236" s="185">
        <v>0</v>
      </c>
      <c r="AW236" s="185">
        <v>0</v>
      </c>
      <c r="AX236" s="185">
        <v>2</v>
      </c>
      <c r="AY236" s="185">
        <v>1</v>
      </c>
      <c r="AZ236" s="185">
        <v>0</v>
      </c>
      <c r="BA236" s="191">
        <v>34</v>
      </c>
    </row>
    <row r="237" spans="1:53" ht="15" customHeight="1">
      <c r="A237" s="36"/>
      <c r="B237" s="304" t="s">
        <v>39</v>
      </c>
      <c r="C237" s="34"/>
      <c r="D237" s="184">
        <v>250</v>
      </c>
      <c r="E237" s="185">
        <v>1</v>
      </c>
      <c r="F237" s="185">
        <v>67</v>
      </c>
      <c r="G237" s="185">
        <v>23</v>
      </c>
      <c r="H237" s="185">
        <v>0</v>
      </c>
      <c r="I237" s="185">
        <v>2</v>
      </c>
      <c r="J237" s="185">
        <v>3</v>
      </c>
      <c r="K237" s="185">
        <v>0</v>
      </c>
      <c r="L237" s="185">
        <v>1</v>
      </c>
      <c r="M237" s="191">
        <v>347</v>
      </c>
      <c r="N237" s="184">
        <v>287</v>
      </c>
      <c r="O237" s="185">
        <v>1</v>
      </c>
      <c r="P237" s="185">
        <v>65</v>
      </c>
      <c r="Q237" s="185">
        <v>32</v>
      </c>
      <c r="R237" s="185">
        <v>0</v>
      </c>
      <c r="S237" s="185">
        <v>4</v>
      </c>
      <c r="T237" s="185">
        <v>2</v>
      </c>
      <c r="U237" s="185">
        <v>0</v>
      </c>
      <c r="V237" s="185">
        <v>0</v>
      </c>
      <c r="W237" s="185">
        <v>391</v>
      </c>
      <c r="X237" s="184">
        <v>338</v>
      </c>
      <c r="Y237" s="185">
        <v>1</v>
      </c>
      <c r="Z237" s="185">
        <v>85</v>
      </c>
      <c r="AA237" s="185">
        <v>35</v>
      </c>
      <c r="AB237" s="185">
        <v>0</v>
      </c>
      <c r="AC237" s="185">
        <v>1</v>
      </c>
      <c r="AD237" s="185">
        <v>1</v>
      </c>
      <c r="AE237" s="185">
        <v>0</v>
      </c>
      <c r="AF237" s="185">
        <v>0</v>
      </c>
      <c r="AG237" s="185">
        <v>461</v>
      </c>
      <c r="AH237" s="184">
        <v>330</v>
      </c>
      <c r="AI237" s="185">
        <v>1</v>
      </c>
      <c r="AJ237" s="185">
        <v>74</v>
      </c>
      <c r="AK237" s="185">
        <v>36</v>
      </c>
      <c r="AL237" s="185">
        <v>0</v>
      </c>
      <c r="AM237" s="185">
        <v>2</v>
      </c>
      <c r="AN237" s="185">
        <v>7</v>
      </c>
      <c r="AO237" s="185">
        <v>0</v>
      </c>
      <c r="AP237" s="185">
        <v>0</v>
      </c>
      <c r="AQ237" s="185">
        <v>450</v>
      </c>
      <c r="AR237" s="184">
        <v>386</v>
      </c>
      <c r="AS237" s="185">
        <v>0</v>
      </c>
      <c r="AT237" s="185">
        <v>94</v>
      </c>
      <c r="AU237" s="185">
        <v>46</v>
      </c>
      <c r="AV237" s="185">
        <v>0</v>
      </c>
      <c r="AW237" s="185">
        <v>1</v>
      </c>
      <c r="AX237" s="185">
        <v>3</v>
      </c>
      <c r="AY237" s="185">
        <v>1</v>
      </c>
      <c r="AZ237" s="185">
        <v>0</v>
      </c>
      <c r="BA237" s="191">
        <v>531</v>
      </c>
    </row>
    <row r="238" spans="1:53" ht="15" customHeight="1">
      <c r="A238" s="35" t="s">
        <v>11</v>
      </c>
      <c r="B238" s="11" t="s">
        <v>44</v>
      </c>
      <c r="C238" s="181" t="s">
        <v>45</v>
      </c>
      <c r="D238" s="183">
        <v>212</v>
      </c>
      <c r="E238" s="182">
        <v>0</v>
      </c>
      <c r="F238" s="182">
        <v>36</v>
      </c>
      <c r="G238" s="182">
        <v>12</v>
      </c>
      <c r="H238" s="182">
        <v>0</v>
      </c>
      <c r="I238" s="182">
        <v>1</v>
      </c>
      <c r="J238" s="182">
        <v>3</v>
      </c>
      <c r="K238" s="182">
        <v>0</v>
      </c>
      <c r="L238" s="182">
        <v>0</v>
      </c>
      <c r="M238" s="190">
        <v>264</v>
      </c>
      <c r="N238" s="183">
        <v>283</v>
      </c>
      <c r="O238" s="182">
        <v>2</v>
      </c>
      <c r="P238" s="182">
        <v>42</v>
      </c>
      <c r="Q238" s="182">
        <v>12</v>
      </c>
      <c r="R238" s="182">
        <v>0</v>
      </c>
      <c r="S238" s="182">
        <v>0</v>
      </c>
      <c r="T238" s="182">
        <v>2</v>
      </c>
      <c r="U238" s="182">
        <v>0</v>
      </c>
      <c r="V238" s="182">
        <v>0</v>
      </c>
      <c r="W238" s="182">
        <v>341</v>
      </c>
      <c r="X238" s="183">
        <v>355</v>
      </c>
      <c r="Y238" s="182">
        <v>1</v>
      </c>
      <c r="Z238" s="182">
        <v>52</v>
      </c>
      <c r="AA238" s="182">
        <v>14</v>
      </c>
      <c r="AB238" s="182">
        <v>0</v>
      </c>
      <c r="AC238" s="182">
        <v>0</v>
      </c>
      <c r="AD238" s="182">
        <v>2</v>
      </c>
      <c r="AE238" s="182">
        <v>0</v>
      </c>
      <c r="AF238" s="182">
        <v>0</v>
      </c>
      <c r="AG238" s="182">
        <v>424</v>
      </c>
      <c r="AH238" s="183">
        <v>328</v>
      </c>
      <c r="AI238" s="182">
        <v>1</v>
      </c>
      <c r="AJ238" s="182">
        <v>47</v>
      </c>
      <c r="AK238" s="182">
        <v>22</v>
      </c>
      <c r="AL238" s="182">
        <v>0</v>
      </c>
      <c r="AM238" s="182">
        <v>2</v>
      </c>
      <c r="AN238" s="182">
        <v>0</v>
      </c>
      <c r="AO238" s="182">
        <v>0</v>
      </c>
      <c r="AP238" s="182">
        <v>0</v>
      </c>
      <c r="AQ238" s="182">
        <v>400</v>
      </c>
      <c r="AR238" s="183">
        <v>387</v>
      </c>
      <c r="AS238" s="182">
        <v>0</v>
      </c>
      <c r="AT238" s="182">
        <v>18</v>
      </c>
      <c r="AU238" s="182">
        <v>27</v>
      </c>
      <c r="AV238" s="182">
        <v>0</v>
      </c>
      <c r="AW238" s="182">
        <v>0</v>
      </c>
      <c r="AX238" s="182">
        <v>1</v>
      </c>
      <c r="AY238" s="182">
        <v>0</v>
      </c>
      <c r="AZ238" s="182">
        <v>0</v>
      </c>
      <c r="BA238" s="190">
        <v>433</v>
      </c>
    </row>
    <row r="239" spans="1:53" ht="15" customHeight="1">
      <c r="A239" s="35"/>
      <c r="B239" s="11"/>
      <c r="C239" s="181" t="s">
        <v>46</v>
      </c>
      <c r="D239" s="183">
        <v>3</v>
      </c>
      <c r="E239" s="182">
        <v>0</v>
      </c>
      <c r="F239" s="182">
        <v>1</v>
      </c>
      <c r="G239" s="182">
        <v>0</v>
      </c>
      <c r="H239" s="182">
        <v>0</v>
      </c>
      <c r="I239" s="182">
        <v>0</v>
      </c>
      <c r="J239" s="182">
        <v>0</v>
      </c>
      <c r="K239" s="182">
        <v>0</v>
      </c>
      <c r="L239" s="182">
        <v>0</v>
      </c>
      <c r="M239" s="190">
        <v>4</v>
      </c>
      <c r="N239" s="183">
        <v>4</v>
      </c>
      <c r="O239" s="182">
        <v>0</v>
      </c>
      <c r="P239" s="182">
        <v>5</v>
      </c>
      <c r="Q239" s="182">
        <v>1</v>
      </c>
      <c r="R239" s="182">
        <v>0</v>
      </c>
      <c r="S239" s="182">
        <v>0</v>
      </c>
      <c r="T239" s="182">
        <v>0</v>
      </c>
      <c r="U239" s="182">
        <v>0</v>
      </c>
      <c r="V239" s="182">
        <v>0</v>
      </c>
      <c r="W239" s="182">
        <v>10</v>
      </c>
      <c r="X239" s="183">
        <v>6</v>
      </c>
      <c r="Y239" s="182">
        <v>0</v>
      </c>
      <c r="Z239" s="182">
        <v>3</v>
      </c>
      <c r="AA239" s="182">
        <v>1</v>
      </c>
      <c r="AB239" s="182">
        <v>0</v>
      </c>
      <c r="AC239" s="182">
        <v>0</v>
      </c>
      <c r="AD239" s="182">
        <v>0</v>
      </c>
      <c r="AE239" s="182">
        <v>0</v>
      </c>
      <c r="AF239" s="182">
        <v>0</v>
      </c>
      <c r="AG239" s="182">
        <v>10</v>
      </c>
      <c r="AH239" s="183">
        <v>4</v>
      </c>
      <c r="AI239" s="182">
        <v>0</v>
      </c>
      <c r="AJ239" s="182">
        <v>2</v>
      </c>
      <c r="AK239" s="182">
        <v>0</v>
      </c>
      <c r="AL239" s="182">
        <v>0</v>
      </c>
      <c r="AM239" s="182">
        <v>0</v>
      </c>
      <c r="AN239" s="182">
        <v>0</v>
      </c>
      <c r="AO239" s="182">
        <v>0</v>
      </c>
      <c r="AP239" s="182">
        <v>0</v>
      </c>
      <c r="AQ239" s="182">
        <v>6</v>
      </c>
      <c r="AR239" s="183">
        <v>12</v>
      </c>
      <c r="AS239" s="182">
        <v>0</v>
      </c>
      <c r="AT239" s="182">
        <v>1</v>
      </c>
      <c r="AU239" s="182">
        <v>1</v>
      </c>
      <c r="AV239" s="182">
        <v>0</v>
      </c>
      <c r="AW239" s="182">
        <v>0</v>
      </c>
      <c r="AX239" s="182">
        <v>0</v>
      </c>
      <c r="AY239" s="182">
        <v>0</v>
      </c>
      <c r="AZ239" s="182">
        <v>0</v>
      </c>
      <c r="BA239" s="190">
        <v>14</v>
      </c>
    </row>
    <row r="240" spans="1:53" ht="15" customHeight="1">
      <c r="A240" s="35"/>
      <c r="B240" s="11"/>
      <c r="C240" s="181" t="s">
        <v>39</v>
      </c>
      <c r="D240" s="183">
        <v>215</v>
      </c>
      <c r="E240" s="182">
        <v>0</v>
      </c>
      <c r="F240" s="182">
        <v>37</v>
      </c>
      <c r="G240" s="182">
        <v>12</v>
      </c>
      <c r="H240" s="182">
        <v>0</v>
      </c>
      <c r="I240" s="182">
        <v>1</v>
      </c>
      <c r="J240" s="182">
        <v>3</v>
      </c>
      <c r="K240" s="182">
        <v>0</v>
      </c>
      <c r="L240" s="182">
        <v>0</v>
      </c>
      <c r="M240" s="190">
        <v>268</v>
      </c>
      <c r="N240" s="183">
        <v>287</v>
      </c>
      <c r="O240" s="182">
        <v>2</v>
      </c>
      <c r="P240" s="182">
        <v>47</v>
      </c>
      <c r="Q240" s="182">
        <v>13</v>
      </c>
      <c r="R240" s="182">
        <v>0</v>
      </c>
      <c r="S240" s="182">
        <v>0</v>
      </c>
      <c r="T240" s="182">
        <v>2</v>
      </c>
      <c r="U240" s="182">
        <v>0</v>
      </c>
      <c r="V240" s="182">
        <v>0</v>
      </c>
      <c r="W240" s="182">
        <v>351</v>
      </c>
      <c r="X240" s="183">
        <v>361</v>
      </c>
      <c r="Y240" s="182">
        <v>1</v>
      </c>
      <c r="Z240" s="182">
        <v>55</v>
      </c>
      <c r="AA240" s="182">
        <v>15</v>
      </c>
      <c r="AB240" s="182">
        <v>0</v>
      </c>
      <c r="AC240" s="182">
        <v>0</v>
      </c>
      <c r="AD240" s="182">
        <v>2</v>
      </c>
      <c r="AE240" s="182">
        <v>0</v>
      </c>
      <c r="AF240" s="182">
        <v>0</v>
      </c>
      <c r="AG240" s="182">
        <v>434</v>
      </c>
      <c r="AH240" s="183">
        <v>332</v>
      </c>
      <c r="AI240" s="182">
        <v>1</v>
      </c>
      <c r="AJ240" s="182">
        <v>49</v>
      </c>
      <c r="AK240" s="182">
        <v>22</v>
      </c>
      <c r="AL240" s="182">
        <v>0</v>
      </c>
      <c r="AM240" s="182">
        <v>2</v>
      </c>
      <c r="AN240" s="182">
        <v>0</v>
      </c>
      <c r="AO240" s="182">
        <v>0</v>
      </c>
      <c r="AP240" s="182">
        <v>0</v>
      </c>
      <c r="AQ240" s="182">
        <v>406</v>
      </c>
      <c r="AR240" s="183">
        <v>399</v>
      </c>
      <c r="AS240" s="182">
        <v>0</v>
      </c>
      <c r="AT240" s="182">
        <v>19</v>
      </c>
      <c r="AU240" s="182">
        <v>28</v>
      </c>
      <c r="AV240" s="182">
        <v>0</v>
      </c>
      <c r="AW240" s="182">
        <v>0</v>
      </c>
      <c r="AX240" s="182">
        <v>1</v>
      </c>
      <c r="AY240" s="182">
        <v>0</v>
      </c>
      <c r="AZ240" s="182">
        <v>0</v>
      </c>
      <c r="BA240" s="190">
        <v>447</v>
      </c>
    </row>
    <row r="241" spans="1:53" ht="15" customHeight="1">
      <c r="A241" s="35"/>
      <c r="B241" s="334" t="s">
        <v>47</v>
      </c>
      <c r="C241" s="260" t="s">
        <v>48</v>
      </c>
      <c r="D241" s="188">
        <v>7</v>
      </c>
      <c r="E241" s="189">
        <v>0</v>
      </c>
      <c r="F241" s="189">
        <v>12</v>
      </c>
      <c r="G241" s="189">
        <v>0</v>
      </c>
      <c r="H241" s="189">
        <v>0</v>
      </c>
      <c r="I241" s="189">
        <v>0</v>
      </c>
      <c r="J241" s="189">
        <v>0</v>
      </c>
      <c r="K241" s="189">
        <v>0</v>
      </c>
      <c r="L241" s="189">
        <v>0</v>
      </c>
      <c r="M241" s="312">
        <v>19</v>
      </c>
      <c r="N241" s="188">
        <v>15</v>
      </c>
      <c r="O241" s="189">
        <v>0</v>
      </c>
      <c r="P241" s="189">
        <v>7</v>
      </c>
      <c r="Q241" s="189">
        <v>0</v>
      </c>
      <c r="R241" s="189">
        <v>0</v>
      </c>
      <c r="S241" s="189">
        <v>0</v>
      </c>
      <c r="T241" s="189">
        <v>0</v>
      </c>
      <c r="U241" s="189">
        <v>0</v>
      </c>
      <c r="V241" s="189">
        <v>0</v>
      </c>
      <c r="W241" s="189">
        <v>22</v>
      </c>
      <c r="X241" s="188">
        <v>28</v>
      </c>
      <c r="Y241" s="189">
        <v>0</v>
      </c>
      <c r="Z241" s="189">
        <v>10</v>
      </c>
      <c r="AA241" s="189">
        <v>1</v>
      </c>
      <c r="AB241" s="189">
        <v>0</v>
      </c>
      <c r="AC241" s="189">
        <v>0</v>
      </c>
      <c r="AD241" s="189">
        <v>0</v>
      </c>
      <c r="AE241" s="189">
        <v>0</v>
      </c>
      <c r="AF241" s="189">
        <v>0</v>
      </c>
      <c r="AG241" s="189">
        <v>39</v>
      </c>
      <c r="AH241" s="188">
        <v>27</v>
      </c>
      <c r="AI241" s="189">
        <v>0</v>
      </c>
      <c r="AJ241" s="189">
        <v>9</v>
      </c>
      <c r="AK241" s="189">
        <v>2</v>
      </c>
      <c r="AL241" s="189">
        <v>0</v>
      </c>
      <c r="AM241" s="189">
        <v>0</v>
      </c>
      <c r="AN241" s="189">
        <v>0</v>
      </c>
      <c r="AO241" s="189">
        <v>0</v>
      </c>
      <c r="AP241" s="189">
        <v>0</v>
      </c>
      <c r="AQ241" s="189">
        <v>38</v>
      </c>
      <c r="AR241" s="188">
        <v>29</v>
      </c>
      <c r="AS241" s="189">
        <v>0</v>
      </c>
      <c r="AT241" s="189">
        <v>16</v>
      </c>
      <c r="AU241" s="189">
        <v>5</v>
      </c>
      <c r="AV241" s="189">
        <v>0</v>
      </c>
      <c r="AW241" s="189">
        <v>0</v>
      </c>
      <c r="AX241" s="189">
        <v>0</v>
      </c>
      <c r="AY241" s="189">
        <v>0</v>
      </c>
      <c r="AZ241" s="189">
        <v>0</v>
      </c>
      <c r="BA241" s="312">
        <v>50</v>
      </c>
    </row>
    <row r="242" spans="1:53" ht="15" customHeight="1">
      <c r="A242" s="35"/>
      <c r="B242" s="11"/>
      <c r="C242" s="181" t="s">
        <v>49</v>
      </c>
      <c r="D242" s="183">
        <v>30</v>
      </c>
      <c r="E242" s="182">
        <v>0</v>
      </c>
      <c r="F242" s="182">
        <v>16</v>
      </c>
      <c r="G242" s="182">
        <v>4</v>
      </c>
      <c r="H242" s="182">
        <v>0</v>
      </c>
      <c r="I242" s="182">
        <v>0</v>
      </c>
      <c r="J242" s="182">
        <v>0</v>
      </c>
      <c r="K242" s="182">
        <v>0</v>
      </c>
      <c r="L242" s="182">
        <v>0</v>
      </c>
      <c r="M242" s="190">
        <v>50</v>
      </c>
      <c r="N242" s="183">
        <v>23</v>
      </c>
      <c r="O242" s="182">
        <v>0</v>
      </c>
      <c r="P242" s="182">
        <v>15</v>
      </c>
      <c r="Q242" s="182">
        <v>0</v>
      </c>
      <c r="R242" s="182">
        <v>0</v>
      </c>
      <c r="S242" s="182">
        <v>0</v>
      </c>
      <c r="T242" s="182">
        <v>0</v>
      </c>
      <c r="U242" s="182">
        <v>0</v>
      </c>
      <c r="V242" s="182">
        <v>0</v>
      </c>
      <c r="W242" s="182">
        <v>38</v>
      </c>
      <c r="X242" s="183">
        <v>51</v>
      </c>
      <c r="Y242" s="182">
        <v>0</v>
      </c>
      <c r="Z242" s="182">
        <v>16</v>
      </c>
      <c r="AA242" s="182">
        <v>1</v>
      </c>
      <c r="AB242" s="182">
        <v>0</v>
      </c>
      <c r="AC242" s="182">
        <v>0</v>
      </c>
      <c r="AD242" s="182">
        <v>0</v>
      </c>
      <c r="AE242" s="182">
        <v>0</v>
      </c>
      <c r="AF242" s="182">
        <v>0</v>
      </c>
      <c r="AG242" s="182">
        <v>68</v>
      </c>
      <c r="AH242" s="183">
        <v>29</v>
      </c>
      <c r="AI242" s="182">
        <v>0</v>
      </c>
      <c r="AJ242" s="182">
        <v>27</v>
      </c>
      <c r="AK242" s="182">
        <v>1</v>
      </c>
      <c r="AL242" s="182">
        <v>0</v>
      </c>
      <c r="AM242" s="182">
        <v>0</v>
      </c>
      <c r="AN242" s="182">
        <v>0</v>
      </c>
      <c r="AO242" s="182">
        <v>0</v>
      </c>
      <c r="AP242" s="182">
        <v>0</v>
      </c>
      <c r="AQ242" s="182">
        <v>57</v>
      </c>
      <c r="AR242" s="183">
        <v>42</v>
      </c>
      <c r="AS242" s="182">
        <v>0</v>
      </c>
      <c r="AT242" s="182">
        <v>12</v>
      </c>
      <c r="AU242" s="182">
        <v>7</v>
      </c>
      <c r="AV242" s="182">
        <v>0</v>
      </c>
      <c r="AW242" s="182">
        <v>0</v>
      </c>
      <c r="AX242" s="182">
        <v>0</v>
      </c>
      <c r="AY242" s="182">
        <v>0</v>
      </c>
      <c r="AZ242" s="182">
        <v>0</v>
      </c>
      <c r="BA242" s="190">
        <v>61</v>
      </c>
    </row>
    <row r="243" spans="1:53" ht="15" customHeight="1">
      <c r="A243" s="35"/>
      <c r="B243" s="11"/>
      <c r="C243" s="181" t="s">
        <v>309</v>
      </c>
      <c r="D243" s="183">
        <v>1</v>
      </c>
      <c r="E243" s="182">
        <v>0</v>
      </c>
      <c r="F243" s="182">
        <v>0</v>
      </c>
      <c r="G243" s="182">
        <v>1</v>
      </c>
      <c r="H243" s="182">
        <v>0</v>
      </c>
      <c r="I243" s="182">
        <v>0</v>
      </c>
      <c r="J243" s="182">
        <v>0</v>
      </c>
      <c r="K243" s="182">
        <v>0</v>
      </c>
      <c r="L243" s="182">
        <v>0</v>
      </c>
      <c r="M243" s="190">
        <v>2</v>
      </c>
      <c r="N243" s="183">
        <v>0</v>
      </c>
      <c r="O243" s="182">
        <v>0</v>
      </c>
      <c r="P243" s="182">
        <v>0</v>
      </c>
      <c r="Q243" s="182">
        <v>0</v>
      </c>
      <c r="R243" s="182">
        <v>0</v>
      </c>
      <c r="S243" s="182">
        <v>0</v>
      </c>
      <c r="T243" s="182">
        <v>0</v>
      </c>
      <c r="U243" s="182">
        <v>0</v>
      </c>
      <c r="V243" s="182">
        <v>0</v>
      </c>
      <c r="W243" s="182">
        <v>0</v>
      </c>
      <c r="X243" s="183">
        <v>0</v>
      </c>
      <c r="Y243" s="182">
        <v>0</v>
      </c>
      <c r="Z243" s="182">
        <v>0</v>
      </c>
      <c r="AA243" s="182">
        <v>0</v>
      </c>
      <c r="AB243" s="182">
        <v>0</v>
      </c>
      <c r="AC243" s="182">
        <v>0</v>
      </c>
      <c r="AD243" s="182">
        <v>0</v>
      </c>
      <c r="AE243" s="182">
        <v>0</v>
      </c>
      <c r="AF243" s="182">
        <v>0</v>
      </c>
      <c r="AG243" s="182">
        <v>0</v>
      </c>
      <c r="AH243" s="183">
        <v>0</v>
      </c>
      <c r="AI243" s="182">
        <v>0</v>
      </c>
      <c r="AJ243" s="182">
        <v>0</v>
      </c>
      <c r="AK243" s="182">
        <v>0</v>
      </c>
      <c r="AL243" s="182">
        <v>0</v>
      </c>
      <c r="AM243" s="182">
        <v>0</v>
      </c>
      <c r="AN243" s="182">
        <v>0</v>
      </c>
      <c r="AO243" s="182">
        <v>0</v>
      </c>
      <c r="AP243" s="182">
        <v>0</v>
      </c>
      <c r="AQ243" s="182">
        <v>0</v>
      </c>
      <c r="AR243" s="183">
        <v>0</v>
      </c>
      <c r="AS243" s="182">
        <v>0</v>
      </c>
      <c r="AT243" s="182">
        <v>0</v>
      </c>
      <c r="AU243" s="182">
        <v>0</v>
      </c>
      <c r="AV243" s="182">
        <v>0</v>
      </c>
      <c r="AW243" s="182">
        <v>0</v>
      </c>
      <c r="AX243" s="182">
        <v>0</v>
      </c>
      <c r="AY243" s="182">
        <v>0</v>
      </c>
      <c r="AZ243" s="182">
        <v>0</v>
      </c>
      <c r="BA243" s="190">
        <v>0</v>
      </c>
    </row>
    <row r="244" spans="1:53" ht="15" customHeight="1">
      <c r="A244" s="35"/>
      <c r="B244" s="304"/>
      <c r="C244" s="34" t="s">
        <v>39</v>
      </c>
      <c r="D244" s="184">
        <v>38</v>
      </c>
      <c r="E244" s="185">
        <v>0</v>
      </c>
      <c r="F244" s="185">
        <v>28</v>
      </c>
      <c r="G244" s="185">
        <v>5</v>
      </c>
      <c r="H244" s="185">
        <v>0</v>
      </c>
      <c r="I244" s="185">
        <v>0</v>
      </c>
      <c r="J244" s="185">
        <v>0</v>
      </c>
      <c r="K244" s="185">
        <v>0</v>
      </c>
      <c r="L244" s="185">
        <v>0</v>
      </c>
      <c r="M244" s="191">
        <v>71</v>
      </c>
      <c r="N244" s="184">
        <v>38</v>
      </c>
      <c r="O244" s="185">
        <v>0</v>
      </c>
      <c r="P244" s="185">
        <v>22</v>
      </c>
      <c r="Q244" s="185">
        <v>0</v>
      </c>
      <c r="R244" s="185">
        <v>0</v>
      </c>
      <c r="S244" s="185">
        <v>0</v>
      </c>
      <c r="T244" s="185">
        <v>0</v>
      </c>
      <c r="U244" s="185">
        <v>0</v>
      </c>
      <c r="V244" s="185">
        <v>0</v>
      </c>
      <c r="W244" s="185">
        <v>60</v>
      </c>
      <c r="X244" s="184">
        <v>79</v>
      </c>
      <c r="Y244" s="185">
        <v>0</v>
      </c>
      <c r="Z244" s="185">
        <v>26</v>
      </c>
      <c r="AA244" s="185">
        <v>2</v>
      </c>
      <c r="AB244" s="185">
        <v>0</v>
      </c>
      <c r="AC244" s="185">
        <v>0</v>
      </c>
      <c r="AD244" s="185">
        <v>0</v>
      </c>
      <c r="AE244" s="185">
        <v>0</v>
      </c>
      <c r="AF244" s="185">
        <v>0</v>
      </c>
      <c r="AG244" s="185">
        <v>107</v>
      </c>
      <c r="AH244" s="184">
        <v>56</v>
      </c>
      <c r="AI244" s="185">
        <v>0</v>
      </c>
      <c r="AJ244" s="185">
        <v>36</v>
      </c>
      <c r="AK244" s="185">
        <v>3</v>
      </c>
      <c r="AL244" s="185">
        <v>0</v>
      </c>
      <c r="AM244" s="185">
        <v>0</v>
      </c>
      <c r="AN244" s="185">
        <v>0</v>
      </c>
      <c r="AO244" s="185">
        <v>0</v>
      </c>
      <c r="AP244" s="185">
        <v>0</v>
      </c>
      <c r="AQ244" s="185">
        <v>95</v>
      </c>
      <c r="AR244" s="184">
        <v>71</v>
      </c>
      <c r="AS244" s="185">
        <v>0</v>
      </c>
      <c r="AT244" s="185">
        <v>28</v>
      </c>
      <c r="AU244" s="185">
        <v>12</v>
      </c>
      <c r="AV244" s="185">
        <v>0</v>
      </c>
      <c r="AW244" s="185">
        <v>0</v>
      </c>
      <c r="AX244" s="185">
        <v>0</v>
      </c>
      <c r="AY244" s="185">
        <v>0</v>
      </c>
      <c r="AZ244" s="185">
        <v>0</v>
      </c>
      <c r="BA244" s="191">
        <v>111</v>
      </c>
    </row>
    <row r="245" spans="1:53" ht="15" customHeight="1">
      <c r="A245" s="36"/>
      <c r="B245" s="304" t="s">
        <v>39</v>
      </c>
      <c r="C245" s="34"/>
      <c r="D245" s="184">
        <v>253</v>
      </c>
      <c r="E245" s="185">
        <v>0</v>
      </c>
      <c r="F245" s="185">
        <v>65</v>
      </c>
      <c r="G245" s="185">
        <v>17</v>
      </c>
      <c r="H245" s="185">
        <v>0</v>
      </c>
      <c r="I245" s="185">
        <v>1</v>
      </c>
      <c r="J245" s="185">
        <v>3</v>
      </c>
      <c r="K245" s="185">
        <v>0</v>
      </c>
      <c r="L245" s="185">
        <v>0</v>
      </c>
      <c r="M245" s="191">
        <v>339</v>
      </c>
      <c r="N245" s="184">
        <v>325</v>
      </c>
      <c r="O245" s="185">
        <v>2</v>
      </c>
      <c r="P245" s="185">
        <v>69</v>
      </c>
      <c r="Q245" s="185">
        <v>13</v>
      </c>
      <c r="R245" s="185">
        <v>0</v>
      </c>
      <c r="S245" s="185">
        <v>0</v>
      </c>
      <c r="T245" s="185">
        <v>2</v>
      </c>
      <c r="U245" s="185">
        <v>0</v>
      </c>
      <c r="V245" s="185">
        <v>0</v>
      </c>
      <c r="W245" s="185">
        <v>411</v>
      </c>
      <c r="X245" s="184">
        <v>440</v>
      </c>
      <c r="Y245" s="185">
        <v>1</v>
      </c>
      <c r="Z245" s="185">
        <v>81</v>
      </c>
      <c r="AA245" s="185">
        <v>17</v>
      </c>
      <c r="AB245" s="185">
        <v>0</v>
      </c>
      <c r="AC245" s="185">
        <v>0</v>
      </c>
      <c r="AD245" s="185">
        <v>2</v>
      </c>
      <c r="AE245" s="185">
        <v>0</v>
      </c>
      <c r="AF245" s="185">
        <v>0</v>
      </c>
      <c r="AG245" s="185">
        <v>541</v>
      </c>
      <c r="AH245" s="184">
        <v>388</v>
      </c>
      <c r="AI245" s="185">
        <v>1</v>
      </c>
      <c r="AJ245" s="185">
        <v>85</v>
      </c>
      <c r="AK245" s="185">
        <v>25</v>
      </c>
      <c r="AL245" s="185">
        <v>0</v>
      </c>
      <c r="AM245" s="185">
        <v>2</v>
      </c>
      <c r="AN245" s="185">
        <v>0</v>
      </c>
      <c r="AO245" s="185">
        <v>0</v>
      </c>
      <c r="AP245" s="185">
        <v>0</v>
      </c>
      <c r="AQ245" s="185">
        <v>501</v>
      </c>
      <c r="AR245" s="184">
        <v>470</v>
      </c>
      <c r="AS245" s="185">
        <v>0</v>
      </c>
      <c r="AT245" s="185">
        <v>47</v>
      </c>
      <c r="AU245" s="185">
        <v>40</v>
      </c>
      <c r="AV245" s="185">
        <v>0</v>
      </c>
      <c r="AW245" s="185">
        <v>0</v>
      </c>
      <c r="AX245" s="185">
        <v>1</v>
      </c>
      <c r="AY245" s="185">
        <v>0</v>
      </c>
      <c r="AZ245" s="185">
        <v>0</v>
      </c>
      <c r="BA245" s="191">
        <v>558</v>
      </c>
    </row>
    <row r="246" spans="1:53" ht="15" customHeight="1">
      <c r="A246" s="35" t="s">
        <v>12</v>
      </c>
      <c r="B246" s="11" t="s">
        <v>185</v>
      </c>
      <c r="C246" s="181" t="s">
        <v>51</v>
      </c>
      <c r="D246" s="183">
        <v>4</v>
      </c>
      <c r="E246" s="182">
        <v>0</v>
      </c>
      <c r="F246" s="182">
        <v>4</v>
      </c>
      <c r="G246" s="182">
        <v>0</v>
      </c>
      <c r="H246" s="182">
        <v>0</v>
      </c>
      <c r="I246" s="182">
        <v>0</v>
      </c>
      <c r="J246" s="182">
        <v>0</v>
      </c>
      <c r="K246" s="182">
        <v>0</v>
      </c>
      <c r="L246" s="182">
        <v>0</v>
      </c>
      <c r="M246" s="190">
        <v>8</v>
      </c>
      <c r="N246" s="183">
        <v>5</v>
      </c>
      <c r="O246" s="182">
        <v>0</v>
      </c>
      <c r="P246" s="182">
        <v>3</v>
      </c>
      <c r="Q246" s="182">
        <v>0</v>
      </c>
      <c r="R246" s="182">
        <v>0</v>
      </c>
      <c r="S246" s="182">
        <v>0</v>
      </c>
      <c r="T246" s="182">
        <v>0</v>
      </c>
      <c r="U246" s="182">
        <v>0</v>
      </c>
      <c r="V246" s="182">
        <v>0</v>
      </c>
      <c r="W246" s="182">
        <v>8</v>
      </c>
      <c r="X246" s="183">
        <v>9</v>
      </c>
      <c r="Y246" s="182">
        <v>0</v>
      </c>
      <c r="Z246" s="182">
        <v>2</v>
      </c>
      <c r="AA246" s="182">
        <v>0</v>
      </c>
      <c r="AB246" s="182">
        <v>0</v>
      </c>
      <c r="AC246" s="182">
        <v>0</v>
      </c>
      <c r="AD246" s="182">
        <v>0</v>
      </c>
      <c r="AE246" s="182">
        <v>0</v>
      </c>
      <c r="AF246" s="182">
        <v>0</v>
      </c>
      <c r="AG246" s="182">
        <v>11</v>
      </c>
      <c r="AH246" s="183">
        <v>16</v>
      </c>
      <c r="AI246" s="182">
        <v>0</v>
      </c>
      <c r="AJ246" s="182">
        <v>1</v>
      </c>
      <c r="AK246" s="182">
        <v>0</v>
      </c>
      <c r="AL246" s="182">
        <v>0</v>
      </c>
      <c r="AM246" s="182">
        <v>0</v>
      </c>
      <c r="AN246" s="182">
        <v>0</v>
      </c>
      <c r="AO246" s="182">
        <v>0</v>
      </c>
      <c r="AP246" s="182">
        <v>0</v>
      </c>
      <c r="AQ246" s="182">
        <v>17</v>
      </c>
      <c r="AR246" s="183">
        <v>5</v>
      </c>
      <c r="AS246" s="182">
        <v>0</v>
      </c>
      <c r="AT246" s="182">
        <v>7</v>
      </c>
      <c r="AU246" s="182">
        <v>0</v>
      </c>
      <c r="AV246" s="182">
        <v>0</v>
      </c>
      <c r="AW246" s="182">
        <v>0</v>
      </c>
      <c r="AX246" s="182">
        <v>0</v>
      </c>
      <c r="AY246" s="182">
        <v>0</v>
      </c>
      <c r="AZ246" s="182">
        <v>0</v>
      </c>
      <c r="BA246" s="190">
        <v>12</v>
      </c>
    </row>
    <row r="247" spans="1:53" ht="15" customHeight="1">
      <c r="A247" s="35"/>
      <c r="B247" s="11"/>
      <c r="C247" s="181" t="s">
        <v>52</v>
      </c>
      <c r="D247" s="183">
        <v>14</v>
      </c>
      <c r="E247" s="182">
        <v>0</v>
      </c>
      <c r="F247" s="182">
        <v>5</v>
      </c>
      <c r="G247" s="182">
        <v>1</v>
      </c>
      <c r="H247" s="182">
        <v>0</v>
      </c>
      <c r="I247" s="182">
        <v>0</v>
      </c>
      <c r="J247" s="182">
        <v>0</v>
      </c>
      <c r="K247" s="182">
        <v>0</v>
      </c>
      <c r="L247" s="182">
        <v>0</v>
      </c>
      <c r="M247" s="190">
        <v>20</v>
      </c>
      <c r="N247" s="183">
        <v>13</v>
      </c>
      <c r="O247" s="182">
        <v>0</v>
      </c>
      <c r="P247" s="182">
        <v>3</v>
      </c>
      <c r="Q247" s="182">
        <v>0</v>
      </c>
      <c r="R247" s="182">
        <v>0</v>
      </c>
      <c r="S247" s="182">
        <v>0</v>
      </c>
      <c r="T247" s="182">
        <v>0</v>
      </c>
      <c r="U247" s="182">
        <v>0</v>
      </c>
      <c r="V247" s="182">
        <v>0</v>
      </c>
      <c r="W247" s="182">
        <v>16</v>
      </c>
      <c r="X247" s="183">
        <v>19</v>
      </c>
      <c r="Y247" s="182">
        <v>0</v>
      </c>
      <c r="Z247" s="182">
        <v>8</v>
      </c>
      <c r="AA247" s="182">
        <v>2</v>
      </c>
      <c r="AB247" s="182">
        <v>0</v>
      </c>
      <c r="AC247" s="182">
        <v>0</v>
      </c>
      <c r="AD247" s="182">
        <v>0</v>
      </c>
      <c r="AE247" s="182">
        <v>0</v>
      </c>
      <c r="AF247" s="182">
        <v>0</v>
      </c>
      <c r="AG247" s="182">
        <v>29</v>
      </c>
      <c r="AH247" s="183">
        <v>14</v>
      </c>
      <c r="AI247" s="182">
        <v>0</v>
      </c>
      <c r="AJ247" s="182">
        <v>6</v>
      </c>
      <c r="AK247" s="182">
        <v>2</v>
      </c>
      <c r="AL247" s="182">
        <v>0</v>
      </c>
      <c r="AM247" s="182">
        <v>0</v>
      </c>
      <c r="AN247" s="182">
        <v>0</v>
      </c>
      <c r="AO247" s="182">
        <v>0</v>
      </c>
      <c r="AP247" s="182">
        <v>0</v>
      </c>
      <c r="AQ247" s="182">
        <v>22</v>
      </c>
      <c r="AR247" s="183">
        <v>17</v>
      </c>
      <c r="AS247" s="182">
        <v>0</v>
      </c>
      <c r="AT247" s="182">
        <v>10</v>
      </c>
      <c r="AU247" s="182">
        <v>1</v>
      </c>
      <c r="AV247" s="182">
        <v>1</v>
      </c>
      <c r="AW247" s="182">
        <v>0</v>
      </c>
      <c r="AX247" s="182">
        <v>0</v>
      </c>
      <c r="AY247" s="182">
        <v>0</v>
      </c>
      <c r="AZ247" s="182">
        <v>0</v>
      </c>
      <c r="BA247" s="190">
        <v>29</v>
      </c>
    </row>
    <row r="248" spans="1:53" ht="15" customHeight="1">
      <c r="A248" s="35"/>
      <c r="B248" s="11"/>
      <c r="C248" s="181" t="s">
        <v>39</v>
      </c>
      <c r="D248" s="183">
        <v>18</v>
      </c>
      <c r="E248" s="182">
        <v>0</v>
      </c>
      <c r="F248" s="182">
        <v>9</v>
      </c>
      <c r="G248" s="182">
        <v>1</v>
      </c>
      <c r="H248" s="182">
        <v>0</v>
      </c>
      <c r="I248" s="182">
        <v>0</v>
      </c>
      <c r="J248" s="182">
        <v>0</v>
      </c>
      <c r="K248" s="182">
        <v>0</v>
      </c>
      <c r="L248" s="182">
        <v>0</v>
      </c>
      <c r="M248" s="190">
        <v>28</v>
      </c>
      <c r="N248" s="183">
        <v>18</v>
      </c>
      <c r="O248" s="182">
        <v>0</v>
      </c>
      <c r="P248" s="182">
        <v>6</v>
      </c>
      <c r="Q248" s="182">
        <v>0</v>
      </c>
      <c r="R248" s="182">
        <v>0</v>
      </c>
      <c r="S248" s="182">
        <v>0</v>
      </c>
      <c r="T248" s="182">
        <v>0</v>
      </c>
      <c r="U248" s="182">
        <v>0</v>
      </c>
      <c r="V248" s="182">
        <v>0</v>
      </c>
      <c r="W248" s="182">
        <v>24</v>
      </c>
      <c r="X248" s="183">
        <v>28</v>
      </c>
      <c r="Y248" s="182">
        <v>0</v>
      </c>
      <c r="Z248" s="182">
        <v>10</v>
      </c>
      <c r="AA248" s="182">
        <v>2</v>
      </c>
      <c r="AB248" s="182">
        <v>0</v>
      </c>
      <c r="AC248" s="182">
        <v>0</v>
      </c>
      <c r="AD248" s="182">
        <v>0</v>
      </c>
      <c r="AE248" s="182">
        <v>0</v>
      </c>
      <c r="AF248" s="182">
        <v>0</v>
      </c>
      <c r="AG248" s="182">
        <v>40</v>
      </c>
      <c r="AH248" s="183">
        <v>30</v>
      </c>
      <c r="AI248" s="182">
        <v>0</v>
      </c>
      <c r="AJ248" s="182">
        <v>7</v>
      </c>
      <c r="AK248" s="182">
        <v>2</v>
      </c>
      <c r="AL248" s="182">
        <v>0</v>
      </c>
      <c r="AM248" s="182">
        <v>0</v>
      </c>
      <c r="AN248" s="182">
        <v>0</v>
      </c>
      <c r="AO248" s="182">
        <v>0</v>
      </c>
      <c r="AP248" s="182">
        <v>0</v>
      </c>
      <c r="AQ248" s="182">
        <v>39</v>
      </c>
      <c r="AR248" s="183">
        <v>22</v>
      </c>
      <c r="AS248" s="182">
        <v>0</v>
      </c>
      <c r="AT248" s="182">
        <v>17</v>
      </c>
      <c r="AU248" s="182">
        <v>1</v>
      </c>
      <c r="AV248" s="182">
        <v>1</v>
      </c>
      <c r="AW248" s="182">
        <v>0</v>
      </c>
      <c r="AX248" s="182">
        <v>0</v>
      </c>
      <c r="AY248" s="182">
        <v>0</v>
      </c>
      <c r="AZ248" s="182">
        <v>0</v>
      </c>
      <c r="BA248" s="190">
        <v>41</v>
      </c>
    </row>
    <row r="249" spans="1:53" ht="15" customHeight="1">
      <c r="A249" s="35"/>
      <c r="B249" s="334" t="s">
        <v>186</v>
      </c>
      <c r="C249" s="260" t="s">
        <v>53</v>
      </c>
      <c r="D249" s="188">
        <v>0</v>
      </c>
      <c r="E249" s="189">
        <v>0</v>
      </c>
      <c r="F249" s="189">
        <v>0</v>
      </c>
      <c r="G249" s="189">
        <v>0</v>
      </c>
      <c r="H249" s="189">
        <v>0</v>
      </c>
      <c r="I249" s="189">
        <v>0</v>
      </c>
      <c r="J249" s="189">
        <v>0</v>
      </c>
      <c r="K249" s="189">
        <v>0</v>
      </c>
      <c r="L249" s="189">
        <v>0</v>
      </c>
      <c r="M249" s="312">
        <v>0</v>
      </c>
      <c r="N249" s="188">
        <v>2</v>
      </c>
      <c r="O249" s="189">
        <v>0</v>
      </c>
      <c r="P249" s="189">
        <v>0</v>
      </c>
      <c r="Q249" s="189">
        <v>0</v>
      </c>
      <c r="R249" s="189">
        <v>0</v>
      </c>
      <c r="S249" s="189">
        <v>0</v>
      </c>
      <c r="T249" s="189">
        <v>0</v>
      </c>
      <c r="U249" s="189">
        <v>0</v>
      </c>
      <c r="V249" s="189">
        <v>0</v>
      </c>
      <c r="W249" s="189">
        <v>2</v>
      </c>
      <c r="X249" s="188">
        <v>0</v>
      </c>
      <c r="Y249" s="189">
        <v>0</v>
      </c>
      <c r="Z249" s="189">
        <v>0</v>
      </c>
      <c r="AA249" s="189">
        <v>0</v>
      </c>
      <c r="AB249" s="189">
        <v>0</v>
      </c>
      <c r="AC249" s="189">
        <v>0</v>
      </c>
      <c r="AD249" s="189">
        <v>0</v>
      </c>
      <c r="AE249" s="189">
        <v>0</v>
      </c>
      <c r="AF249" s="189">
        <v>0</v>
      </c>
      <c r="AG249" s="189">
        <v>0</v>
      </c>
      <c r="AH249" s="188">
        <v>1</v>
      </c>
      <c r="AI249" s="189">
        <v>0</v>
      </c>
      <c r="AJ249" s="189">
        <v>1</v>
      </c>
      <c r="AK249" s="189">
        <v>0</v>
      </c>
      <c r="AL249" s="189">
        <v>0</v>
      </c>
      <c r="AM249" s="189">
        <v>0</v>
      </c>
      <c r="AN249" s="189">
        <v>0</v>
      </c>
      <c r="AO249" s="189">
        <v>0</v>
      </c>
      <c r="AP249" s="189">
        <v>0</v>
      </c>
      <c r="AQ249" s="189">
        <v>2</v>
      </c>
      <c r="AR249" s="188">
        <v>0</v>
      </c>
      <c r="AS249" s="189">
        <v>0</v>
      </c>
      <c r="AT249" s="189">
        <v>0</v>
      </c>
      <c r="AU249" s="189">
        <v>0</v>
      </c>
      <c r="AV249" s="189">
        <v>0</v>
      </c>
      <c r="AW249" s="189">
        <v>0</v>
      </c>
      <c r="AX249" s="189">
        <v>0</v>
      </c>
      <c r="AY249" s="189">
        <v>0</v>
      </c>
      <c r="AZ249" s="189">
        <v>0</v>
      </c>
      <c r="BA249" s="312">
        <v>0</v>
      </c>
    </row>
    <row r="250" spans="1:53" ht="15" customHeight="1">
      <c r="A250" s="35"/>
      <c r="B250" s="11"/>
      <c r="C250" s="181" t="s">
        <v>310</v>
      </c>
      <c r="D250" s="183">
        <v>0</v>
      </c>
      <c r="E250" s="182">
        <v>0</v>
      </c>
      <c r="F250" s="182">
        <v>0</v>
      </c>
      <c r="G250" s="182">
        <v>0</v>
      </c>
      <c r="H250" s="182">
        <v>0</v>
      </c>
      <c r="I250" s="182">
        <v>0</v>
      </c>
      <c r="J250" s="182">
        <v>0</v>
      </c>
      <c r="K250" s="182">
        <v>0</v>
      </c>
      <c r="L250" s="182">
        <v>0</v>
      </c>
      <c r="M250" s="190">
        <v>0</v>
      </c>
      <c r="N250" s="183">
        <v>0</v>
      </c>
      <c r="O250" s="182">
        <v>0</v>
      </c>
      <c r="P250" s="182">
        <v>0</v>
      </c>
      <c r="Q250" s="182">
        <v>0</v>
      </c>
      <c r="R250" s="182">
        <v>0</v>
      </c>
      <c r="S250" s="182">
        <v>0</v>
      </c>
      <c r="T250" s="182">
        <v>0</v>
      </c>
      <c r="U250" s="182">
        <v>0</v>
      </c>
      <c r="V250" s="182">
        <v>0</v>
      </c>
      <c r="W250" s="182">
        <v>0</v>
      </c>
      <c r="X250" s="183">
        <v>0</v>
      </c>
      <c r="Y250" s="182">
        <v>0</v>
      </c>
      <c r="Z250" s="182">
        <v>0</v>
      </c>
      <c r="AA250" s="182">
        <v>0</v>
      </c>
      <c r="AB250" s="182">
        <v>0</v>
      </c>
      <c r="AC250" s="182">
        <v>0</v>
      </c>
      <c r="AD250" s="182">
        <v>0</v>
      </c>
      <c r="AE250" s="182">
        <v>0</v>
      </c>
      <c r="AF250" s="182">
        <v>0</v>
      </c>
      <c r="AG250" s="182">
        <v>0</v>
      </c>
      <c r="AH250" s="183">
        <v>0</v>
      </c>
      <c r="AI250" s="182">
        <v>0</v>
      </c>
      <c r="AJ250" s="182">
        <v>1</v>
      </c>
      <c r="AK250" s="182">
        <v>0</v>
      </c>
      <c r="AL250" s="182">
        <v>0</v>
      </c>
      <c r="AM250" s="182">
        <v>0</v>
      </c>
      <c r="AN250" s="182">
        <v>0</v>
      </c>
      <c r="AO250" s="182">
        <v>0</v>
      </c>
      <c r="AP250" s="182">
        <v>0</v>
      </c>
      <c r="AQ250" s="182">
        <v>1</v>
      </c>
      <c r="AR250" s="183">
        <v>1</v>
      </c>
      <c r="AS250" s="182">
        <v>0</v>
      </c>
      <c r="AT250" s="182">
        <v>0</v>
      </c>
      <c r="AU250" s="182">
        <v>1</v>
      </c>
      <c r="AV250" s="182">
        <v>0</v>
      </c>
      <c r="AW250" s="182">
        <v>0</v>
      </c>
      <c r="AX250" s="182">
        <v>0</v>
      </c>
      <c r="AY250" s="182">
        <v>0</v>
      </c>
      <c r="AZ250" s="182">
        <v>0</v>
      </c>
      <c r="BA250" s="190">
        <v>2</v>
      </c>
    </row>
    <row r="251" spans="1:53" ht="15" customHeight="1">
      <c r="A251" s="35"/>
      <c r="B251" s="304"/>
      <c r="C251" s="34" t="s">
        <v>39</v>
      </c>
      <c r="D251" s="184">
        <v>0</v>
      </c>
      <c r="E251" s="185">
        <v>0</v>
      </c>
      <c r="F251" s="185">
        <v>0</v>
      </c>
      <c r="G251" s="185">
        <v>0</v>
      </c>
      <c r="H251" s="185">
        <v>0</v>
      </c>
      <c r="I251" s="185">
        <v>0</v>
      </c>
      <c r="J251" s="185">
        <v>0</v>
      </c>
      <c r="K251" s="185">
        <v>0</v>
      </c>
      <c r="L251" s="185">
        <v>0</v>
      </c>
      <c r="M251" s="191">
        <v>0</v>
      </c>
      <c r="N251" s="184">
        <v>2</v>
      </c>
      <c r="O251" s="185">
        <v>0</v>
      </c>
      <c r="P251" s="185">
        <v>0</v>
      </c>
      <c r="Q251" s="185">
        <v>0</v>
      </c>
      <c r="R251" s="185">
        <v>0</v>
      </c>
      <c r="S251" s="185">
        <v>0</v>
      </c>
      <c r="T251" s="185">
        <v>0</v>
      </c>
      <c r="U251" s="185">
        <v>0</v>
      </c>
      <c r="V251" s="185">
        <v>0</v>
      </c>
      <c r="W251" s="185">
        <v>2</v>
      </c>
      <c r="X251" s="184">
        <v>0</v>
      </c>
      <c r="Y251" s="185">
        <v>0</v>
      </c>
      <c r="Z251" s="185">
        <v>0</v>
      </c>
      <c r="AA251" s="185">
        <v>0</v>
      </c>
      <c r="AB251" s="185">
        <v>0</v>
      </c>
      <c r="AC251" s="185">
        <v>0</v>
      </c>
      <c r="AD251" s="185">
        <v>0</v>
      </c>
      <c r="AE251" s="185">
        <v>0</v>
      </c>
      <c r="AF251" s="185">
        <v>0</v>
      </c>
      <c r="AG251" s="185">
        <v>0</v>
      </c>
      <c r="AH251" s="184">
        <v>1</v>
      </c>
      <c r="AI251" s="185">
        <v>0</v>
      </c>
      <c r="AJ251" s="185">
        <v>2</v>
      </c>
      <c r="AK251" s="185">
        <v>0</v>
      </c>
      <c r="AL251" s="185">
        <v>0</v>
      </c>
      <c r="AM251" s="185">
        <v>0</v>
      </c>
      <c r="AN251" s="185">
        <v>0</v>
      </c>
      <c r="AO251" s="185">
        <v>0</v>
      </c>
      <c r="AP251" s="185">
        <v>0</v>
      </c>
      <c r="AQ251" s="185">
        <v>3</v>
      </c>
      <c r="AR251" s="184">
        <v>1</v>
      </c>
      <c r="AS251" s="185">
        <v>0</v>
      </c>
      <c r="AT251" s="185">
        <v>0</v>
      </c>
      <c r="AU251" s="185">
        <v>1</v>
      </c>
      <c r="AV251" s="185">
        <v>0</v>
      </c>
      <c r="AW251" s="185">
        <v>0</v>
      </c>
      <c r="AX251" s="185">
        <v>0</v>
      </c>
      <c r="AY251" s="185">
        <v>0</v>
      </c>
      <c r="AZ251" s="185">
        <v>0</v>
      </c>
      <c r="BA251" s="191">
        <v>2</v>
      </c>
    </row>
    <row r="252" spans="1:53" ht="15" customHeight="1">
      <c r="A252" s="36"/>
      <c r="B252" s="304" t="s">
        <v>39</v>
      </c>
      <c r="C252" s="34"/>
      <c r="D252" s="184">
        <v>18</v>
      </c>
      <c r="E252" s="185">
        <v>0</v>
      </c>
      <c r="F252" s="185">
        <v>9</v>
      </c>
      <c r="G252" s="185">
        <v>1</v>
      </c>
      <c r="H252" s="185">
        <v>0</v>
      </c>
      <c r="I252" s="185">
        <v>0</v>
      </c>
      <c r="J252" s="185">
        <v>0</v>
      </c>
      <c r="K252" s="185">
        <v>0</v>
      </c>
      <c r="L252" s="185">
        <v>0</v>
      </c>
      <c r="M252" s="191">
        <v>28</v>
      </c>
      <c r="N252" s="184">
        <v>20</v>
      </c>
      <c r="O252" s="185">
        <v>0</v>
      </c>
      <c r="P252" s="185">
        <v>6</v>
      </c>
      <c r="Q252" s="185">
        <v>0</v>
      </c>
      <c r="R252" s="185">
        <v>0</v>
      </c>
      <c r="S252" s="185">
        <v>0</v>
      </c>
      <c r="T252" s="185">
        <v>0</v>
      </c>
      <c r="U252" s="185">
        <v>0</v>
      </c>
      <c r="V252" s="185">
        <v>0</v>
      </c>
      <c r="W252" s="185">
        <v>26</v>
      </c>
      <c r="X252" s="184">
        <v>28</v>
      </c>
      <c r="Y252" s="185">
        <v>0</v>
      </c>
      <c r="Z252" s="185">
        <v>10</v>
      </c>
      <c r="AA252" s="185">
        <v>2</v>
      </c>
      <c r="AB252" s="185">
        <v>0</v>
      </c>
      <c r="AC252" s="185">
        <v>0</v>
      </c>
      <c r="AD252" s="185">
        <v>0</v>
      </c>
      <c r="AE252" s="185">
        <v>0</v>
      </c>
      <c r="AF252" s="185">
        <v>0</v>
      </c>
      <c r="AG252" s="185">
        <v>40</v>
      </c>
      <c r="AH252" s="184">
        <v>31</v>
      </c>
      <c r="AI252" s="185">
        <v>0</v>
      </c>
      <c r="AJ252" s="185">
        <v>9</v>
      </c>
      <c r="AK252" s="185">
        <v>2</v>
      </c>
      <c r="AL252" s="185">
        <v>0</v>
      </c>
      <c r="AM252" s="185">
        <v>0</v>
      </c>
      <c r="AN252" s="185">
        <v>0</v>
      </c>
      <c r="AO252" s="185">
        <v>0</v>
      </c>
      <c r="AP252" s="185">
        <v>0</v>
      </c>
      <c r="AQ252" s="185">
        <v>42</v>
      </c>
      <c r="AR252" s="184">
        <v>23</v>
      </c>
      <c r="AS252" s="185">
        <v>0</v>
      </c>
      <c r="AT252" s="185">
        <v>17</v>
      </c>
      <c r="AU252" s="185">
        <v>2</v>
      </c>
      <c r="AV252" s="185">
        <v>1</v>
      </c>
      <c r="AW252" s="185">
        <v>0</v>
      </c>
      <c r="AX252" s="185">
        <v>0</v>
      </c>
      <c r="AY252" s="185">
        <v>0</v>
      </c>
      <c r="AZ252" s="185">
        <v>0</v>
      </c>
      <c r="BA252" s="191">
        <v>43</v>
      </c>
    </row>
    <row r="253" spans="1:53" ht="15" customHeight="1">
      <c r="A253" s="35" t="s">
        <v>13</v>
      </c>
      <c r="B253" s="11" t="s">
        <v>54</v>
      </c>
      <c r="C253" s="181" t="s">
        <v>54</v>
      </c>
      <c r="D253" s="183">
        <v>32</v>
      </c>
      <c r="E253" s="182">
        <v>0</v>
      </c>
      <c r="F253" s="182">
        <v>9</v>
      </c>
      <c r="G253" s="182">
        <v>1</v>
      </c>
      <c r="H253" s="182">
        <v>0</v>
      </c>
      <c r="I253" s="182">
        <v>0</v>
      </c>
      <c r="J253" s="182">
        <v>0</v>
      </c>
      <c r="K253" s="182">
        <v>0</v>
      </c>
      <c r="L253" s="182">
        <v>0</v>
      </c>
      <c r="M253" s="190">
        <v>42</v>
      </c>
      <c r="N253" s="183">
        <v>49</v>
      </c>
      <c r="O253" s="182">
        <v>0</v>
      </c>
      <c r="P253" s="182">
        <v>10</v>
      </c>
      <c r="Q253" s="182">
        <v>0</v>
      </c>
      <c r="R253" s="182">
        <v>0</v>
      </c>
      <c r="S253" s="182">
        <v>0</v>
      </c>
      <c r="T253" s="182">
        <v>0</v>
      </c>
      <c r="U253" s="182">
        <v>0</v>
      </c>
      <c r="V253" s="182">
        <v>0</v>
      </c>
      <c r="W253" s="182">
        <v>59</v>
      </c>
      <c r="X253" s="183">
        <v>70</v>
      </c>
      <c r="Y253" s="182">
        <v>0</v>
      </c>
      <c r="Z253" s="182">
        <v>8</v>
      </c>
      <c r="AA253" s="182">
        <v>1</v>
      </c>
      <c r="AB253" s="182">
        <v>0</v>
      </c>
      <c r="AC253" s="182">
        <v>0</v>
      </c>
      <c r="AD253" s="182">
        <v>0</v>
      </c>
      <c r="AE253" s="182">
        <v>0</v>
      </c>
      <c r="AF253" s="182">
        <v>0</v>
      </c>
      <c r="AG253" s="182">
        <v>79</v>
      </c>
      <c r="AH253" s="183">
        <v>37</v>
      </c>
      <c r="AI253" s="182">
        <v>0</v>
      </c>
      <c r="AJ253" s="182">
        <v>5</v>
      </c>
      <c r="AK253" s="182">
        <v>2</v>
      </c>
      <c r="AL253" s="182">
        <v>0</v>
      </c>
      <c r="AM253" s="182">
        <v>0</v>
      </c>
      <c r="AN253" s="182">
        <v>0</v>
      </c>
      <c r="AO253" s="182">
        <v>0</v>
      </c>
      <c r="AP253" s="182">
        <v>0</v>
      </c>
      <c r="AQ253" s="182">
        <v>44</v>
      </c>
      <c r="AR253" s="183">
        <v>63</v>
      </c>
      <c r="AS253" s="182">
        <v>0</v>
      </c>
      <c r="AT253" s="182">
        <v>15</v>
      </c>
      <c r="AU253" s="182">
        <v>3</v>
      </c>
      <c r="AV253" s="182">
        <v>0</v>
      </c>
      <c r="AW253" s="182">
        <v>0</v>
      </c>
      <c r="AX253" s="182">
        <v>1</v>
      </c>
      <c r="AY253" s="182">
        <v>0</v>
      </c>
      <c r="AZ253" s="182">
        <v>0</v>
      </c>
      <c r="BA253" s="190">
        <v>82</v>
      </c>
    </row>
    <row r="254" spans="1:53" ht="15" customHeight="1">
      <c r="A254" s="35"/>
      <c r="B254" s="197" t="s">
        <v>55</v>
      </c>
      <c r="C254" s="39" t="s">
        <v>55</v>
      </c>
      <c r="D254" s="195">
        <v>5</v>
      </c>
      <c r="E254" s="194">
        <v>0</v>
      </c>
      <c r="F254" s="194">
        <v>0</v>
      </c>
      <c r="G254" s="194">
        <v>0</v>
      </c>
      <c r="H254" s="194">
        <v>0</v>
      </c>
      <c r="I254" s="194">
        <v>0</v>
      </c>
      <c r="J254" s="194">
        <v>0</v>
      </c>
      <c r="K254" s="194">
        <v>0</v>
      </c>
      <c r="L254" s="194">
        <v>0</v>
      </c>
      <c r="M254" s="196">
        <v>5</v>
      </c>
      <c r="N254" s="195">
        <v>1</v>
      </c>
      <c r="O254" s="194">
        <v>0</v>
      </c>
      <c r="P254" s="194">
        <v>1</v>
      </c>
      <c r="Q254" s="194">
        <v>0</v>
      </c>
      <c r="R254" s="194">
        <v>0</v>
      </c>
      <c r="S254" s="194">
        <v>0</v>
      </c>
      <c r="T254" s="194">
        <v>0</v>
      </c>
      <c r="U254" s="194">
        <v>0</v>
      </c>
      <c r="V254" s="194">
        <v>0</v>
      </c>
      <c r="W254" s="194">
        <v>2</v>
      </c>
      <c r="X254" s="195">
        <v>1</v>
      </c>
      <c r="Y254" s="194">
        <v>0</v>
      </c>
      <c r="Z254" s="194">
        <v>0</v>
      </c>
      <c r="AA254" s="194">
        <v>0</v>
      </c>
      <c r="AB254" s="194">
        <v>0</v>
      </c>
      <c r="AC254" s="194">
        <v>0</v>
      </c>
      <c r="AD254" s="194">
        <v>0</v>
      </c>
      <c r="AE254" s="194">
        <v>0</v>
      </c>
      <c r="AF254" s="194">
        <v>0</v>
      </c>
      <c r="AG254" s="194">
        <v>1</v>
      </c>
      <c r="AH254" s="195">
        <v>3</v>
      </c>
      <c r="AI254" s="194">
        <v>0</v>
      </c>
      <c r="AJ254" s="194">
        <v>3</v>
      </c>
      <c r="AK254" s="194">
        <v>0</v>
      </c>
      <c r="AL254" s="194">
        <v>0</v>
      </c>
      <c r="AM254" s="194">
        <v>0</v>
      </c>
      <c r="AN254" s="194">
        <v>0</v>
      </c>
      <c r="AO254" s="194">
        <v>0</v>
      </c>
      <c r="AP254" s="194">
        <v>0</v>
      </c>
      <c r="AQ254" s="194">
        <v>6</v>
      </c>
      <c r="AR254" s="195">
        <v>1</v>
      </c>
      <c r="AS254" s="194">
        <v>0</v>
      </c>
      <c r="AT254" s="194">
        <v>0</v>
      </c>
      <c r="AU254" s="194">
        <v>0</v>
      </c>
      <c r="AV254" s="194">
        <v>0</v>
      </c>
      <c r="AW254" s="194">
        <v>0</v>
      </c>
      <c r="AX254" s="194">
        <v>0</v>
      </c>
      <c r="AY254" s="194">
        <v>0</v>
      </c>
      <c r="AZ254" s="194">
        <v>0</v>
      </c>
      <c r="BA254" s="196">
        <v>1</v>
      </c>
    </row>
    <row r="255" spans="1:53" ht="15" customHeight="1">
      <c r="A255" s="35"/>
      <c r="B255" s="11" t="s">
        <v>187</v>
      </c>
      <c r="C255" s="181" t="s">
        <v>56</v>
      </c>
      <c r="D255" s="183">
        <v>0</v>
      </c>
      <c r="E255" s="182">
        <v>0</v>
      </c>
      <c r="F255" s="182">
        <v>0</v>
      </c>
      <c r="G255" s="182">
        <v>0</v>
      </c>
      <c r="H255" s="182">
        <v>0</v>
      </c>
      <c r="I255" s="182">
        <v>0</v>
      </c>
      <c r="J255" s="182">
        <v>0</v>
      </c>
      <c r="K255" s="182">
        <v>0</v>
      </c>
      <c r="L255" s="182">
        <v>0</v>
      </c>
      <c r="M255" s="190">
        <v>0</v>
      </c>
      <c r="N255" s="183">
        <v>0</v>
      </c>
      <c r="O255" s="182">
        <v>0</v>
      </c>
      <c r="P255" s="182">
        <v>0</v>
      </c>
      <c r="Q255" s="182">
        <v>0</v>
      </c>
      <c r="R255" s="182">
        <v>0</v>
      </c>
      <c r="S255" s="182">
        <v>0</v>
      </c>
      <c r="T255" s="182">
        <v>0</v>
      </c>
      <c r="U255" s="182">
        <v>0</v>
      </c>
      <c r="V255" s="182">
        <v>0</v>
      </c>
      <c r="W255" s="182">
        <v>0</v>
      </c>
      <c r="X255" s="183">
        <v>0</v>
      </c>
      <c r="Y255" s="182">
        <v>0</v>
      </c>
      <c r="Z255" s="182">
        <v>0</v>
      </c>
      <c r="AA255" s="182">
        <v>0</v>
      </c>
      <c r="AB255" s="182">
        <v>0</v>
      </c>
      <c r="AC255" s="182">
        <v>0</v>
      </c>
      <c r="AD255" s="182">
        <v>0</v>
      </c>
      <c r="AE255" s="182">
        <v>0</v>
      </c>
      <c r="AF255" s="182">
        <v>0</v>
      </c>
      <c r="AG255" s="182">
        <v>0</v>
      </c>
      <c r="AH255" s="183">
        <v>0</v>
      </c>
      <c r="AI255" s="182">
        <v>0</v>
      </c>
      <c r="AJ255" s="182">
        <v>0</v>
      </c>
      <c r="AK255" s="182">
        <v>0</v>
      </c>
      <c r="AL255" s="182">
        <v>0</v>
      </c>
      <c r="AM255" s="182">
        <v>0</v>
      </c>
      <c r="AN255" s="182">
        <v>0</v>
      </c>
      <c r="AO255" s="182">
        <v>0</v>
      </c>
      <c r="AP255" s="182">
        <v>0</v>
      </c>
      <c r="AQ255" s="182">
        <v>0</v>
      </c>
      <c r="AR255" s="183">
        <v>0</v>
      </c>
      <c r="AS255" s="182">
        <v>0</v>
      </c>
      <c r="AT255" s="182">
        <v>1</v>
      </c>
      <c r="AU255" s="182">
        <v>0</v>
      </c>
      <c r="AV255" s="182">
        <v>0</v>
      </c>
      <c r="AW255" s="182">
        <v>0</v>
      </c>
      <c r="AX255" s="182">
        <v>0</v>
      </c>
      <c r="AY255" s="182">
        <v>0</v>
      </c>
      <c r="AZ255" s="182">
        <v>0</v>
      </c>
      <c r="BA255" s="190">
        <v>1</v>
      </c>
    </row>
    <row r="256" spans="1:53" ht="15" customHeight="1">
      <c r="A256" s="35"/>
      <c r="B256" s="11"/>
      <c r="C256" s="181" t="s">
        <v>57</v>
      </c>
      <c r="D256" s="183">
        <v>1</v>
      </c>
      <c r="E256" s="182">
        <v>0</v>
      </c>
      <c r="F256" s="182">
        <v>1</v>
      </c>
      <c r="G256" s="182">
        <v>1</v>
      </c>
      <c r="H256" s="182">
        <v>0</v>
      </c>
      <c r="I256" s="182">
        <v>0</v>
      </c>
      <c r="J256" s="182">
        <v>0</v>
      </c>
      <c r="K256" s="182">
        <v>0</v>
      </c>
      <c r="L256" s="182">
        <v>0</v>
      </c>
      <c r="M256" s="190">
        <v>3</v>
      </c>
      <c r="N256" s="183">
        <v>2</v>
      </c>
      <c r="O256" s="182">
        <v>0</v>
      </c>
      <c r="P256" s="182">
        <v>0</v>
      </c>
      <c r="Q256" s="182">
        <v>0</v>
      </c>
      <c r="R256" s="182">
        <v>0</v>
      </c>
      <c r="S256" s="182">
        <v>0</v>
      </c>
      <c r="T256" s="182">
        <v>0</v>
      </c>
      <c r="U256" s="182">
        <v>0</v>
      </c>
      <c r="V256" s="182">
        <v>0</v>
      </c>
      <c r="W256" s="182">
        <v>2</v>
      </c>
      <c r="X256" s="183">
        <v>0</v>
      </c>
      <c r="Y256" s="182">
        <v>0</v>
      </c>
      <c r="Z256" s="182">
        <v>0</v>
      </c>
      <c r="AA256" s="182">
        <v>1</v>
      </c>
      <c r="AB256" s="182">
        <v>0</v>
      </c>
      <c r="AC256" s="182">
        <v>0</v>
      </c>
      <c r="AD256" s="182">
        <v>2</v>
      </c>
      <c r="AE256" s="182">
        <v>1</v>
      </c>
      <c r="AF256" s="182">
        <v>0</v>
      </c>
      <c r="AG256" s="182">
        <v>4</v>
      </c>
      <c r="AH256" s="183">
        <v>2</v>
      </c>
      <c r="AI256" s="182">
        <v>0</v>
      </c>
      <c r="AJ256" s="182">
        <v>1</v>
      </c>
      <c r="AK256" s="182">
        <v>2</v>
      </c>
      <c r="AL256" s="182">
        <v>0</v>
      </c>
      <c r="AM256" s="182">
        <v>0</v>
      </c>
      <c r="AN256" s="182">
        <v>0</v>
      </c>
      <c r="AO256" s="182">
        <v>0</v>
      </c>
      <c r="AP256" s="182">
        <v>0</v>
      </c>
      <c r="AQ256" s="182">
        <v>5</v>
      </c>
      <c r="AR256" s="183">
        <v>1</v>
      </c>
      <c r="AS256" s="182">
        <v>0</v>
      </c>
      <c r="AT256" s="182">
        <v>1</v>
      </c>
      <c r="AU256" s="182">
        <v>1</v>
      </c>
      <c r="AV256" s="182">
        <v>0</v>
      </c>
      <c r="AW256" s="182">
        <v>0</v>
      </c>
      <c r="AX256" s="182">
        <v>0</v>
      </c>
      <c r="AY256" s="182">
        <v>1</v>
      </c>
      <c r="AZ256" s="182">
        <v>0</v>
      </c>
      <c r="BA256" s="190">
        <v>4</v>
      </c>
    </row>
    <row r="257" spans="1:53" ht="15" customHeight="1">
      <c r="A257" s="35"/>
      <c r="B257" s="11"/>
      <c r="C257" s="181" t="s">
        <v>39</v>
      </c>
      <c r="D257" s="183">
        <v>1</v>
      </c>
      <c r="E257" s="182">
        <v>0</v>
      </c>
      <c r="F257" s="182">
        <v>1</v>
      </c>
      <c r="G257" s="182">
        <v>1</v>
      </c>
      <c r="H257" s="182">
        <v>0</v>
      </c>
      <c r="I257" s="182">
        <v>0</v>
      </c>
      <c r="J257" s="182">
        <v>0</v>
      </c>
      <c r="K257" s="182">
        <v>0</v>
      </c>
      <c r="L257" s="182">
        <v>0</v>
      </c>
      <c r="M257" s="190">
        <v>3</v>
      </c>
      <c r="N257" s="183">
        <v>2</v>
      </c>
      <c r="O257" s="182">
        <v>0</v>
      </c>
      <c r="P257" s="182">
        <v>0</v>
      </c>
      <c r="Q257" s="182">
        <v>0</v>
      </c>
      <c r="R257" s="182">
        <v>0</v>
      </c>
      <c r="S257" s="182">
        <v>0</v>
      </c>
      <c r="T257" s="182">
        <v>0</v>
      </c>
      <c r="U257" s="182">
        <v>0</v>
      </c>
      <c r="V257" s="182">
        <v>0</v>
      </c>
      <c r="W257" s="182">
        <v>2</v>
      </c>
      <c r="X257" s="183">
        <v>0</v>
      </c>
      <c r="Y257" s="182">
        <v>0</v>
      </c>
      <c r="Z257" s="182">
        <v>0</v>
      </c>
      <c r="AA257" s="182">
        <v>1</v>
      </c>
      <c r="AB257" s="182">
        <v>0</v>
      </c>
      <c r="AC257" s="182">
        <v>0</v>
      </c>
      <c r="AD257" s="182">
        <v>2</v>
      </c>
      <c r="AE257" s="182">
        <v>1</v>
      </c>
      <c r="AF257" s="182">
        <v>0</v>
      </c>
      <c r="AG257" s="182">
        <v>4</v>
      </c>
      <c r="AH257" s="183">
        <v>2</v>
      </c>
      <c r="AI257" s="182">
        <v>0</v>
      </c>
      <c r="AJ257" s="182">
        <v>1</v>
      </c>
      <c r="AK257" s="182">
        <v>2</v>
      </c>
      <c r="AL257" s="182">
        <v>0</v>
      </c>
      <c r="AM257" s="182">
        <v>0</v>
      </c>
      <c r="AN257" s="182">
        <v>0</v>
      </c>
      <c r="AO257" s="182">
        <v>0</v>
      </c>
      <c r="AP257" s="182">
        <v>0</v>
      </c>
      <c r="AQ257" s="182">
        <v>5</v>
      </c>
      <c r="AR257" s="183">
        <v>1</v>
      </c>
      <c r="AS257" s="182">
        <v>0</v>
      </c>
      <c r="AT257" s="182">
        <v>2</v>
      </c>
      <c r="AU257" s="182">
        <v>1</v>
      </c>
      <c r="AV257" s="182">
        <v>0</v>
      </c>
      <c r="AW257" s="182">
        <v>0</v>
      </c>
      <c r="AX257" s="182">
        <v>0</v>
      </c>
      <c r="AY257" s="182">
        <v>1</v>
      </c>
      <c r="AZ257" s="182">
        <v>0</v>
      </c>
      <c r="BA257" s="190">
        <v>5</v>
      </c>
    </row>
    <row r="258" spans="1:53" ht="15" customHeight="1">
      <c r="A258" s="36"/>
      <c r="B258" s="197" t="s">
        <v>39</v>
      </c>
      <c r="C258" s="39"/>
      <c r="D258" s="195">
        <v>38</v>
      </c>
      <c r="E258" s="194">
        <v>0</v>
      </c>
      <c r="F258" s="194">
        <v>10</v>
      </c>
      <c r="G258" s="194">
        <v>2</v>
      </c>
      <c r="H258" s="194">
        <v>0</v>
      </c>
      <c r="I258" s="194">
        <v>0</v>
      </c>
      <c r="J258" s="194">
        <v>0</v>
      </c>
      <c r="K258" s="194">
        <v>0</v>
      </c>
      <c r="L258" s="194">
        <v>0</v>
      </c>
      <c r="M258" s="196">
        <v>50</v>
      </c>
      <c r="N258" s="195">
        <v>52</v>
      </c>
      <c r="O258" s="194">
        <v>0</v>
      </c>
      <c r="P258" s="194">
        <v>11</v>
      </c>
      <c r="Q258" s="194">
        <v>0</v>
      </c>
      <c r="R258" s="194">
        <v>0</v>
      </c>
      <c r="S258" s="194">
        <v>0</v>
      </c>
      <c r="T258" s="194">
        <v>0</v>
      </c>
      <c r="U258" s="194">
        <v>0</v>
      </c>
      <c r="V258" s="194">
        <v>0</v>
      </c>
      <c r="W258" s="194">
        <v>63</v>
      </c>
      <c r="X258" s="195">
        <v>71</v>
      </c>
      <c r="Y258" s="194">
        <v>0</v>
      </c>
      <c r="Z258" s="194">
        <v>8</v>
      </c>
      <c r="AA258" s="194">
        <v>2</v>
      </c>
      <c r="AB258" s="194">
        <v>0</v>
      </c>
      <c r="AC258" s="194">
        <v>0</v>
      </c>
      <c r="AD258" s="194">
        <v>2</v>
      </c>
      <c r="AE258" s="194">
        <v>1</v>
      </c>
      <c r="AF258" s="194">
        <v>0</v>
      </c>
      <c r="AG258" s="194">
        <v>84</v>
      </c>
      <c r="AH258" s="195">
        <v>42</v>
      </c>
      <c r="AI258" s="194">
        <v>0</v>
      </c>
      <c r="AJ258" s="194">
        <v>9</v>
      </c>
      <c r="AK258" s="194">
        <v>4</v>
      </c>
      <c r="AL258" s="194">
        <v>0</v>
      </c>
      <c r="AM258" s="194">
        <v>0</v>
      </c>
      <c r="AN258" s="194">
        <v>0</v>
      </c>
      <c r="AO258" s="194">
        <v>0</v>
      </c>
      <c r="AP258" s="194">
        <v>0</v>
      </c>
      <c r="AQ258" s="194">
        <v>55</v>
      </c>
      <c r="AR258" s="195">
        <v>65</v>
      </c>
      <c r="AS258" s="194">
        <v>0</v>
      </c>
      <c r="AT258" s="194">
        <v>17</v>
      </c>
      <c r="AU258" s="194">
        <v>4</v>
      </c>
      <c r="AV258" s="194">
        <v>0</v>
      </c>
      <c r="AW258" s="194">
        <v>0</v>
      </c>
      <c r="AX258" s="194">
        <v>1</v>
      </c>
      <c r="AY258" s="194">
        <v>1</v>
      </c>
      <c r="AZ258" s="194">
        <v>0</v>
      </c>
      <c r="BA258" s="196">
        <v>88</v>
      </c>
    </row>
    <row r="259" spans="1:53" ht="15" customHeight="1">
      <c r="A259" s="35" t="s">
        <v>14</v>
      </c>
      <c r="B259" s="11" t="s">
        <v>58</v>
      </c>
      <c r="C259" s="181" t="s">
        <v>59</v>
      </c>
      <c r="D259" s="183">
        <v>343</v>
      </c>
      <c r="E259" s="182">
        <v>1</v>
      </c>
      <c r="F259" s="182">
        <v>54</v>
      </c>
      <c r="G259" s="182">
        <v>10</v>
      </c>
      <c r="H259" s="182">
        <v>0</v>
      </c>
      <c r="I259" s="182">
        <v>0</v>
      </c>
      <c r="J259" s="182">
        <v>0</v>
      </c>
      <c r="K259" s="182">
        <v>0</v>
      </c>
      <c r="L259" s="182">
        <v>0</v>
      </c>
      <c r="M259" s="190">
        <v>408</v>
      </c>
      <c r="N259" s="183">
        <v>330</v>
      </c>
      <c r="O259" s="182">
        <v>0</v>
      </c>
      <c r="P259" s="182">
        <v>65</v>
      </c>
      <c r="Q259" s="182">
        <v>7</v>
      </c>
      <c r="R259" s="182">
        <v>0</v>
      </c>
      <c r="S259" s="182">
        <v>0</v>
      </c>
      <c r="T259" s="182">
        <v>0</v>
      </c>
      <c r="U259" s="182">
        <v>0</v>
      </c>
      <c r="V259" s="182">
        <v>0</v>
      </c>
      <c r="W259" s="182">
        <v>402</v>
      </c>
      <c r="X259" s="183">
        <v>315</v>
      </c>
      <c r="Y259" s="182">
        <v>0</v>
      </c>
      <c r="Z259" s="182">
        <v>46</v>
      </c>
      <c r="AA259" s="182">
        <v>7</v>
      </c>
      <c r="AB259" s="182">
        <v>0</v>
      </c>
      <c r="AC259" s="182">
        <v>0</v>
      </c>
      <c r="AD259" s="182">
        <v>1</v>
      </c>
      <c r="AE259" s="182">
        <v>0</v>
      </c>
      <c r="AF259" s="182">
        <v>0</v>
      </c>
      <c r="AG259" s="182">
        <v>369</v>
      </c>
      <c r="AH259" s="183">
        <v>324</v>
      </c>
      <c r="AI259" s="182">
        <v>1</v>
      </c>
      <c r="AJ259" s="182">
        <v>48</v>
      </c>
      <c r="AK259" s="182">
        <v>6</v>
      </c>
      <c r="AL259" s="182">
        <v>0</v>
      </c>
      <c r="AM259" s="182">
        <v>0</v>
      </c>
      <c r="AN259" s="182">
        <v>0</v>
      </c>
      <c r="AO259" s="182">
        <v>0</v>
      </c>
      <c r="AP259" s="182">
        <v>0</v>
      </c>
      <c r="AQ259" s="182">
        <v>379</v>
      </c>
      <c r="AR259" s="183">
        <v>301</v>
      </c>
      <c r="AS259" s="182">
        <v>0</v>
      </c>
      <c r="AT259" s="182">
        <v>52</v>
      </c>
      <c r="AU259" s="182">
        <v>7</v>
      </c>
      <c r="AV259" s="182">
        <v>0</v>
      </c>
      <c r="AW259" s="182">
        <v>0</v>
      </c>
      <c r="AX259" s="182">
        <v>0</v>
      </c>
      <c r="AY259" s="182">
        <v>0</v>
      </c>
      <c r="AZ259" s="182">
        <v>0</v>
      </c>
      <c r="BA259" s="190">
        <v>360</v>
      </c>
    </row>
    <row r="260" spans="1:53" ht="15" customHeight="1">
      <c r="A260" s="35"/>
      <c r="B260" s="11"/>
      <c r="C260" s="181" t="s">
        <v>60</v>
      </c>
      <c r="D260" s="183">
        <v>18</v>
      </c>
      <c r="E260" s="182">
        <v>0</v>
      </c>
      <c r="F260" s="182">
        <v>12</v>
      </c>
      <c r="G260" s="182">
        <v>1</v>
      </c>
      <c r="H260" s="182">
        <v>0</v>
      </c>
      <c r="I260" s="182">
        <v>0</v>
      </c>
      <c r="J260" s="182">
        <v>0</v>
      </c>
      <c r="K260" s="182">
        <v>0</v>
      </c>
      <c r="L260" s="182">
        <v>0</v>
      </c>
      <c r="M260" s="190">
        <v>31</v>
      </c>
      <c r="N260" s="183">
        <v>35</v>
      </c>
      <c r="O260" s="182">
        <v>0</v>
      </c>
      <c r="P260" s="182">
        <v>5</v>
      </c>
      <c r="Q260" s="182">
        <v>2</v>
      </c>
      <c r="R260" s="182">
        <v>0</v>
      </c>
      <c r="S260" s="182">
        <v>0</v>
      </c>
      <c r="T260" s="182">
        <v>0</v>
      </c>
      <c r="U260" s="182">
        <v>0</v>
      </c>
      <c r="V260" s="182">
        <v>0</v>
      </c>
      <c r="W260" s="182">
        <v>42</v>
      </c>
      <c r="X260" s="183">
        <v>34</v>
      </c>
      <c r="Y260" s="182">
        <v>0</v>
      </c>
      <c r="Z260" s="182">
        <v>11</v>
      </c>
      <c r="AA260" s="182">
        <v>3</v>
      </c>
      <c r="AB260" s="182">
        <v>0</v>
      </c>
      <c r="AC260" s="182">
        <v>0</v>
      </c>
      <c r="AD260" s="182">
        <v>0</v>
      </c>
      <c r="AE260" s="182">
        <v>0</v>
      </c>
      <c r="AF260" s="182">
        <v>0</v>
      </c>
      <c r="AG260" s="182">
        <v>48</v>
      </c>
      <c r="AH260" s="183">
        <v>27</v>
      </c>
      <c r="AI260" s="182">
        <v>0</v>
      </c>
      <c r="AJ260" s="182">
        <v>5</v>
      </c>
      <c r="AK260" s="182">
        <v>2</v>
      </c>
      <c r="AL260" s="182">
        <v>0</v>
      </c>
      <c r="AM260" s="182">
        <v>0</v>
      </c>
      <c r="AN260" s="182">
        <v>0</v>
      </c>
      <c r="AO260" s="182">
        <v>0</v>
      </c>
      <c r="AP260" s="182">
        <v>0</v>
      </c>
      <c r="AQ260" s="182">
        <v>34</v>
      </c>
      <c r="AR260" s="183">
        <v>18</v>
      </c>
      <c r="AS260" s="182">
        <v>0</v>
      </c>
      <c r="AT260" s="182">
        <v>6</v>
      </c>
      <c r="AU260" s="182">
        <v>4</v>
      </c>
      <c r="AV260" s="182">
        <v>0</v>
      </c>
      <c r="AW260" s="182">
        <v>0</v>
      </c>
      <c r="AX260" s="182">
        <v>0</v>
      </c>
      <c r="AY260" s="182">
        <v>0</v>
      </c>
      <c r="AZ260" s="182">
        <v>0</v>
      </c>
      <c r="BA260" s="190">
        <v>28</v>
      </c>
    </row>
    <row r="261" spans="1:53" ht="15" customHeight="1">
      <c r="A261" s="35"/>
      <c r="B261" s="11"/>
      <c r="C261" s="181" t="s">
        <v>39</v>
      </c>
      <c r="D261" s="183">
        <v>361</v>
      </c>
      <c r="E261" s="182">
        <v>1</v>
      </c>
      <c r="F261" s="182">
        <v>66</v>
      </c>
      <c r="G261" s="182">
        <v>11</v>
      </c>
      <c r="H261" s="182">
        <v>0</v>
      </c>
      <c r="I261" s="182">
        <v>0</v>
      </c>
      <c r="J261" s="182">
        <v>0</v>
      </c>
      <c r="K261" s="182">
        <v>0</v>
      </c>
      <c r="L261" s="182">
        <v>0</v>
      </c>
      <c r="M261" s="190">
        <v>439</v>
      </c>
      <c r="N261" s="183">
        <v>365</v>
      </c>
      <c r="O261" s="182">
        <v>0</v>
      </c>
      <c r="P261" s="182">
        <v>70</v>
      </c>
      <c r="Q261" s="182">
        <v>9</v>
      </c>
      <c r="R261" s="182">
        <v>0</v>
      </c>
      <c r="S261" s="182">
        <v>0</v>
      </c>
      <c r="T261" s="182">
        <v>0</v>
      </c>
      <c r="U261" s="182">
        <v>0</v>
      </c>
      <c r="V261" s="182">
        <v>0</v>
      </c>
      <c r="W261" s="182">
        <v>444</v>
      </c>
      <c r="X261" s="183">
        <v>349</v>
      </c>
      <c r="Y261" s="182">
        <v>0</v>
      </c>
      <c r="Z261" s="182">
        <v>57</v>
      </c>
      <c r="AA261" s="182">
        <v>10</v>
      </c>
      <c r="AB261" s="182">
        <v>0</v>
      </c>
      <c r="AC261" s="182">
        <v>0</v>
      </c>
      <c r="AD261" s="182">
        <v>1</v>
      </c>
      <c r="AE261" s="182">
        <v>0</v>
      </c>
      <c r="AF261" s="182">
        <v>0</v>
      </c>
      <c r="AG261" s="182">
        <v>417</v>
      </c>
      <c r="AH261" s="183">
        <v>351</v>
      </c>
      <c r="AI261" s="182">
        <v>1</v>
      </c>
      <c r="AJ261" s="182">
        <v>53</v>
      </c>
      <c r="AK261" s="182">
        <v>8</v>
      </c>
      <c r="AL261" s="182">
        <v>0</v>
      </c>
      <c r="AM261" s="182">
        <v>0</v>
      </c>
      <c r="AN261" s="182">
        <v>0</v>
      </c>
      <c r="AO261" s="182">
        <v>0</v>
      </c>
      <c r="AP261" s="182">
        <v>0</v>
      </c>
      <c r="AQ261" s="182">
        <v>413</v>
      </c>
      <c r="AR261" s="183">
        <v>319</v>
      </c>
      <c r="AS261" s="182">
        <v>0</v>
      </c>
      <c r="AT261" s="182">
        <v>58</v>
      </c>
      <c r="AU261" s="182">
        <v>11</v>
      </c>
      <c r="AV261" s="182">
        <v>0</v>
      </c>
      <c r="AW261" s="182">
        <v>0</v>
      </c>
      <c r="AX261" s="182">
        <v>0</v>
      </c>
      <c r="AY261" s="182">
        <v>0</v>
      </c>
      <c r="AZ261" s="182">
        <v>0</v>
      </c>
      <c r="BA261" s="190">
        <v>388</v>
      </c>
    </row>
    <row r="262" spans="1:53" ht="15" customHeight="1">
      <c r="A262" s="35"/>
      <c r="B262" s="197" t="s">
        <v>61</v>
      </c>
      <c r="C262" s="39" t="s">
        <v>61</v>
      </c>
      <c r="D262" s="195">
        <v>0</v>
      </c>
      <c r="E262" s="194">
        <v>0</v>
      </c>
      <c r="F262" s="194">
        <v>0</v>
      </c>
      <c r="G262" s="194">
        <v>0</v>
      </c>
      <c r="H262" s="194">
        <v>0</v>
      </c>
      <c r="I262" s="194">
        <v>0</v>
      </c>
      <c r="J262" s="194">
        <v>0</v>
      </c>
      <c r="K262" s="194">
        <v>0</v>
      </c>
      <c r="L262" s="194">
        <v>0</v>
      </c>
      <c r="M262" s="196">
        <v>0</v>
      </c>
      <c r="N262" s="195">
        <v>1</v>
      </c>
      <c r="O262" s="194">
        <v>0</v>
      </c>
      <c r="P262" s="194">
        <v>0</v>
      </c>
      <c r="Q262" s="194">
        <v>1</v>
      </c>
      <c r="R262" s="194">
        <v>0</v>
      </c>
      <c r="S262" s="194">
        <v>0</v>
      </c>
      <c r="T262" s="194">
        <v>0</v>
      </c>
      <c r="U262" s="194">
        <v>0</v>
      </c>
      <c r="V262" s="194">
        <v>0</v>
      </c>
      <c r="W262" s="194">
        <v>2</v>
      </c>
      <c r="X262" s="195">
        <v>1</v>
      </c>
      <c r="Y262" s="194">
        <v>0</v>
      </c>
      <c r="Z262" s="194">
        <v>0</v>
      </c>
      <c r="AA262" s="194">
        <v>0</v>
      </c>
      <c r="AB262" s="194">
        <v>0</v>
      </c>
      <c r="AC262" s="194">
        <v>0</v>
      </c>
      <c r="AD262" s="194">
        <v>0</v>
      </c>
      <c r="AE262" s="194">
        <v>0</v>
      </c>
      <c r="AF262" s="194">
        <v>0</v>
      </c>
      <c r="AG262" s="194">
        <v>1</v>
      </c>
      <c r="AH262" s="195">
        <v>0</v>
      </c>
      <c r="AI262" s="194">
        <v>0</v>
      </c>
      <c r="AJ262" s="194">
        <v>1</v>
      </c>
      <c r="AK262" s="194">
        <v>0</v>
      </c>
      <c r="AL262" s="194">
        <v>0</v>
      </c>
      <c r="AM262" s="194">
        <v>0</v>
      </c>
      <c r="AN262" s="194">
        <v>0</v>
      </c>
      <c r="AO262" s="194">
        <v>0</v>
      </c>
      <c r="AP262" s="194">
        <v>0</v>
      </c>
      <c r="AQ262" s="194">
        <v>1</v>
      </c>
      <c r="AR262" s="195">
        <v>1</v>
      </c>
      <c r="AS262" s="194">
        <v>0</v>
      </c>
      <c r="AT262" s="194">
        <v>1</v>
      </c>
      <c r="AU262" s="194">
        <v>0</v>
      </c>
      <c r="AV262" s="194">
        <v>0</v>
      </c>
      <c r="AW262" s="194">
        <v>0</v>
      </c>
      <c r="AX262" s="194">
        <v>0</v>
      </c>
      <c r="AY262" s="194">
        <v>0</v>
      </c>
      <c r="AZ262" s="194">
        <v>0</v>
      </c>
      <c r="BA262" s="196">
        <v>2</v>
      </c>
    </row>
    <row r="263" spans="1:53" ht="15" customHeight="1">
      <c r="A263" s="36"/>
      <c r="B263" s="304" t="s">
        <v>39</v>
      </c>
      <c r="C263" s="34"/>
      <c r="D263" s="184">
        <v>361</v>
      </c>
      <c r="E263" s="185">
        <v>1</v>
      </c>
      <c r="F263" s="185">
        <v>66</v>
      </c>
      <c r="G263" s="185">
        <v>11</v>
      </c>
      <c r="H263" s="185">
        <v>0</v>
      </c>
      <c r="I263" s="185">
        <v>0</v>
      </c>
      <c r="J263" s="185">
        <v>0</v>
      </c>
      <c r="K263" s="185">
        <v>0</v>
      </c>
      <c r="L263" s="185">
        <v>0</v>
      </c>
      <c r="M263" s="191">
        <v>439</v>
      </c>
      <c r="N263" s="184">
        <v>366</v>
      </c>
      <c r="O263" s="185">
        <v>0</v>
      </c>
      <c r="P263" s="185">
        <v>70</v>
      </c>
      <c r="Q263" s="185">
        <v>10</v>
      </c>
      <c r="R263" s="185">
        <v>0</v>
      </c>
      <c r="S263" s="185">
        <v>0</v>
      </c>
      <c r="T263" s="185">
        <v>0</v>
      </c>
      <c r="U263" s="185">
        <v>0</v>
      </c>
      <c r="V263" s="185">
        <v>0</v>
      </c>
      <c r="W263" s="185">
        <v>446</v>
      </c>
      <c r="X263" s="184">
        <v>350</v>
      </c>
      <c r="Y263" s="185">
        <v>0</v>
      </c>
      <c r="Z263" s="185">
        <v>57</v>
      </c>
      <c r="AA263" s="185">
        <v>10</v>
      </c>
      <c r="AB263" s="185">
        <v>0</v>
      </c>
      <c r="AC263" s="185">
        <v>0</v>
      </c>
      <c r="AD263" s="185">
        <v>1</v>
      </c>
      <c r="AE263" s="185">
        <v>0</v>
      </c>
      <c r="AF263" s="185">
        <v>0</v>
      </c>
      <c r="AG263" s="185">
        <v>418</v>
      </c>
      <c r="AH263" s="184">
        <v>351</v>
      </c>
      <c r="AI263" s="185">
        <v>1</v>
      </c>
      <c r="AJ263" s="185">
        <v>54</v>
      </c>
      <c r="AK263" s="185">
        <v>8</v>
      </c>
      <c r="AL263" s="185">
        <v>0</v>
      </c>
      <c r="AM263" s="185">
        <v>0</v>
      </c>
      <c r="AN263" s="185">
        <v>0</v>
      </c>
      <c r="AO263" s="185">
        <v>0</v>
      </c>
      <c r="AP263" s="185">
        <v>0</v>
      </c>
      <c r="AQ263" s="185">
        <v>414</v>
      </c>
      <c r="AR263" s="184">
        <v>320</v>
      </c>
      <c r="AS263" s="185">
        <v>0</v>
      </c>
      <c r="AT263" s="185">
        <v>59</v>
      </c>
      <c r="AU263" s="185">
        <v>11</v>
      </c>
      <c r="AV263" s="185">
        <v>0</v>
      </c>
      <c r="AW263" s="185">
        <v>0</v>
      </c>
      <c r="AX263" s="185">
        <v>0</v>
      </c>
      <c r="AY263" s="185">
        <v>0</v>
      </c>
      <c r="AZ263" s="185">
        <v>0</v>
      </c>
      <c r="BA263" s="191">
        <v>390</v>
      </c>
    </row>
    <row r="264" spans="1:53" ht="15" customHeight="1">
      <c r="A264" s="36" t="s">
        <v>15</v>
      </c>
      <c r="B264" s="304"/>
      <c r="C264" s="34"/>
      <c r="D264" s="184">
        <v>306</v>
      </c>
      <c r="E264" s="185">
        <v>0</v>
      </c>
      <c r="F264" s="185">
        <v>136</v>
      </c>
      <c r="G264" s="185">
        <v>56</v>
      </c>
      <c r="H264" s="185">
        <v>0</v>
      </c>
      <c r="I264" s="185">
        <v>0</v>
      </c>
      <c r="J264" s="185">
        <v>3</v>
      </c>
      <c r="K264" s="185">
        <v>0</v>
      </c>
      <c r="L264" s="185">
        <v>0</v>
      </c>
      <c r="M264" s="191">
        <v>501</v>
      </c>
      <c r="N264" s="184">
        <v>388</v>
      </c>
      <c r="O264" s="185">
        <v>0</v>
      </c>
      <c r="P264" s="185">
        <v>121</v>
      </c>
      <c r="Q264" s="185">
        <v>33</v>
      </c>
      <c r="R264" s="185">
        <v>0</v>
      </c>
      <c r="S264" s="185">
        <v>0</v>
      </c>
      <c r="T264" s="185">
        <v>6</v>
      </c>
      <c r="U264" s="185">
        <v>0</v>
      </c>
      <c r="V264" s="185">
        <v>0</v>
      </c>
      <c r="W264" s="185">
        <v>548</v>
      </c>
      <c r="X264" s="184">
        <v>416</v>
      </c>
      <c r="Y264" s="185">
        <v>0</v>
      </c>
      <c r="Z264" s="185">
        <v>135</v>
      </c>
      <c r="AA264" s="185">
        <v>51</v>
      </c>
      <c r="AB264" s="185">
        <v>0</v>
      </c>
      <c r="AC264" s="185">
        <v>0</v>
      </c>
      <c r="AD264" s="185">
        <v>6</v>
      </c>
      <c r="AE264" s="185">
        <v>1</v>
      </c>
      <c r="AF264" s="185">
        <v>0</v>
      </c>
      <c r="AG264" s="185">
        <v>609</v>
      </c>
      <c r="AH264" s="184">
        <v>354</v>
      </c>
      <c r="AI264" s="185">
        <v>0</v>
      </c>
      <c r="AJ264" s="185">
        <v>104</v>
      </c>
      <c r="AK264" s="185">
        <v>36</v>
      </c>
      <c r="AL264" s="185">
        <v>0</v>
      </c>
      <c r="AM264" s="185">
        <v>0</v>
      </c>
      <c r="AN264" s="185">
        <v>0</v>
      </c>
      <c r="AO264" s="185">
        <v>1</v>
      </c>
      <c r="AP264" s="185">
        <v>0</v>
      </c>
      <c r="AQ264" s="185">
        <v>495</v>
      </c>
      <c r="AR264" s="184">
        <v>327</v>
      </c>
      <c r="AS264" s="185">
        <v>0</v>
      </c>
      <c r="AT264" s="185">
        <v>104</v>
      </c>
      <c r="AU264" s="185">
        <v>38</v>
      </c>
      <c r="AV264" s="185">
        <v>0</v>
      </c>
      <c r="AW264" s="185">
        <v>0</v>
      </c>
      <c r="AX264" s="185">
        <v>3</v>
      </c>
      <c r="AY264" s="185">
        <v>0</v>
      </c>
      <c r="AZ264" s="185">
        <v>0</v>
      </c>
      <c r="BA264" s="191">
        <v>472</v>
      </c>
    </row>
    <row r="265" spans="1:53" ht="15" customHeight="1">
      <c r="A265" s="35" t="s">
        <v>16</v>
      </c>
      <c r="B265" s="11" t="s">
        <v>188</v>
      </c>
      <c r="C265" s="181" t="s">
        <v>62</v>
      </c>
      <c r="D265" s="183">
        <v>4</v>
      </c>
      <c r="E265" s="182">
        <v>0</v>
      </c>
      <c r="F265" s="182">
        <v>0</v>
      </c>
      <c r="G265" s="182">
        <v>0</v>
      </c>
      <c r="H265" s="182">
        <v>0</v>
      </c>
      <c r="I265" s="182">
        <v>0</v>
      </c>
      <c r="J265" s="182">
        <v>0</v>
      </c>
      <c r="K265" s="182">
        <v>0</v>
      </c>
      <c r="L265" s="182">
        <v>0</v>
      </c>
      <c r="M265" s="190">
        <v>4</v>
      </c>
      <c r="N265" s="183">
        <v>7</v>
      </c>
      <c r="O265" s="182">
        <v>0</v>
      </c>
      <c r="P265" s="182">
        <v>1</v>
      </c>
      <c r="Q265" s="182">
        <v>0</v>
      </c>
      <c r="R265" s="182">
        <v>0</v>
      </c>
      <c r="S265" s="182">
        <v>0</v>
      </c>
      <c r="T265" s="182">
        <v>0</v>
      </c>
      <c r="U265" s="182">
        <v>0</v>
      </c>
      <c r="V265" s="182">
        <v>0</v>
      </c>
      <c r="W265" s="182">
        <v>8</v>
      </c>
      <c r="X265" s="183">
        <v>15</v>
      </c>
      <c r="Y265" s="182">
        <v>0</v>
      </c>
      <c r="Z265" s="182">
        <v>1</v>
      </c>
      <c r="AA265" s="182">
        <v>0</v>
      </c>
      <c r="AB265" s="182">
        <v>0</v>
      </c>
      <c r="AC265" s="182">
        <v>0</v>
      </c>
      <c r="AD265" s="182">
        <v>0</v>
      </c>
      <c r="AE265" s="182">
        <v>0</v>
      </c>
      <c r="AF265" s="182">
        <v>0</v>
      </c>
      <c r="AG265" s="182">
        <v>16</v>
      </c>
      <c r="AH265" s="183">
        <v>12</v>
      </c>
      <c r="AI265" s="182">
        <v>0</v>
      </c>
      <c r="AJ265" s="182">
        <v>1</v>
      </c>
      <c r="AK265" s="182">
        <v>2</v>
      </c>
      <c r="AL265" s="182">
        <v>0</v>
      </c>
      <c r="AM265" s="182">
        <v>0</v>
      </c>
      <c r="AN265" s="182">
        <v>0</v>
      </c>
      <c r="AO265" s="182">
        <v>0</v>
      </c>
      <c r="AP265" s="182">
        <v>0</v>
      </c>
      <c r="AQ265" s="182">
        <v>15</v>
      </c>
      <c r="AR265" s="183">
        <v>12</v>
      </c>
      <c r="AS265" s="182">
        <v>0</v>
      </c>
      <c r="AT265" s="182">
        <v>4</v>
      </c>
      <c r="AU265" s="182">
        <v>0</v>
      </c>
      <c r="AV265" s="182">
        <v>0</v>
      </c>
      <c r="AW265" s="182">
        <v>0</v>
      </c>
      <c r="AX265" s="182">
        <v>0</v>
      </c>
      <c r="AY265" s="182">
        <v>0</v>
      </c>
      <c r="AZ265" s="182">
        <v>0</v>
      </c>
      <c r="BA265" s="190">
        <v>16</v>
      </c>
    </row>
    <row r="266" spans="1:53" ht="15" customHeight="1">
      <c r="A266" s="35"/>
      <c r="B266" s="11"/>
      <c r="C266" s="181" t="s">
        <v>63</v>
      </c>
      <c r="D266" s="183">
        <v>3</v>
      </c>
      <c r="E266" s="182">
        <v>0</v>
      </c>
      <c r="F266" s="182">
        <v>0</v>
      </c>
      <c r="G266" s="182">
        <v>0</v>
      </c>
      <c r="H266" s="182">
        <v>0</v>
      </c>
      <c r="I266" s="182">
        <v>0</v>
      </c>
      <c r="J266" s="182">
        <v>0</v>
      </c>
      <c r="K266" s="182">
        <v>0</v>
      </c>
      <c r="L266" s="182">
        <v>0</v>
      </c>
      <c r="M266" s="190">
        <v>3</v>
      </c>
      <c r="N266" s="183">
        <v>5</v>
      </c>
      <c r="O266" s="182">
        <v>0</v>
      </c>
      <c r="P266" s="182">
        <v>0</v>
      </c>
      <c r="Q266" s="182">
        <v>1</v>
      </c>
      <c r="R266" s="182">
        <v>0</v>
      </c>
      <c r="S266" s="182">
        <v>1</v>
      </c>
      <c r="T266" s="182">
        <v>0</v>
      </c>
      <c r="U266" s="182">
        <v>0</v>
      </c>
      <c r="V266" s="182">
        <v>0</v>
      </c>
      <c r="W266" s="182">
        <v>7</v>
      </c>
      <c r="X266" s="183">
        <v>2</v>
      </c>
      <c r="Y266" s="182">
        <v>0</v>
      </c>
      <c r="Z266" s="182">
        <v>1</v>
      </c>
      <c r="AA266" s="182">
        <v>1</v>
      </c>
      <c r="AB266" s="182">
        <v>0</v>
      </c>
      <c r="AC266" s="182">
        <v>0</v>
      </c>
      <c r="AD266" s="182">
        <v>0</v>
      </c>
      <c r="AE266" s="182">
        <v>0</v>
      </c>
      <c r="AF266" s="182">
        <v>0</v>
      </c>
      <c r="AG266" s="182">
        <v>4</v>
      </c>
      <c r="AH266" s="183">
        <v>2</v>
      </c>
      <c r="AI266" s="182">
        <v>0</v>
      </c>
      <c r="AJ266" s="182">
        <v>1</v>
      </c>
      <c r="AK266" s="182">
        <v>1</v>
      </c>
      <c r="AL266" s="182">
        <v>0</v>
      </c>
      <c r="AM266" s="182">
        <v>0</v>
      </c>
      <c r="AN266" s="182">
        <v>0</v>
      </c>
      <c r="AO266" s="182">
        <v>0</v>
      </c>
      <c r="AP266" s="182">
        <v>0</v>
      </c>
      <c r="AQ266" s="182">
        <v>4</v>
      </c>
      <c r="AR266" s="183">
        <v>4</v>
      </c>
      <c r="AS266" s="182">
        <v>0</v>
      </c>
      <c r="AT266" s="182">
        <v>2</v>
      </c>
      <c r="AU266" s="182">
        <v>0</v>
      </c>
      <c r="AV266" s="182">
        <v>0</v>
      </c>
      <c r="AW266" s="182">
        <v>1</v>
      </c>
      <c r="AX266" s="182">
        <v>0</v>
      </c>
      <c r="AY266" s="182">
        <v>0</v>
      </c>
      <c r="AZ266" s="182">
        <v>0</v>
      </c>
      <c r="BA266" s="190">
        <v>7</v>
      </c>
    </row>
    <row r="267" spans="1:53" ht="15" customHeight="1">
      <c r="A267" s="35"/>
      <c r="B267" s="11"/>
      <c r="C267" s="181" t="s">
        <v>39</v>
      </c>
      <c r="D267" s="183">
        <v>7</v>
      </c>
      <c r="E267" s="182">
        <v>0</v>
      </c>
      <c r="F267" s="182">
        <v>0</v>
      </c>
      <c r="G267" s="182">
        <v>0</v>
      </c>
      <c r="H267" s="182">
        <v>0</v>
      </c>
      <c r="I267" s="182">
        <v>0</v>
      </c>
      <c r="J267" s="182">
        <v>0</v>
      </c>
      <c r="K267" s="182">
        <v>0</v>
      </c>
      <c r="L267" s="182">
        <v>0</v>
      </c>
      <c r="M267" s="190">
        <v>7</v>
      </c>
      <c r="N267" s="183">
        <v>12</v>
      </c>
      <c r="O267" s="182">
        <v>0</v>
      </c>
      <c r="P267" s="182">
        <v>1</v>
      </c>
      <c r="Q267" s="182">
        <v>1</v>
      </c>
      <c r="R267" s="182">
        <v>0</v>
      </c>
      <c r="S267" s="182">
        <v>1</v>
      </c>
      <c r="T267" s="182">
        <v>0</v>
      </c>
      <c r="U267" s="182">
        <v>0</v>
      </c>
      <c r="V267" s="182">
        <v>0</v>
      </c>
      <c r="W267" s="182">
        <v>15</v>
      </c>
      <c r="X267" s="183">
        <v>17</v>
      </c>
      <c r="Y267" s="182">
        <v>0</v>
      </c>
      <c r="Z267" s="182">
        <v>2</v>
      </c>
      <c r="AA267" s="182">
        <v>1</v>
      </c>
      <c r="AB267" s="182">
        <v>0</v>
      </c>
      <c r="AC267" s="182">
        <v>0</v>
      </c>
      <c r="AD267" s="182">
        <v>0</v>
      </c>
      <c r="AE267" s="182">
        <v>0</v>
      </c>
      <c r="AF267" s="182">
        <v>0</v>
      </c>
      <c r="AG267" s="182">
        <v>20</v>
      </c>
      <c r="AH267" s="183">
        <v>14</v>
      </c>
      <c r="AI267" s="182">
        <v>0</v>
      </c>
      <c r="AJ267" s="182">
        <v>2</v>
      </c>
      <c r="AK267" s="182">
        <v>3</v>
      </c>
      <c r="AL267" s="182">
        <v>0</v>
      </c>
      <c r="AM267" s="182">
        <v>0</v>
      </c>
      <c r="AN267" s="182">
        <v>0</v>
      </c>
      <c r="AO267" s="182">
        <v>0</v>
      </c>
      <c r="AP267" s="182">
        <v>0</v>
      </c>
      <c r="AQ267" s="182">
        <v>19</v>
      </c>
      <c r="AR267" s="183">
        <v>16</v>
      </c>
      <c r="AS267" s="182">
        <v>0</v>
      </c>
      <c r="AT267" s="182">
        <v>6</v>
      </c>
      <c r="AU267" s="182">
        <v>0</v>
      </c>
      <c r="AV267" s="182">
        <v>0</v>
      </c>
      <c r="AW267" s="182">
        <v>1</v>
      </c>
      <c r="AX267" s="182">
        <v>0</v>
      </c>
      <c r="AY267" s="182">
        <v>0</v>
      </c>
      <c r="AZ267" s="182">
        <v>0</v>
      </c>
      <c r="BA267" s="190">
        <v>23</v>
      </c>
    </row>
    <row r="268" spans="1:53" ht="15" customHeight="1">
      <c r="A268" s="35"/>
      <c r="B268" s="334" t="s">
        <v>64</v>
      </c>
      <c r="C268" s="260" t="s">
        <v>65</v>
      </c>
      <c r="D268" s="188">
        <v>5</v>
      </c>
      <c r="E268" s="189">
        <v>0</v>
      </c>
      <c r="F268" s="189">
        <v>5</v>
      </c>
      <c r="G268" s="189">
        <v>2</v>
      </c>
      <c r="H268" s="189">
        <v>0</v>
      </c>
      <c r="I268" s="189">
        <v>0</v>
      </c>
      <c r="J268" s="189">
        <v>1</v>
      </c>
      <c r="K268" s="189">
        <v>0</v>
      </c>
      <c r="L268" s="189">
        <v>0</v>
      </c>
      <c r="M268" s="312">
        <v>13</v>
      </c>
      <c r="N268" s="188">
        <v>7</v>
      </c>
      <c r="O268" s="189">
        <v>0</v>
      </c>
      <c r="P268" s="189">
        <v>0</v>
      </c>
      <c r="Q268" s="189">
        <v>3</v>
      </c>
      <c r="R268" s="189">
        <v>0</v>
      </c>
      <c r="S268" s="189">
        <v>0</v>
      </c>
      <c r="T268" s="189">
        <v>0</v>
      </c>
      <c r="U268" s="189">
        <v>0</v>
      </c>
      <c r="V268" s="189">
        <v>0</v>
      </c>
      <c r="W268" s="189">
        <v>10</v>
      </c>
      <c r="X268" s="188">
        <v>5</v>
      </c>
      <c r="Y268" s="189">
        <v>0</v>
      </c>
      <c r="Z268" s="189">
        <v>3</v>
      </c>
      <c r="AA268" s="189">
        <v>0</v>
      </c>
      <c r="AB268" s="189">
        <v>0</v>
      </c>
      <c r="AC268" s="189">
        <v>0</v>
      </c>
      <c r="AD268" s="189">
        <v>0</v>
      </c>
      <c r="AE268" s="189">
        <v>0</v>
      </c>
      <c r="AF268" s="189">
        <v>0</v>
      </c>
      <c r="AG268" s="189">
        <v>8</v>
      </c>
      <c r="AH268" s="188">
        <v>8</v>
      </c>
      <c r="AI268" s="189">
        <v>0</v>
      </c>
      <c r="AJ268" s="189">
        <v>3</v>
      </c>
      <c r="AK268" s="189">
        <v>1</v>
      </c>
      <c r="AL268" s="189">
        <v>0</v>
      </c>
      <c r="AM268" s="189">
        <v>0</v>
      </c>
      <c r="AN268" s="189">
        <v>0</v>
      </c>
      <c r="AO268" s="189">
        <v>0</v>
      </c>
      <c r="AP268" s="189">
        <v>0</v>
      </c>
      <c r="AQ268" s="189">
        <v>12</v>
      </c>
      <c r="AR268" s="188">
        <v>5</v>
      </c>
      <c r="AS268" s="189">
        <v>0</v>
      </c>
      <c r="AT268" s="189">
        <v>2</v>
      </c>
      <c r="AU268" s="189">
        <v>0</v>
      </c>
      <c r="AV268" s="189">
        <v>0</v>
      </c>
      <c r="AW268" s="189">
        <v>0</v>
      </c>
      <c r="AX268" s="189">
        <v>0</v>
      </c>
      <c r="AY268" s="189">
        <v>0</v>
      </c>
      <c r="AZ268" s="189">
        <v>0</v>
      </c>
      <c r="BA268" s="312">
        <v>7</v>
      </c>
    </row>
    <row r="269" spans="1:53" ht="15" customHeight="1">
      <c r="A269" s="35"/>
      <c r="B269" s="11"/>
      <c r="C269" s="181" t="s">
        <v>66</v>
      </c>
      <c r="D269" s="183">
        <v>0</v>
      </c>
      <c r="E269" s="182">
        <v>0</v>
      </c>
      <c r="F269" s="182">
        <v>0</v>
      </c>
      <c r="G269" s="182">
        <v>0</v>
      </c>
      <c r="H269" s="182">
        <v>0</v>
      </c>
      <c r="I269" s="182">
        <v>0</v>
      </c>
      <c r="J269" s="182">
        <v>0</v>
      </c>
      <c r="K269" s="182">
        <v>0</v>
      </c>
      <c r="L269" s="182">
        <v>0</v>
      </c>
      <c r="M269" s="190">
        <v>0</v>
      </c>
      <c r="N269" s="183">
        <v>0</v>
      </c>
      <c r="O269" s="182">
        <v>0</v>
      </c>
      <c r="P269" s="182">
        <v>0</v>
      </c>
      <c r="Q269" s="182">
        <v>0</v>
      </c>
      <c r="R269" s="182">
        <v>0</v>
      </c>
      <c r="S269" s="182">
        <v>0</v>
      </c>
      <c r="T269" s="182">
        <v>0</v>
      </c>
      <c r="U269" s="182">
        <v>0</v>
      </c>
      <c r="V269" s="182">
        <v>0</v>
      </c>
      <c r="W269" s="182">
        <v>0</v>
      </c>
      <c r="X269" s="183">
        <v>0</v>
      </c>
      <c r="Y269" s="182">
        <v>0</v>
      </c>
      <c r="Z269" s="182">
        <v>0</v>
      </c>
      <c r="AA269" s="182">
        <v>0</v>
      </c>
      <c r="AB269" s="182">
        <v>0</v>
      </c>
      <c r="AC269" s="182">
        <v>0</v>
      </c>
      <c r="AD269" s="182">
        <v>0</v>
      </c>
      <c r="AE269" s="182">
        <v>0</v>
      </c>
      <c r="AF269" s="182">
        <v>0</v>
      </c>
      <c r="AG269" s="182">
        <v>0</v>
      </c>
      <c r="AH269" s="183">
        <v>0</v>
      </c>
      <c r="AI269" s="182">
        <v>0</v>
      </c>
      <c r="AJ269" s="182">
        <v>1</v>
      </c>
      <c r="AK269" s="182">
        <v>0</v>
      </c>
      <c r="AL269" s="182">
        <v>0</v>
      </c>
      <c r="AM269" s="182">
        <v>0</v>
      </c>
      <c r="AN269" s="182">
        <v>0</v>
      </c>
      <c r="AO269" s="182">
        <v>0</v>
      </c>
      <c r="AP269" s="182">
        <v>0</v>
      </c>
      <c r="AQ269" s="182">
        <v>1</v>
      </c>
      <c r="AR269" s="183">
        <v>0</v>
      </c>
      <c r="AS269" s="182">
        <v>0</v>
      </c>
      <c r="AT269" s="182">
        <v>0</v>
      </c>
      <c r="AU269" s="182">
        <v>0</v>
      </c>
      <c r="AV269" s="182">
        <v>0</v>
      </c>
      <c r="AW269" s="182">
        <v>0</v>
      </c>
      <c r="AX269" s="182">
        <v>0</v>
      </c>
      <c r="AY269" s="182">
        <v>0</v>
      </c>
      <c r="AZ269" s="182">
        <v>0</v>
      </c>
      <c r="BA269" s="190">
        <v>0</v>
      </c>
    </row>
    <row r="270" spans="1:53" ht="15" customHeight="1">
      <c r="A270" s="35"/>
      <c r="B270" s="11"/>
      <c r="C270" s="181" t="s">
        <v>67</v>
      </c>
      <c r="D270" s="183">
        <v>0</v>
      </c>
      <c r="E270" s="182">
        <v>0</v>
      </c>
      <c r="F270" s="182">
        <v>0</v>
      </c>
      <c r="G270" s="182">
        <v>0</v>
      </c>
      <c r="H270" s="182">
        <v>0</v>
      </c>
      <c r="I270" s="182">
        <v>0</v>
      </c>
      <c r="J270" s="182">
        <v>0</v>
      </c>
      <c r="K270" s="182">
        <v>0</v>
      </c>
      <c r="L270" s="182">
        <v>0</v>
      </c>
      <c r="M270" s="190">
        <v>0</v>
      </c>
      <c r="N270" s="183">
        <v>1</v>
      </c>
      <c r="O270" s="182">
        <v>0</v>
      </c>
      <c r="P270" s="182">
        <v>0</v>
      </c>
      <c r="Q270" s="182">
        <v>0</v>
      </c>
      <c r="R270" s="182">
        <v>0</v>
      </c>
      <c r="S270" s="182">
        <v>0</v>
      </c>
      <c r="T270" s="182">
        <v>0</v>
      </c>
      <c r="U270" s="182">
        <v>0</v>
      </c>
      <c r="V270" s="182">
        <v>0</v>
      </c>
      <c r="W270" s="182">
        <v>1</v>
      </c>
      <c r="X270" s="183">
        <v>0</v>
      </c>
      <c r="Y270" s="182">
        <v>0</v>
      </c>
      <c r="Z270" s="182">
        <v>0</v>
      </c>
      <c r="AA270" s="182">
        <v>0</v>
      </c>
      <c r="AB270" s="182">
        <v>0</v>
      </c>
      <c r="AC270" s="182">
        <v>0</v>
      </c>
      <c r="AD270" s="182">
        <v>0</v>
      </c>
      <c r="AE270" s="182">
        <v>0</v>
      </c>
      <c r="AF270" s="182">
        <v>0</v>
      </c>
      <c r="AG270" s="182">
        <v>0</v>
      </c>
      <c r="AH270" s="183">
        <v>0</v>
      </c>
      <c r="AI270" s="182">
        <v>0</v>
      </c>
      <c r="AJ270" s="182">
        <v>0</v>
      </c>
      <c r="AK270" s="182">
        <v>0</v>
      </c>
      <c r="AL270" s="182">
        <v>0</v>
      </c>
      <c r="AM270" s="182">
        <v>0</v>
      </c>
      <c r="AN270" s="182">
        <v>0</v>
      </c>
      <c r="AO270" s="182">
        <v>0</v>
      </c>
      <c r="AP270" s="182">
        <v>0</v>
      </c>
      <c r="AQ270" s="182">
        <v>0</v>
      </c>
      <c r="AR270" s="183">
        <v>0</v>
      </c>
      <c r="AS270" s="182">
        <v>0</v>
      </c>
      <c r="AT270" s="182">
        <v>0</v>
      </c>
      <c r="AU270" s="182">
        <v>0</v>
      </c>
      <c r="AV270" s="182">
        <v>0</v>
      </c>
      <c r="AW270" s="182">
        <v>0</v>
      </c>
      <c r="AX270" s="182">
        <v>0</v>
      </c>
      <c r="AY270" s="182">
        <v>0</v>
      </c>
      <c r="AZ270" s="182">
        <v>0</v>
      </c>
      <c r="BA270" s="190">
        <v>0</v>
      </c>
    </row>
    <row r="271" spans="1:53" ht="15" customHeight="1">
      <c r="A271" s="35"/>
      <c r="B271" s="11"/>
      <c r="C271" s="181" t="s">
        <v>311</v>
      </c>
      <c r="D271" s="183">
        <v>3</v>
      </c>
      <c r="E271" s="182">
        <v>0</v>
      </c>
      <c r="F271" s="182">
        <v>1</v>
      </c>
      <c r="G271" s="182">
        <v>3</v>
      </c>
      <c r="H271" s="182">
        <v>0</v>
      </c>
      <c r="I271" s="182">
        <v>0</v>
      </c>
      <c r="J271" s="182">
        <v>0</v>
      </c>
      <c r="K271" s="182">
        <v>0</v>
      </c>
      <c r="L271" s="182">
        <v>0</v>
      </c>
      <c r="M271" s="190">
        <v>7</v>
      </c>
      <c r="N271" s="183">
        <v>9</v>
      </c>
      <c r="O271" s="182">
        <v>0</v>
      </c>
      <c r="P271" s="182">
        <v>2</v>
      </c>
      <c r="Q271" s="182">
        <v>6</v>
      </c>
      <c r="R271" s="182">
        <v>0</v>
      </c>
      <c r="S271" s="182">
        <v>0</v>
      </c>
      <c r="T271" s="182">
        <v>0</v>
      </c>
      <c r="U271" s="182">
        <v>0</v>
      </c>
      <c r="V271" s="182">
        <v>0</v>
      </c>
      <c r="W271" s="182">
        <v>17</v>
      </c>
      <c r="X271" s="183">
        <v>6</v>
      </c>
      <c r="Y271" s="182">
        <v>0</v>
      </c>
      <c r="Z271" s="182">
        <v>3</v>
      </c>
      <c r="AA271" s="182">
        <v>1</v>
      </c>
      <c r="AB271" s="182">
        <v>0</v>
      </c>
      <c r="AC271" s="182">
        <v>0</v>
      </c>
      <c r="AD271" s="182">
        <v>0</v>
      </c>
      <c r="AE271" s="182">
        <v>0</v>
      </c>
      <c r="AF271" s="182">
        <v>0</v>
      </c>
      <c r="AG271" s="182">
        <v>10</v>
      </c>
      <c r="AH271" s="183">
        <v>1</v>
      </c>
      <c r="AI271" s="182">
        <v>0</v>
      </c>
      <c r="AJ271" s="182">
        <v>0</v>
      </c>
      <c r="AK271" s="182">
        <v>2</v>
      </c>
      <c r="AL271" s="182">
        <v>0</v>
      </c>
      <c r="AM271" s="182">
        <v>0</v>
      </c>
      <c r="AN271" s="182">
        <v>0</v>
      </c>
      <c r="AO271" s="182">
        <v>0</v>
      </c>
      <c r="AP271" s="182">
        <v>0</v>
      </c>
      <c r="AQ271" s="182">
        <v>3</v>
      </c>
      <c r="AR271" s="183">
        <v>4</v>
      </c>
      <c r="AS271" s="182">
        <v>0</v>
      </c>
      <c r="AT271" s="182">
        <v>0</v>
      </c>
      <c r="AU271" s="182">
        <v>2</v>
      </c>
      <c r="AV271" s="182">
        <v>0</v>
      </c>
      <c r="AW271" s="182">
        <v>1</v>
      </c>
      <c r="AX271" s="182">
        <v>0</v>
      </c>
      <c r="AY271" s="182">
        <v>0</v>
      </c>
      <c r="AZ271" s="182">
        <v>0</v>
      </c>
      <c r="BA271" s="190">
        <v>7</v>
      </c>
    </row>
    <row r="272" spans="1:53" ht="15" customHeight="1">
      <c r="A272" s="35"/>
      <c r="B272" s="304"/>
      <c r="C272" s="34" t="s">
        <v>39</v>
      </c>
      <c r="D272" s="184">
        <v>8</v>
      </c>
      <c r="E272" s="185">
        <v>0</v>
      </c>
      <c r="F272" s="185">
        <v>6</v>
      </c>
      <c r="G272" s="185">
        <v>5</v>
      </c>
      <c r="H272" s="185">
        <v>0</v>
      </c>
      <c r="I272" s="185">
        <v>0</v>
      </c>
      <c r="J272" s="185">
        <v>1</v>
      </c>
      <c r="K272" s="185">
        <v>0</v>
      </c>
      <c r="L272" s="185">
        <v>0</v>
      </c>
      <c r="M272" s="191">
        <v>20</v>
      </c>
      <c r="N272" s="184">
        <v>17</v>
      </c>
      <c r="O272" s="185">
        <v>0</v>
      </c>
      <c r="P272" s="185">
        <v>2</v>
      </c>
      <c r="Q272" s="185">
        <v>9</v>
      </c>
      <c r="R272" s="185">
        <v>0</v>
      </c>
      <c r="S272" s="185">
        <v>0</v>
      </c>
      <c r="T272" s="185">
        <v>0</v>
      </c>
      <c r="U272" s="185">
        <v>0</v>
      </c>
      <c r="V272" s="185">
        <v>0</v>
      </c>
      <c r="W272" s="185">
        <v>28</v>
      </c>
      <c r="X272" s="184">
        <v>11</v>
      </c>
      <c r="Y272" s="185">
        <v>0</v>
      </c>
      <c r="Z272" s="185">
        <v>6</v>
      </c>
      <c r="AA272" s="185">
        <v>1</v>
      </c>
      <c r="AB272" s="185">
        <v>0</v>
      </c>
      <c r="AC272" s="185">
        <v>0</v>
      </c>
      <c r="AD272" s="185">
        <v>0</v>
      </c>
      <c r="AE272" s="185">
        <v>0</v>
      </c>
      <c r="AF272" s="185">
        <v>0</v>
      </c>
      <c r="AG272" s="185">
        <v>18</v>
      </c>
      <c r="AH272" s="184">
        <v>9</v>
      </c>
      <c r="AI272" s="185">
        <v>0</v>
      </c>
      <c r="AJ272" s="185">
        <v>4</v>
      </c>
      <c r="AK272" s="185">
        <v>3</v>
      </c>
      <c r="AL272" s="185">
        <v>0</v>
      </c>
      <c r="AM272" s="185">
        <v>0</v>
      </c>
      <c r="AN272" s="185">
        <v>0</v>
      </c>
      <c r="AO272" s="185">
        <v>0</v>
      </c>
      <c r="AP272" s="185">
        <v>0</v>
      </c>
      <c r="AQ272" s="185">
        <v>16</v>
      </c>
      <c r="AR272" s="184">
        <v>9</v>
      </c>
      <c r="AS272" s="185">
        <v>0</v>
      </c>
      <c r="AT272" s="185">
        <v>2</v>
      </c>
      <c r="AU272" s="185">
        <v>2</v>
      </c>
      <c r="AV272" s="185">
        <v>0</v>
      </c>
      <c r="AW272" s="185">
        <v>1</v>
      </c>
      <c r="AX272" s="185">
        <v>0</v>
      </c>
      <c r="AY272" s="185">
        <v>0</v>
      </c>
      <c r="AZ272" s="185">
        <v>0</v>
      </c>
      <c r="BA272" s="191">
        <v>14</v>
      </c>
    </row>
    <row r="273" spans="1:53" ht="15" customHeight="1">
      <c r="A273" s="35"/>
      <c r="B273" s="11" t="s">
        <v>68</v>
      </c>
      <c r="C273" s="181" t="s">
        <v>68</v>
      </c>
      <c r="D273" s="183">
        <v>29</v>
      </c>
      <c r="E273" s="182">
        <v>0</v>
      </c>
      <c r="F273" s="182">
        <v>10</v>
      </c>
      <c r="G273" s="182">
        <v>9</v>
      </c>
      <c r="H273" s="182">
        <v>0</v>
      </c>
      <c r="I273" s="182">
        <v>1</v>
      </c>
      <c r="J273" s="182">
        <v>1</v>
      </c>
      <c r="K273" s="182">
        <v>0</v>
      </c>
      <c r="L273" s="182">
        <v>0</v>
      </c>
      <c r="M273" s="190">
        <v>50</v>
      </c>
      <c r="N273" s="183">
        <v>24</v>
      </c>
      <c r="O273" s="182">
        <v>0</v>
      </c>
      <c r="P273" s="182">
        <v>16</v>
      </c>
      <c r="Q273" s="182">
        <v>8</v>
      </c>
      <c r="R273" s="182">
        <v>0</v>
      </c>
      <c r="S273" s="182">
        <v>1</v>
      </c>
      <c r="T273" s="182">
        <v>0</v>
      </c>
      <c r="U273" s="182">
        <v>0</v>
      </c>
      <c r="V273" s="182">
        <v>0</v>
      </c>
      <c r="W273" s="182">
        <v>49</v>
      </c>
      <c r="X273" s="183">
        <v>41</v>
      </c>
      <c r="Y273" s="182">
        <v>0</v>
      </c>
      <c r="Z273" s="182">
        <v>19</v>
      </c>
      <c r="AA273" s="182">
        <v>4</v>
      </c>
      <c r="AB273" s="182">
        <v>1</v>
      </c>
      <c r="AC273" s="182">
        <v>0</v>
      </c>
      <c r="AD273" s="182">
        <v>0</v>
      </c>
      <c r="AE273" s="182">
        <v>1</v>
      </c>
      <c r="AF273" s="182">
        <v>0</v>
      </c>
      <c r="AG273" s="182">
        <v>66</v>
      </c>
      <c r="AH273" s="183">
        <v>46</v>
      </c>
      <c r="AI273" s="182">
        <v>0</v>
      </c>
      <c r="AJ273" s="182">
        <v>26</v>
      </c>
      <c r="AK273" s="182">
        <v>17</v>
      </c>
      <c r="AL273" s="182">
        <v>0</v>
      </c>
      <c r="AM273" s="182">
        <v>0</v>
      </c>
      <c r="AN273" s="182">
        <v>0</v>
      </c>
      <c r="AO273" s="182">
        <v>0</v>
      </c>
      <c r="AP273" s="182">
        <v>0</v>
      </c>
      <c r="AQ273" s="182">
        <v>89</v>
      </c>
      <c r="AR273" s="183">
        <v>37</v>
      </c>
      <c r="AS273" s="182">
        <v>0</v>
      </c>
      <c r="AT273" s="182">
        <v>20</v>
      </c>
      <c r="AU273" s="182">
        <v>13</v>
      </c>
      <c r="AV273" s="182">
        <v>0</v>
      </c>
      <c r="AW273" s="182">
        <v>1</v>
      </c>
      <c r="AX273" s="182">
        <v>0</v>
      </c>
      <c r="AY273" s="182">
        <v>0</v>
      </c>
      <c r="AZ273" s="182">
        <v>0</v>
      </c>
      <c r="BA273" s="190">
        <v>71</v>
      </c>
    </row>
    <row r="274" spans="1:53" ht="15" customHeight="1">
      <c r="A274" s="36"/>
      <c r="B274" s="197" t="s">
        <v>39</v>
      </c>
      <c r="C274" s="39"/>
      <c r="D274" s="195">
        <v>44</v>
      </c>
      <c r="E274" s="194">
        <v>0</v>
      </c>
      <c r="F274" s="194">
        <v>16</v>
      </c>
      <c r="G274" s="194">
        <v>14</v>
      </c>
      <c r="H274" s="194">
        <v>0</v>
      </c>
      <c r="I274" s="194">
        <v>1</v>
      </c>
      <c r="J274" s="194">
        <v>2</v>
      </c>
      <c r="K274" s="194">
        <v>0</v>
      </c>
      <c r="L274" s="194">
        <v>0</v>
      </c>
      <c r="M274" s="196">
        <v>77</v>
      </c>
      <c r="N274" s="195">
        <v>53</v>
      </c>
      <c r="O274" s="194">
        <v>0</v>
      </c>
      <c r="P274" s="194">
        <v>19</v>
      </c>
      <c r="Q274" s="194">
        <v>18</v>
      </c>
      <c r="R274" s="194">
        <v>0</v>
      </c>
      <c r="S274" s="194">
        <v>2</v>
      </c>
      <c r="T274" s="194">
        <v>0</v>
      </c>
      <c r="U274" s="194">
        <v>0</v>
      </c>
      <c r="V274" s="194">
        <v>0</v>
      </c>
      <c r="W274" s="194">
        <v>92</v>
      </c>
      <c r="X274" s="195">
        <v>69</v>
      </c>
      <c r="Y274" s="194">
        <v>0</v>
      </c>
      <c r="Z274" s="194">
        <v>27</v>
      </c>
      <c r="AA274" s="194">
        <v>6</v>
      </c>
      <c r="AB274" s="194">
        <v>1</v>
      </c>
      <c r="AC274" s="194">
        <v>0</v>
      </c>
      <c r="AD274" s="194">
        <v>0</v>
      </c>
      <c r="AE274" s="194">
        <v>1</v>
      </c>
      <c r="AF274" s="194">
        <v>0</v>
      </c>
      <c r="AG274" s="194">
        <v>104</v>
      </c>
      <c r="AH274" s="195">
        <v>69</v>
      </c>
      <c r="AI274" s="194">
        <v>0</v>
      </c>
      <c r="AJ274" s="194">
        <v>32</v>
      </c>
      <c r="AK274" s="194">
        <v>23</v>
      </c>
      <c r="AL274" s="194">
        <v>0</v>
      </c>
      <c r="AM274" s="194">
        <v>0</v>
      </c>
      <c r="AN274" s="194">
        <v>0</v>
      </c>
      <c r="AO274" s="194">
        <v>0</v>
      </c>
      <c r="AP274" s="194">
        <v>0</v>
      </c>
      <c r="AQ274" s="194">
        <v>124</v>
      </c>
      <c r="AR274" s="195">
        <v>62</v>
      </c>
      <c r="AS274" s="194">
        <v>0</v>
      </c>
      <c r="AT274" s="194">
        <v>28</v>
      </c>
      <c r="AU274" s="194">
        <v>15</v>
      </c>
      <c r="AV274" s="194">
        <v>0</v>
      </c>
      <c r="AW274" s="194">
        <v>3</v>
      </c>
      <c r="AX274" s="194">
        <v>0</v>
      </c>
      <c r="AY274" s="194">
        <v>0</v>
      </c>
      <c r="AZ274" s="194">
        <v>0</v>
      </c>
      <c r="BA274" s="196">
        <v>108</v>
      </c>
    </row>
    <row r="275" spans="1:53" ht="15" customHeight="1">
      <c r="A275" s="35" t="s">
        <v>17</v>
      </c>
      <c r="B275" s="11" t="s">
        <v>70</v>
      </c>
      <c r="C275" s="181" t="s">
        <v>70</v>
      </c>
      <c r="D275" s="183">
        <v>44</v>
      </c>
      <c r="E275" s="182">
        <v>0</v>
      </c>
      <c r="F275" s="182">
        <v>5</v>
      </c>
      <c r="G275" s="182">
        <v>4</v>
      </c>
      <c r="H275" s="182">
        <v>0</v>
      </c>
      <c r="I275" s="182">
        <v>0</v>
      </c>
      <c r="J275" s="182">
        <v>0</v>
      </c>
      <c r="K275" s="182">
        <v>1</v>
      </c>
      <c r="L275" s="182">
        <v>0</v>
      </c>
      <c r="M275" s="190">
        <v>54</v>
      </c>
      <c r="N275" s="183">
        <v>22</v>
      </c>
      <c r="O275" s="182">
        <v>0</v>
      </c>
      <c r="P275" s="182">
        <v>8</v>
      </c>
      <c r="Q275" s="182">
        <v>1</v>
      </c>
      <c r="R275" s="182">
        <v>0</v>
      </c>
      <c r="S275" s="182">
        <v>0</v>
      </c>
      <c r="T275" s="182">
        <v>1</v>
      </c>
      <c r="U275" s="182">
        <v>0</v>
      </c>
      <c r="V275" s="182">
        <v>0</v>
      </c>
      <c r="W275" s="182">
        <v>32</v>
      </c>
      <c r="X275" s="183">
        <v>33</v>
      </c>
      <c r="Y275" s="182">
        <v>0</v>
      </c>
      <c r="Z275" s="182">
        <v>13</v>
      </c>
      <c r="AA275" s="182">
        <v>3</v>
      </c>
      <c r="AB275" s="182">
        <v>0</v>
      </c>
      <c r="AC275" s="182">
        <v>1</v>
      </c>
      <c r="AD275" s="182">
        <v>0</v>
      </c>
      <c r="AE275" s="182">
        <v>0</v>
      </c>
      <c r="AF275" s="182">
        <v>0</v>
      </c>
      <c r="AG275" s="182">
        <v>50</v>
      </c>
      <c r="AH275" s="183">
        <v>49</v>
      </c>
      <c r="AI275" s="182">
        <v>0</v>
      </c>
      <c r="AJ275" s="182">
        <v>14</v>
      </c>
      <c r="AK275" s="182">
        <v>1</v>
      </c>
      <c r="AL275" s="182">
        <v>0</v>
      </c>
      <c r="AM275" s="182">
        <v>0</v>
      </c>
      <c r="AN275" s="182">
        <v>0</v>
      </c>
      <c r="AO275" s="182">
        <v>0</v>
      </c>
      <c r="AP275" s="182">
        <v>0</v>
      </c>
      <c r="AQ275" s="182">
        <v>64</v>
      </c>
      <c r="AR275" s="183">
        <v>31</v>
      </c>
      <c r="AS275" s="182">
        <v>0</v>
      </c>
      <c r="AT275" s="182">
        <v>8</v>
      </c>
      <c r="AU275" s="182">
        <v>8</v>
      </c>
      <c r="AV275" s="182">
        <v>0</v>
      </c>
      <c r="AW275" s="182">
        <v>0</v>
      </c>
      <c r="AX275" s="182">
        <v>1</v>
      </c>
      <c r="AY275" s="182">
        <v>0</v>
      </c>
      <c r="AZ275" s="182">
        <v>0</v>
      </c>
      <c r="BA275" s="190">
        <v>48</v>
      </c>
    </row>
    <row r="276" spans="1:53" ht="15" customHeight="1">
      <c r="A276" s="35"/>
      <c r="B276" s="334" t="s">
        <v>71</v>
      </c>
      <c r="C276" s="260" t="s">
        <v>72</v>
      </c>
      <c r="D276" s="188">
        <v>0</v>
      </c>
      <c r="E276" s="189">
        <v>0</v>
      </c>
      <c r="F276" s="189">
        <v>0</v>
      </c>
      <c r="G276" s="189">
        <v>0</v>
      </c>
      <c r="H276" s="189">
        <v>0</v>
      </c>
      <c r="I276" s="189">
        <v>0</v>
      </c>
      <c r="J276" s="189">
        <v>0</v>
      </c>
      <c r="K276" s="189">
        <v>0</v>
      </c>
      <c r="L276" s="189">
        <v>0</v>
      </c>
      <c r="M276" s="312">
        <v>0</v>
      </c>
      <c r="N276" s="188">
        <v>1</v>
      </c>
      <c r="O276" s="189">
        <v>0</v>
      </c>
      <c r="P276" s="189">
        <v>0</v>
      </c>
      <c r="Q276" s="189">
        <v>0</v>
      </c>
      <c r="R276" s="189">
        <v>0</v>
      </c>
      <c r="S276" s="189">
        <v>0</v>
      </c>
      <c r="T276" s="189">
        <v>0</v>
      </c>
      <c r="U276" s="189">
        <v>0</v>
      </c>
      <c r="V276" s="189">
        <v>0</v>
      </c>
      <c r="W276" s="189">
        <v>1</v>
      </c>
      <c r="X276" s="188">
        <v>0</v>
      </c>
      <c r="Y276" s="189">
        <v>0</v>
      </c>
      <c r="Z276" s="189">
        <v>0</v>
      </c>
      <c r="AA276" s="189">
        <v>0</v>
      </c>
      <c r="AB276" s="189">
        <v>0</v>
      </c>
      <c r="AC276" s="189">
        <v>0</v>
      </c>
      <c r="AD276" s="189">
        <v>0</v>
      </c>
      <c r="AE276" s="189">
        <v>0</v>
      </c>
      <c r="AF276" s="189">
        <v>0</v>
      </c>
      <c r="AG276" s="189">
        <v>0</v>
      </c>
      <c r="AH276" s="188">
        <v>1</v>
      </c>
      <c r="AI276" s="189">
        <v>0</v>
      </c>
      <c r="AJ276" s="189">
        <v>0</v>
      </c>
      <c r="AK276" s="189">
        <v>0</v>
      </c>
      <c r="AL276" s="189">
        <v>0</v>
      </c>
      <c r="AM276" s="189">
        <v>0</v>
      </c>
      <c r="AN276" s="189">
        <v>0</v>
      </c>
      <c r="AO276" s="189">
        <v>0</v>
      </c>
      <c r="AP276" s="189">
        <v>0</v>
      </c>
      <c r="AQ276" s="189">
        <v>1</v>
      </c>
      <c r="AR276" s="188">
        <v>1</v>
      </c>
      <c r="AS276" s="189">
        <v>0</v>
      </c>
      <c r="AT276" s="189">
        <v>0</v>
      </c>
      <c r="AU276" s="189">
        <v>0</v>
      </c>
      <c r="AV276" s="189">
        <v>0</v>
      </c>
      <c r="AW276" s="189">
        <v>0</v>
      </c>
      <c r="AX276" s="189">
        <v>0</v>
      </c>
      <c r="AY276" s="189">
        <v>0</v>
      </c>
      <c r="AZ276" s="189">
        <v>0</v>
      </c>
      <c r="BA276" s="312">
        <v>1</v>
      </c>
    </row>
    <row r="277" spans="1:53" ht="15" customHeight="1">
      <c r="A277" s="35"/>
      <c r="B277" s="11"/>
      <c r="C277" s="181" t="s">
        <v>73</v>
      </c>
      <c r="D277" s="183">
        <v>1</v>
      </c>
      <c r="E277" s="182">
        <v>0</v>
      </c>
      <c r="F277" s="182">
        <v>1</v>
      </c>
      <c r="G277" s="182">
        <v>1</v>
      </c>
      <c r="H277" s="182">
        <v>0</v>
      </c>
      <c r="I277" s="182">
        <v>0</v>
      </c>
      <c r="J277" s="182">
        <v>0</v>
      </c>
      <c r="K277" s="182">
        <v>0</v>
      </c>
      <c r="L277" s="182">
        <v>0</v>
      </c>
      <c r="M277" s="190">
        <v>3</v>
      </c>
      <c r="N277" s="183">
        <v>4</v>
      </c>
      <c r="O277" s="182">
        <v>0</v>
      </c>
      <c r="P277" s="182">
        <v>0</v>
      </c>
      <c r="Q277" s="182">
        <v>0</v>
      </c>
      <c r="R277" s="182">
        <v>0</v>
      </c>
      <c r="S277" s="182">
        <v>0</v>
      </c>
      <c r="T277" s="182">
        <v>0</v>
      </c>
      <c r="U277" s="182">
        <v>0</v>
      </c>
      <c r="V277" s="182">
        <v>0</v>
      </c>
      <c r="W277" s="182">
        <v>4</v>
      </c>
      <c r="X277" s="183">
        <v>2</v>
      </c>
      <c r="Y277" s="182">
        <v>0</v>
      </c>
      <c r="Z277" s="182">
        <v>0</v>
      </c>
      <c r="AA277" s="182">
        <v>0</v>
      </c>
      <c r="AB277" s="182">
        <v>0</v>
      </c>
      <c r="AC277" s="182">
        <v>0</v>
      </c>
      <c r="AD277" s="182">
        <v>0</v>
      </c>
      <c r="AE277" s="182">
        <v>0</v>
      </c>
      <c r="AF277" s="182">
        <v>0</v>
      </c>
      <c r="AG277" s="182">
        <v>2</v>
      </c>
      <c r="AH277" s="183">
        <v>2</v>
      </c>
      <c r="AI277" s="182">
        <v>0</v>
      </c>
      <c r="AJ277" s="182">
        <v>1</v>
      </c>
      <c r="AK277" s="182">
        <v>0</v>
      </c>
      <c r="AL277" s="182">
        <v>0</v>
      </c>
      <c r="AM277" s="182">
        <v>0</v>
      </c>
      <c r="AN277" s="182">
        <v>0</v>
      </c>
      <c r="AO277" s="182">
        <v>0</v>
      </c>
      <c r="AP277" s="182">
        <v>0</v>
      </c>
      <c r="AQ277" s="182">
        <v>3</v>
      </c>
      <c r="AR277" s="183">
        <v>2</v>
      </c>
      <c r="AS277" s="182">
        <v>0</v>
      </c>
      <c r="AT277" s="182">
        <v>0</v>
      </c>
      <c r="AU277" s="182">
        <v>1</v>
      </c>
      <c r="AV277" s="182">
        <v>0</v>
      </c>
      <c r="AW277" s="182">
        <v>0</v>
      </c>
      <c r="AX277" s="182">
        <v>0</v>
      </c>
      <c r="AY277" s="182">
        <v>0</v>
      </c>
      <c r="AZ277" s="182">
        <v>0</v>
      </c>
      <c r="BA277" s="190">
        <v>3</v>
      </c>
    </row>
    <row r="278" spans="1:53" ht="15" customHeight="1">
      <c r="A278" s="35"/>
      <c r="B278" s="11"/>
      <c r="C278" s="181" t="s">
        <v>74</v>
      </c>
      <c r="D278" s="183">
        <v>1</v>
      </c>
      <c r="E278" s="182">
        <v>0</v>
      </c>
      <c r="F278" s="182">
        <v>0</v>
      </c>
      <c r="G278" s="182">
        <v>0</v>
      </c>
      <c r="H278" s="182">
        <v>0</v>
      </c>
      <c r="I278" s="182">
        <v>0</v>
      </c>
      <c r="J278" s="182">
        <v>0</v>
      </c>
      <c r="K278" s="182">
        <v>0</v>
      </c>
      <c r="L278" s="182">
        <v>0</v>
      </c>
      <c r="M278" s="190">
        <v>1</v>
      </c>
      <c r="N278" s="183">
        <v>0</v>
      </c>
      <c r="O278" s="182">
        <v>0</v>
      </c>
      <c r="P278" s="182">
        <v>0</v>
      </c>
      <c r="Q278" s="182">
        <v>0</v>
      </c>
      <c r="R278" s="182">
        <v>0</v>
      </c>
      <c r="S278" s="182">
        <v>0</v>
      </c>
      <c r="T278" s="182">
        <v>0</v>
      </c>
      <c r="U278" s="182">
        <v>0</v>
      </c>
      <c r="V278" s="182">
        <v>0</v>
      </c>
      <c r="W278" s="182">
        <v>0</v>
      </c>
      <c r="X278" s="183">
        <v>0</v>
      </c>
      <c r="Y278" s="182">
        <v>0</v>
      </c>
      <c r="Z278" s="182">
        <v>1</v>
      </c>
      <c r="AA278" s="182">
        <v>0</v>
      </c>
      <c r="AB278" s="182">
        <v>0</v>
      </c>
      <c r="AC278" s="182">
        <v>0</v>
      </c>
      <c r="AD278" s="182">
        <v>0</v>
      </c>
      <c r="AE278" s="182">
        <v>0</v>
      </c>
      <c r="AF278" s="182">
        <v>0</v>
      </c>
      <c r="AG278" s="182">
        <v>1</v>
      </c>
      <c r="AH278" s="183">
        <v>0</v>
      </c>
      <c r="AI278" s="182">
        <v>0</v>
      </c>
      <c r="AJ278" s="182">
        <v>0</v>
      </c>
      <c r="AK278" s="182">
        <v>0</v>
      </c>
      <c r="AL278" s="182">
        <v>0</v>
      </c>
      <c r="AM278" s="182">
        <v>0</v>
      </c>
      <c r="AN278" s="182">
        <v>0</v>
      </c>
      <c r="AO278" s="182">
        <v>0</v>
      </c>
      <c r="AP278" s="182">
        <v>0</v>
      </c>
      <c r="AQ278" s="182">
        <v>0</v>
      </c>
      <c r="AR278" s="183">
        <v>0</v>
      </c>
      <c r="AS278" s="182">
        <v>0</v>
      </c>
      <c r="AT278" s="182">
        <v>0</v>
      </c>
      <c r="AU278" s="182">
        <v>0</v>
      </c>
      <c r="AV278" s="182">
        <v>0</v>
      </c>
      <c r="AW278" s="182">
        <v>0</v>
      </c>
      <c r="AX278" s="182">
        <v>0</v>
      </c>
      <c r="AY278" s="182">
        <v>0</v>
      </c>
      <c r="AZ278" s="182">
        <v>0</v>
      </c>
      <c r="BA278" s="190">
        <v>0</v>
      </c>
    </row>
    <row r="279" spans="1:53" ht="15" customHeight="1">
      <c r="A279" s="35"/>
      <c r="B279" s="304"/>
      <c r="C279" s="34" t="s">
        <v>39</v>
      </c>
      <c r="D279" s="184">
        <v>2</v>
      </c>
      <c r="E279" s="185">
        <v>0</v>
      </c>
      <c r="F279" s="185">
        <v>1</v>
      </c>
      <c r="G279" s="185">
        <v>1</v>
      </c>
      <c r="H279" s="185">
        <v>0</v>
      </c>
      <c r="I279" s="185">
        <v>0</v>
      </c>
      <c r="J279" s="185">
        <v>0</v>
      </c>
      <c r="K279" s="185">
        <v>0</v>
      </c>
      <c r="L279" s="185">
        <v>0</v>
      </c>
      <c r="M279" s="191">
        <v>4</v>
      </c>
      <c r="N279" s="184">
        <v>5</v>
      </c>
      <c r="O279" s="185">
        <v>0</v>
      </c>
      <c r="P279" s="185">
        <v>0</v>
      </c>
      <c r="Q279" s="185">
        <v>0</v>
      </c>
      <c r="R279" s="185">
        <v>0</v>
      </c>
      <c r="S279" s="185">
        <v>0</v>
      </c>
      <c r="T279" s="185">
        <v>0</v>
      </c>
      <c r="U279" s="185">
        <v>0</v>
      </c>
      <c r="V279" s="185">
        <v>0</v>
      </c>
      <c r="W279" s="185">
        <v>5</v>
      </c>
      <c r="X279" s="184">
        <v>2</v>
      </c>
      <c r="Y279" s="185">
        <v>0</v>
      </c>
      <c r="Z279" s="185">
        <v>1</v>
      </c>
      <c r="AA279" s="185">
        <v>0</v>
      </c>
      <c r="AB279" s="185">
        <v>0</v>
      </c>
      <c r="AC279" s="185">
        <v>0</v>
      </c>
      <c r="AD279" s="185">
        <v>0</v>
      </c>
      <c r="AE279" s="185">
        <v>0</v>
      </c>
      <c r="AF279" s="185">
        <v>0</v>
      </c>
      <c r="AG279" s="185">
        <v>3</v>
      </c>
      <c r="AH279" s="184">
        <v>3</v>
      </c>
      <c r="AI279" s="185">
        <v>0</v>
      </c>
      <c r="AJ279" s="185">
        <v>1</v>
      </c>
      <c r="AK279" s="185">
        <v>0</v>
      </c>
      <c r="AL279" s="185">
        <v>0</v>
      </c>
      <c r="AM279" s="185">
        <v>0</v>
      </c>
      <c r="AN279" s="185">
        <v>0</v>
      </c>
      <c r="AO279" s="185">
        <v>0</v>
      </c>
      <c r="AP279" s="185">
        <v>0</v>
      </c>
      <c r="AQ279" s="185">
        <v>4</v>
      </c>
      <c r="AR279" s="184">
        <v>3</v>
      </c>
      <c r="AS279" s="185">
        <v>0</v>
      </c>
      <c r="AT279" s="185">
        <v>0</v>
      </c>
      <c r="AU279" s="185">
        <v>1</v>
      </c>
      <c r="AV279" s="185">
        <v>0</v>
      </c>
      <c r="AW279" s="185">
        <v>0</v>
      </c>
      <c r="AX279" s="185">
        <v>0</v>
      </c>
      <c r="AY279" s="185">
        <v>0</v>
      </c>
      <c r="AZ279" s="185">
        <v>0</v>
      </c>
      <c r="BA279" s="191">
        <v>4</v>
      </c>
    </row>
    <row r="280" spans="1:53" ht="15" customHeight="1">
      <c r="A280" s="35"/>
      <c r="B280" s="11" t="s">
        <v>189</v>
      </c>
      <c r="C280" s="181" t="s">
        <v>75</v>
      </c>
      <c r="D280" s="183">
        <v>1</v>
      </c>
      <c r="E280" s="182">
        <v>0</v>
      </c>
      <c r="F280" s="182">
        <v>0</v>
      </c>
      <c r="G280" s="182">
        <v>0</v>
      </c>
      <c r="H280" s="182">
        <v>2</v>
      </c>
      <c r="I280" s="182">
        <v>0</v>
      </c>
      <c r="J280" s="182">
        <v>0</v>
      </c>
      <c r="K280" s="182">
        <v>0</v>
      </c>
      <c r="L280" s="182">
        <v>0</v>
      </c>
      <c r="M280" s="190">
        <v>3</v>
      </c>
      <c r="N280" s="183">
        <v>0</v>
      </c>
      <c r="O280" s="182">
        <v>0</v>
      </c>
      <c r="P280" s="182">
        <v>1</v>
      </c>
      <c r="Q280" s="182">
        <v>0</v>
      </c>
      <c r="R280" s="182">
        <v>0</v>
      </c>
      <c r="S280" s="182">
        <v>0</v>
      </c>
      <c r="T280" s="182">
        <v>0</v>
      </c>
      <c r="U280" s="182">
        <v>0</v>
      </c>
      <c r="V280" s="182">
        <v>0</v>
      </c>
      <c r="W280" s="182">
        <v>1</v>
      </c>
      <c r="X280" s="183">
        <v>0</v>
      </c>
      <c r="Y280" s="182">
        <v>0</v>
      </c>
      <c r="Z280" s="182">
        <v>0</v>
      </c>
      <c r="AA280" s="182">
        <v>1</v>
      </c>
      <c r="AB280" s="182">
        <v>0</v>
      </c>
      <c r="AC280" s="182">
        <v>0</v>
      </c>
      <c r="AD280" s="182">
        <v>0</v>
      </c>
      <c r="AE280" s="182">
        <v>0</v>
      </c>
      <c r="AF280" s="182">
        <v>0</v>
      </c>
      <c r="AG280" s="182">
        <v>1</v>
      </c>
      <c r="AH280" s="183">
        <v>0</v>
      </c>
      <c r="AI280" s="182">
        <v>0</v>
      </c>
      <c r="AJ280" s="182">
        <v>1</v>
      </c>
      <c r="AK280" s="182">
        <v>0</v>
      </c>
      <c r="AL280" s="182">
        <v>0</v>
      </c>
      <c r="AM280" s="182">
        <v>0</v>
      </c>
      <c r="AN280" s="182">
        <v>0</v>
      </c>
      <c r="AO280" s="182">
        <v>0</v>
      </c>
      <c r="AP280" s="182">
        <v>0</v>
      </c>
      <c r="AQ280" s="182">
        <v>1</v>
      </c>
      <c r="AR280" s="183">
        <v>1</v>
      </c>
      <c r="AS280" s="182">
        <v>0</v>
      </c>
      <c r="AT280" s="182">
        <v>0</v>
      </c>
      <c r="AU280" s="182">
        <v>0</v>
      </c>
      <c r="AV280" s="182">
        <v>0</v>
      </c>
      <c r="AW280" s="182">
        <v>0</v>
      </c>
      <c r="AX280" s="182">
        <v>0</v>
      </c>
      <c r="AY280" s="182">
        <v>0</v>
      </c>
      <c r="AZ280" s="182">
        <v>0</v>
      </c>
      <c r="BA280" s="190">
        <v>1</v>
      </c>
    </row>
    <row r="281" spans="1:53" ht="15" customHeight="1">
      <c r="A281" s="35"/>
      <c r="B281" s="334" t="s">
        <v>179</v>
      </c>
      <c r="C281" s="260" t="s">
        <v>78</v>
      </c>
      <c r="D281" s="188">
        <v>5</v>
      </c>
      <c r="E281" s="189">
        <v>0</v>
      </c>
      <c r="F281" s="189">
        <v>0</v>
      </c>
      <c r="G281" s="189">
        <v>0</v>
      </c>
      <c r="H281" s="189">
        <v>0</v>
      </c>
      <c r="I281" s="189">
        <v>0</v>
      </c>
      <c r="J281" s="189">
        <v>1</v>
      </c>
      <c r="K281" s="189">
        <v>0</v>
      </c>
      <c r="L281" s="189">
        <v>0</v>
      </c>
      <c r="M281" s="312">
        <v>6</v>
      </c>
      <c r="N281" s="188">
        <v>4</v>
      </c>
      <c r="O281" s="189">
        <v>0</v>
      </c>
      <c r="P281" s="189">
        <v>1</v>
      </c>
      <c r="Q281" s="189">
        <v>0</v>
      </c>
      <c r="R281" s="189">
        <v>0</v>
      </c>
      <c r="S281" s="189">
        <v>0</v>
      </c>
      <c r="T281" s="189">
        <v>0</v>
      </c>
      <c r="U281" s="189">
        <v>0</v>
      </c>
      <c r="V281" s="189">
        <v>0</v>
      </c>
      <c r="W281" s="189">
        <v>5</v>
      </c>
      <c r="X281" s="188">
        <v>2</v>
      </c>
      <c r="Y281" s="189">
        <v>0</v>
      </c>
      <c r="Z281" s="189">
        <v>1</v>
      </c>
      <c r="AA281" s="189">
        <v>1</v>
      </c>
      <c r="AB281" s="189">
        <v>0</v>
      </c>
      <c r="AC281" s="189">
        <v>0</v>
      </c>
      <c r="AD281" s="189">
        <v>0</v>
      </c>
      <c r="AE281" s="189">
        <v>0</v>
      </c>
      <c r="AF281" s="189">
        <v>0</v>
      </c>
      <c r="AG281" s="189">
        <v>4</v>
      </c>
      <c r="AH281" s="188">
        <v>5</v>
      </c>
      <c r="AI281" s="189">
        <v>0</v>
      </c>
      <c r="AJ281" s="189">
        <v>0</v>
      </c>
      <c r="AK281" s="189">
        <v>0</v>
      </c>
      <c r="AL281" s="189">
        <v>0</v>
      </c>
      <c r="AM281" s="189">
        <v>0</v>
      </c>
      <c r="AN281" s="189">
        <v>0</v>
      </c>
      <c r="AO281" s="189">
        <v>0</v>
      </c>
      <c r="AP281" s="189">
        <v>0</v>
      </c>
      <c r="AQ281" s="189">
        <v>5</v>
      </c>
      <c r="AR281" s="188">
        <v>2</v>
      </c>
      <c r="AS281" s="189">
        <v>0</v>
      </c>
      <c r="AT281" s="189">
        <v>2</v>
      </c>
      <c r="AU281" s="189">
        <v>0</v>
      </c>
      <c r="AV281" s="189">
        <v>0</v>
      </c>
      <c r="AW281" s="189">
        <v>0</v>
      </c>
      <c r="AX281" s="189">
        <v>0</v>
      </c>
      <c r="AY281" s="189">
        <v>0</v>
      </c>
      <c r="AZ281" s="189">
        <v>0</v>
      </c>
      <c r="BA281" s="312">
        <v>4</v>
      </c>
    </row>
    <row r="282" spans="1:53" ht="15" customHeight="1">
      <c r="A282" s="35"/>
      <c r="B282" s="11"/>
      <c r="C282" s="181" t="s">
        <v>312</v>
      </c>
      <c r="D282" s="183">
        <v>0</v>
      </c>
      <c r="E282" s="182">
        <v>0</v>
      </c>
      <c r="F282" s="182">
        <v>0</v>
      </c>
      <c r="G282" s="182">
        <v>0</v>
      </c>
      <c r="H282" s="182">
        <v>0</v>
      </c>
      <c r="I282" s="182">
        <v>0</v>
      </c>
      <c r="J282" s="182">
        <v>0</v>
      </c>
      <c r="K282" s="182">
        <v>0</v>
      </c>
      <c r="L282" s="182">
        <v>0</v>
      </c>
      <c r="M282" s="190">
        <v>0</v>
      </c>
      <c r="N282" s="183">
        <v>0</v>
      </c>
      <c r="O282" s="182">
        <v>0</v>
      </c>
      <c r="P282" s="182">
        <v>0</v>
      </c>
      <c r="Q282" s="182">
        <v>0</v>
      </c>
      <c r="R282" s="182">
        <v>0</v>
      </c>
      <c r="S282" s="182">
        <v>0</v>
      </c>
      <c r="T282" s="182">
        <v>0</v>
      </c>
      <c r="U282" s="182">
        <v>0</v>
      </c>
      <c r="V282" s="182">
        <v>0</v>
      </c>
      <c r="W282" s="182">
        <v>0</v>
      </c>
      <c r="X282" s="183">
        <v>0</v>
      </c>
      <c r="Y282" s="182">
        <v>0</v>
      </c>
      <c r="Z282" s="182">
        <v>1</v>
      </c>
      <c r="AA282" s="182">
        <v>2</v>
      </c>
      <c r="AB282" s="182">
        <v>0</v>
      </c>
      <c r="AC282" s="182">
        <v>0</v>
      </c>
      <c r="AD282" s="182">
        <v>0</v>
      </c>
      <c r="AE282" s="182">
        <v>0</v>
      </c>
      <c r="AF282" s="182">
        <v>0</v>
      </c>
      <c r="AG282" s="182">
        <v>3</v>
      </c>
      <c r="AH282" s="183">
        <v>0</v>
      </c>
      <c r="AI282" s="182">
        <v>0</v>
      </c>
      <c r="AJ282" s="182">
        <v>0</v>
      </c>
      <c r="AK282" s="182">
        <v>0</v>
      </c>
      <c r="AL282" s="182">
        <v>0</v>
      </c>
      <c r="AM282" s="182">
        <v>0</v>
      </c>
      <c r="AN282" s="182">
        <v>0</v>
      </c>
      <c r="AO282" s="182">
        <v>0</v>
      </c>
      <c r="AP282" s="182">
        <v>0</v>
      </c>
      <c r="AQ282" s="182">
        <v>0</v>
      </c>
      <c r="AR282" s="183">
        <v>0</v>
      </c>
      <c r="AS282" s="182">
        <v>0</v>
      </c>
      <c r="AT282" s="182">
        <v>0</v>
      </c>
      <c r="AU282" s="182">
        <v>0</v>
      </c>
      <c r="AV282" s="182">
        <v>0</v>
      </c>
      <c r="AW282" s="182">
        <v>0</v>
      </c>
      <c r="AX282" s="182">
        <v>0</v>
      </c>
      <c r="AY282" s="182">
        <v>0</v>
      </c>
      <c r="AZ282" s="182">
        <v>0</v>
      </c>
      <c r="BA282" s="190">
        <v>0</v>
      </c>
    </row>
    <row r="283" spans="1:53" ht="15" customHeight="1">
      <c r="A283" s="35"/>
      <c r="B283" s="304"/>
      <c r="C283" s="34" t="s">
        <v>39</v>
      </c>
      <c r="D283" s="184">
        <v>5</v>
      </c>
      <c r="E283" s="185">
        <v>0</v>
      </c>
      <c r="F283" s="185">
        <v>0</v>
      </c>
      <c r="G283" s="185">
        <v>0</v>
      </c>
      <c r="H283" s="185">
        <v>0</v>
      </c>
      <c r="I283" s="185">
        <v>0</v>
      </c>
      <c r="J283" s="185">
        <v>1</v>
      </c>
      <c r="K283" s="185">
        <v>0</v>
      </c>
      <c r="L283" s="185">
        <v>0</v>
      </c>
      <c r="M283" s="191">
        <v>6</v>
      </c>
      <c r="N283" s="184">
        <v>4</v>
      </c>
      <c r="O283" s="185">
        <v>0</v>
      </c>
      <c r="P283" s="185">
        <v>1</v>
      </c>
      <c r="Q283" s="185">
        <v>0</v>
      </c>
      <c r="R283" s="185">
        <v>0</v>
      </c>
      <c r="S283" s="185">
        <v>0</v>
      </c>
      <c r="T283" s="185">
        <v>0</v>
      </c>
      <c r="U283" s="185">
        <v>0</v>
      </c>
      <c r="V283" s="185">
        <v>0</v>
      </c>
      <c r="W283" s="185">
        <v>5</v>
      </c>
      <c r="X283" s="184">
        <v>2</v>
      </c>
      <c r="Y283" s="185">
        <v>0</v>
      </c>
      <c r="Z283" s="185">
        <v>2</v>
      </c>
      <c r="AA283" s="185">
        <v>3</v>
      </c>
      <c r="AB283" s="185">
        <v>0</v>
      </c>
      <c r="AC283" s="185">
        <v>0</v>
      </c>
      <c r="AD283" s="185">
        <v>0</v>
      </c>
      <c r="AE283" s="185">
        <v>0</v>
      </c>
      <c r="AF283" s="185">
        <v>0</v>
      </c>
      <c r="AG283" s="185">
        <v>7</v>
      </c>
      <c r="AH283" s="184">
        <v>5</v>
      </c>
      <c r="AI283" s="185">
        <v>0</v>
      </c>
      <c r="AJ283" s="185">
        <v>0</v>
      </c>
      <c r="AK283" s="185">
        <v>0</v>
      </c>
      <c r="AL283" s="185">
        <v>0</v>
      </c>
      <c r="AM283" s="185">
        <v>0</v>
      </c>
      <c r="AN283" s="185">
        <v>0</v>
      </c>
      <c r="AO283" s="185">
        <v>0</v>
      </c>
      <c r="AP283" s="185">
        <v>0</v>
      </c>
      <c r="AQ283" s="185">
        <v>5</v>
      </c>
      <c r="AR283" s="184">
        <v>2</v>
      </c>
      <c r="AS283" s="185">
        <v>0</v>
      </c>
      <c r="AT283" s="185">
        <v>2</v>
      </c>
      <c r="AU283" s="185">
        <v>0</v>
      </c>
      <c r="AV283" s="185">
        <v>0</v>
      </c>
      <c r="AW283" s="185">
        <v>0</v>
      </c>
      <c r="AX283" s="185">
        <v>0</v>
      </c>
      <c r="AY283" s="185">
        <v>0</v>
      </c>
      <c r="AZ283" s="185">
        <v>0</v>
      </c>
      <c r="BA283" s="191">
        <v>4</v>
      </c>
    </row>
    <row r="284" spans="1:53" ht="15" customHeight="1">
      <c r="A284" s="35"/>
      <c r="B284" s="11" t="s">
        <v>39</v>
      </c>
      <c r="C284" s="181"/>
      <c r="D284" s="183">
        <v>52</v>
      </c>
      <c r="E284" s="182">
        <v>0</v>
      </c>
      <c r="F284" s="182">
        <v>6</v>
      </c>
      <c r="G284" s="182">
        <v>5</v>
      </c>
      <c r="H284" s="182">
        <v>2</v>
      </c>
      <c r="I284" s="182">
        <v>0</v>
      </c>
      <c r="J284" s="182">
        <v>1</v>
      </c>
      <c r="K284" s="182">
        <v>1</v>
      </c>
      <c r="L284" s="182">
        <v>0</v>
      </c>
      <c r="M284" s="190">
        <v>67</v>
      </c>
      <c r="N284" s="183">
        <v>31</v>
      </c>
      <c r="O284" s="182">
        <v>0</v>
      </c>
      <c r="P284" s="182">
        <v>10</v>
      </c>
      <c r="Q284" s="182">
        <v>1</v>
      </c>
      <c r="R284" s="182">
        <v>0</v>
      </c>
      <c r="S284" s="182">
        <v>0</v>
      </c>
      <c r="T284" s="182">
        <v>1</v>
      </c>
      <c r="U284" s="182">
        <v>0</v>
      </c>
      <c r="V284" s="182">
        <v>0</v>
      </c>
      <c r="W284" s="182">
        <v>43</v>
      </c>
      <c r="X284" s="183">
        <v>37</v>
      </c>
      <c r="Y284" s="182">
        <v>0</v>
      </c>
      <c r="Z284" s="182">
        <v>16</v>
      </c>
      <c r="AA284" s="182">
        <v>7</v>
      </c>
      <c r="AB284" s="182">
        <v>0</v>
      </c>
      <c r="AC284" s="182">
        <v>1</v>
      </c>
      <c r="AD284" s="182">
        <v>0</v>
      </c>
      <c r="AE284" s="182">
        <v>0</v>
      </c>
      <c r="AF284" s="182">
        <v>0</v>
      </c>
      <c r="AG284" s="182">
        <v>61</v>
      </c>
      <c r="AH284" s="183">
        <v>57</v>
      </c>
      <c r="AI284" s="182">
        <v>0</v>
      </c>
      <c r="AJ284" s="182">
        <v>16</v>
      </c>
      <c r="AK284" s="182">
        <v>1</v>
      </c>
      <c r="AL284" s="182">
        <v>0</v>
      </c>
      <c r="AM284" s="182">
        <v>0</v>
      </c>
      <c r="AN284" s="182">
        <v>0</v>
      </c>
      <c r="AO284" s="182">
        <v>0</v>
      </c>
      <c r="AP284" s="182">
        <v>0</v>
      </c>
      <c r="AQ284" s="182">
        <v>74</v>
      </c>
      <c r="AR284" s="183">
        <v>37</v>
      </c>
      <c r="AS284" s="182">
        <v>0</v>
      </c>
      <c r="AT284" s="182">
        <v>10</v>
      </c>
      <c r="AU284" s="182">
        <v>9</v>
      </c>
      <c r="AV284" s="182">
        <v>0</v>
      </c>
      <c r="AW284" s="182">
        <v>0</v>
      </c>
      <c r="AX284" s="182">
        <v>1</v>
      </c>
      <c r="AY284" s="182">
        <v>0</v>
      </c>
      <c r="AZ284" s="182">
        <v>0</v>
      </c>
      <c r="BA284" s="190">
        <v>57</v>
      </c>
    </row>
    <row r="285" spans="1:53" ht="15" customHeight="1">
      <c r="A285" s="89" t="s">
        <v>18</v>
      </c>
      <c r="B285" s="334" t="s">
        <v>79</v>
      </c>
      <c r="C285" s="260" t="s">
        <v>80</v>
      </c>
      <c r="D285" s="188">
        <v>96</v>
      </c>
      <c r="E285" s="189">
        <v>0</v>
      </c>
      <c r="F285" s="189">
        <v>2</v>
      </c>
      <c r="G285" s="189">
        <v>0</v>
      </c>
      <c r="H285" s="189">
        <v>0</v>
      </c>
      <c r="I285" s="189">
        <v>0</v>
      </c>
      <c r="J285" s="189">
        <v>0</v>
      </c>
      <c r="K285" s="189">
        <v>0</v>
      </c>
      <c r="L285" s="189">
        <v>0</v>
      </c>
      <c r="M285" s="312">
        <v>98</v>
      </c>
      <c r="N285" s="188">
        <v>67</v>
      </c>
      <c r="O285" s="189">
        <v>0</v>
      </c>
      <c r="P285" s="189">
        <v>1</v>
      </c>
      <c r="Q285" s="189">
        <v>0</v>
      </c>
      <c r="R285" s="189">
        <v>0</v>
      </c>
      <c r="S285" s="189">
        <v>0</v>
      </c>
      <c r="T285" s="189">
        <v>0</v>
      </c>
      <c r="U285" s="189">
        <v>0</v>
      </c>
      <c r="V285" s="189">
        <v>0</v>
      </c>
      <c r="W285" s="189">
        <v>68</v>
      </c>
      <c r="X285" s="188">
        <v>95</v>
      </c>
      <c r="Y285" s="189">
        <v>0</v>
      </c>
      <c r="Z285" s="189">
        <v>6</v>
      </c>
      <c r="AA285" s="189">
        <v>1</v>
      </c>
      <c r="AB285" s="189">
        <v>0</v>
      </c>
      <c r="AC285" s="189">
        <v>0</v>
      </c>
      <c r="AD285" s="189">
        <v>0</v>
      </c>
      <c r="AE285" s="189">
        <v>0</v>
      </c>
      <c r="AF285" s="189">
        <v>0</v>
      </c>
      <c r="AG285" s="189">
        <v>102</v>
      </c>
      <c r="AH285" s="188">
        <v>96</v>
      </c>
      <c r="AI285" s="189">
        <v>0</v>
      </c>
      <c r="AJ285" s="189">
        <v>7</v>
      </c>
      <c r="AK285" s="189">
        <v>1</v>
      </c>
      <c r="AL285" s="189">
        <v>0</v>
      </c>
      <c r="AM285" s="189">
        <v>0</v>
      </c>
      <c r="AN285" s="189">
        <v>0</v>
      </c>
      <c r="AO285" s="189">
        <v>0</v>
      </c>
      <c r="AP285" s="189">
        <v>0</v>
      </c>
      <c r="AQ285" s="189">
        <v>104</v>
      </c>
      <c r="AR285" s="188">
        <v>83</v>
      </c>
      <c r="AS285" s="189">
        <v>0</v>
      </c>
      <c r="AT285" s="189">
        <v>5</v>
      </c>
      <c r="AU285" s="189">
        <v>0</v>
      </c>
      <c r="AV285" s="189">
        <v>0</v>
      </c>
      <c r="AW285" s="189">
        <v>0</v>
      </c>
      <c r="AX285" s="189">
        <v>0</v>
      </c>
      <c r="AY285" s="189">
        <v>0</v>
      </c>
      <c r="AZ285" s="189">
        <v>0</v>
      </c>
      <c r="BA285" s="312">
        <v>88</v>
      </c>
    </row>
    <row r="286" spans="1:53" ht="15" customHeight="1">
      <c r="A286" s="35"/>
      <c r="B286" s="334" t="s">
        <v>81</v>
      </c>
      <c r="C286" s="260" t="s">
        <v>82</v>
      </c>
      <c r="D286" s="188">
        <v>187</v>
      </c>
      <c r="E286" s="189">
        <v>0</v>
      </c>
      <c r="F286" s="189">
        <v>43</v>
      </c>
      <c r="G286" s="189">
        <v>0</v>
      </c>
      <c r="H286" s="189">
        <v>0</v>
      </c>
      <c r="I286" s="189">
        <v>0</v>
      </c>
      <c r="J286" s="189">
        <v>0</v>
      </c>
      <c r="K286" s="189">
        <v>0</v>
      </c>
      <c r="L286" s="189">
        <v>0</v>
      </c>
      <c r="M286" s="312">
        <v>230</v>
      </c>
      <c r="N286" s="188">
        <v>245</v>
      </c>
      <c r="O286" s="189">
        <v>0</v>
      </c>
      <c r="P286" s="189">
        <v>42</v>
      </c>
      <c r="Q286" s="189">
        <v>3</v>
      </c>
      <c r="R286" s="189">
        <v>0</v>
      </c>
      <c r="S286" s="189">
        <v>0</v>
      </c>
      <c r="T286" s="189">
        <v>0</v>
      </c>
      <c r="U286" s="189">
        <v>0</v>
      </c>
      <c r="V286" s="189">
        <v>0</v>
      </c>
      <c r="W286" s="189">
        <v>290</v>
      </c>
      <c r="X286" s="188">
        <v>273</v>
      </c>
      <c r="Y286" s="189">
        <v>0</v>
      </c>
      <c r="Z286" s="189">
        <v>43</v>
      </c>
      <c r="AA286" s="189">
        <v>2</v>
      </c>
      <c r="AB286" s="189">
        <v>0</v>
      </c>
      <c r="AC286" s="189">
        <v>0</v>
      </c>
      <c r="AD286" s="189">
        <v>0</v>
      </c>
      <c r="AE286" s="189">
        <v>0</v>
      </c>
      <c r="AF286" s="189">
        <v>0</v>
      </c>
      <c r="AG286" s="189">
        <v>318</v>
      </c>
      <c r="AH286" s="188">
        <v>300</v>
      </c>
      <c r="AI286" s="189">
        <v>0</v>
      </c>
      <c r="AJ286" s="189">
        <v>74</v>
      </c>
      <c r="AK286" s="189">
        <v>7</v>
      </c>
      <c r="AL286" s="189">
        <v>0</v>
      </c>
      <c r="AM286" s="189">
        <v>0</v>
      </c>
      <c r="AN286" s="189">
        <v>0</v>
      </c>
      <c r="AO286" s="189">
        <v>0</v>
      </c>
      <c r="AP286" s="189">
        <v>0</v>
      </c>
      <c r="AQ286" s="189">
        <v>381</v>
      </c>
      <c r="AR286" s="188">
        <v>275</v>
      </c>
      <c r="AS286" s="189">
        <v>0</v>
      </c>
      <c r="AT286" s="189">
        <v>125</v>
      </c>
      <c r="AU286" s="189">
        <v>14</v>
      </c>
      <c r="AV286" s="189">
        <v>0</v>
      </c>
      <c r="AW286" s="189">
        <v>0</v>
      </c>
      <c r="AX286" s="189">
        <v>0</v>
      </c>
      <c r="AY286" s="189">
        <v>0</v>
      </c>
      <c r="AZ286" s="189">
        <v>0</v>
      </c>
      <c r="BA286" s="312">
        <v>414</v>
      </c>
    </row>
    <row r="287" spans="1:53" ht="15" customHeight="1">
      <c r="A287" s="35"/>
      <c r="B287" s="11"/>
      <c r="C287" s="181" t="s">
        <v>83</v>
      </c>
      <c r="D287" s="183">
        <v>184</v>
      </c>
      <c r="E287" s="182">
        <v>0</v>
      </c>
      <c r="F287" s="182">
        <v>185</v>
      </c>
      <c r="G287" s="182">
        <v>50</v>
      </c>
      <c r="H287" s="182">
        <v>0</v>
      </c>
      <c r="I287" s="182">
        <v>0</v>
      </c>
      <c r="J287" s="182">
        <v>16</v>
      </c>
      <c r="K287" s="182">
        <v>0</v>
      </c>
      <c r="L287" s="182">
        <v>0</v>
      </c>
      <c r="M287" s="190">
        <v>435</v>
      </c>
      <c r="N287" s="183">
        <v>228</v>
      </c>
      <c r="O287" s="182">
        <v>0</v>
      </c>
      <c r="P287" s="182">
        <v>235</v>
      </c>
      <c r="Q287" s="182">
        <v>78</v>
      </c>
      <c r="R287" s="182">
        <v>0</v>
      </c>
      <c r="S287" s="182">
        <v>0</v>
      </c>
      <c r="T287" s="182">
        <v>10</v>
      </c>
      <c r="U287" s="182">
        <v>0</v>
      </c>
      <c r="V287" s="182">
        <v>0</v>
      </c>
      <c r="W287" s="182">
        <v>551</v>
      </c>
      <c r="X287" s="183">
        <v>272</v>
      </c>
      <c r="Y287" s="182">
        <v>0</v>
      </c>
      <c r="Z287" s="182">
        <v>302</v>
      </c>
      <c r="AA287" s="182">
        <v>80</v>
      </c>
      <c r="AB287" s="182">
        <v>0</v>
      </c>
      <c r="AC287" s="182">
        <v>0</v>
      </c>
      <c r="AD287" s="182">
        <v>24</v>
      </c>
      <c r="AE287" s="182">
        <v>1</v>
      </c>
      <c r="AF287" s="182">
        <v>0</v>
      </c>
      <c r="AG287" s="182">
        <v>679</v>
      </c>
      <c r="AH287" s="183">
        <v>263</v>
      </c>
      <c r="AI287" s="182">
        <v>0</v>
      </c>
      <c r="AJ287" s="182">
        <v>326</v>
      </c>
      <c r="AK287" s="182">
        <v>88</v>
      </c>
      <c r="AL287" s="182">
        <v>0</v>
      </c>
      <c r="AM287" s="182">
        <v>0</v>
      </c>
      <c r="AN287" s="182">
        <v>28</v>
      </c>
      <c r="AO287" s="182">
        <v>0</v>
      </c>
      <c r="AP287" s="182">
        <v>0</v>
      </c>
      <c r="AQ287" s="182">
        <v>705</v>
      </c>
      <c r="AR287" s="183">
        <v>229</v>
      </c>
      <c r="AS287" s="182">
        <v>0</v>
      </c>
      <c r="AT287" s="182">
        <v>428</v>
      </c>
      <c r="AU287" s="182">
        <v>152</v>
      </c>
      <c r="AV287" s="182">
        <v>0</v>
      </c>
      <c r="AW287" s="182">
        <v>0</v>
      </c>
      <c r="AX287" s="182">
        <v>27</v>
      </c>
      <c r="AY287" s="182">
        <v>1</v>
      </c>
      <c r="AZ287" s="182">
        <v>0</v>
      </c>
      <c r="BA287" s="190">
        <v>837</v>
      </c>
    </row>
    <row r="288" spans="1:53" ht="15" customHeight="1">
      <c r="A288" s="35"/>
      <c r="B288" s="304"/>
      <c r="C288" s="34" t="s">
        <v>39</v>
      </c>
      <c r="D288" s="184">
        <v>371</v>
      </c>
      <c r="E288" s="185">
        <v>0</v>
      </c>
      <c r="F288" s="185">
        <v>228</v>
      </c>
      <c r="G288" s="185">
        <v>50</v>
      </c>
      <c r="H288" s="185">
        <v>0</v>
      </c>
      <c r="I288" s="185">
        <v>0</v>
      </c>
      <c r="J288" s="185">
        <v>16</v>
      </c>
      <c r="K288" s="185">
        <v>0</v>
      </c>
      <c r="L288" s="185">
        <v>0</v>
      </c>
      <c r="M288" s="191">
        <v>665</v>
      </c>
      <c r="N288" s="184">
        <v>473</v>
      </c>
      <c r="O288" s="185">
        <v>0</v>
      </c>
      <c r="P288" s="185">
        <v>277</v>
      </c>
      <c r="Q288" s="185">
        <v>81</v>
      </c>
      <c r="R288" s="185">
        <v>0</v>
      </c>
      <c r="S288" s="185">
        <v>0</v>
      </c>
      <c r="T288" s="185">
        <v>10</v>
      </c>
      <c r="U288" s="185">
        <v>0</v>
      </c>
      <c r="V288" s="185">
        <v>0</v>
      </c>
      <c r="W288" s="185">
        <v>841</v>
      </c>
      <c r="X288" s="184">
        <v>545</v>
      </c>
      <c r="Y288" s="185">
        <v>0</v>
      </c>
      <c r="Z288" s="185">
        <v>345</v>
      </c>
      <c r="AA288" s="185">
        <v>82</v>
      </c>
      <c r="AB288" s="185">
        <v>0</v>
      </c>
      <c r="AC288" s="185">
        <v>0</v>
      </c>
      <c r="AD288" s="185">
        <v>24</v>
      </c>
      <c r="AE288" s="185">
        <v>1</v>
      </c>
      <c r="AF288" s="185">
        <v>0</v>
      </c>
      <c r="AG288" s="185">
        <v>997</v>
      </c>
      <c r="AH288" s="184">
        <v>563</v>
      </c>
      <c r="AI288" s="185">
        <v>0</v>
      </c>
      <c r="AJ288" s="185">
        <v>400</v>
      </c>
      <c r="AK288" s="185">
        <v>95</v>
      </c>
      <c r="AL288" s="185">
        <v>0</v>
      </c>
      <c r="AM288" s="185">
        <v>0</v>
      </c>
      <c r="AN288" s="185">
        <v>28</v>
      </c>
      <c r="AO288" s="185">
        <v>0</v>
      </c>
      <c r="AP288" s="185">
        <v>0</v>
      </c>
      <c r="AQ288" s="185">
        <v>1086</v>
      </c>
      <c r="AR288" s="184">
        <v>504</v>
      </c>
      <c r="AS288" s="185">
        <v>0</v>
      </c>
      <c r="AT288" s="185">
        <v>553</v>
      </c>
      <c r="AU288" s="185">
        <v>166</v>
      </c>
      <c r="AV288" s="185">
        <v>0</v>
      </c>
      <c r="AW288" s="185">
        <v>0</v>
      </c>
      <c r="AX288" s="185">
        <v>27</v>
      </c>
      <c r="AY288" s="185">
        <v>1</v>
      </c>
      <c r="AZ288" s="185">
        <v>0</v>
      </c>
      <c r="BA288" s="191">
        <v>1251</v>
      </c>
    </row>
    <row r="289" spans="1:53" ht="15" customHeight="1">
      <c r="A289" s="35"/>
      <c r="B289" s="11" t="s">
        <v>180</v>
      </c>
      <c r="C289" s="181" t="s">
        <v>84</v>
      </c>
      <c r="D289" s="183">
        <v>31</v>
      </c>
      <c r="E289" s="182">
        <v>0</v>
      </c>
      <c r="F289" s="182">
        <v>4</v>
      </c>
      <c r="G289" s="182">
        <v>0</v>
      </c>
      <c r="H289" s="182">
        <v>0</v>
      </c>
      <c r="I289" s="182">
        <v>0</v>
      </c>
      <c r="J289" s="182">
        <v>0</v>
      </c>
      <c r="K289" s="182">
        <v>0</v>
      </c>
      <c r="L289" s="182">
        <v>0</v>
      </c>
      <c r="M289" s="190">
        <v>35</v>
      </c>
      <c r="N289" s="183">
        <v>20</v>
      </c>
      <c r="O289" s="182">
        <v>0</v>
      </c>
      <c r="P289" s="182">
        <v>4</v>
      </c>
      <c r="Q289" s="182">
        <v>1</v>
      </c>
      <c r="R289" s="182">
        <v>0</v>
      </c>
      <c r="S289" s="182">
        <v>0</v>
      </c>
      <c r="T289" s="182">
        <v>0</v>
      </c>
      <c r="U289" s="182">
        <v>0</v>
      </c>
      <c r="V289" s="182">
        <v>0</v>
      </c>
      <c r="W289" s="182">
        <v>25</v>
      </c>
      <c r="X289" s="183">
        <v>33</v>
      </c>
      <c r="Y289" s="182">
        <v>0</v>
      </c>
      <c r="Z289" s="182">
        <v>4</v>
      </c>
      <c r="AA289" s="182">
        <v>3</v>
      </c>
      <c r="AB289" s="182">
        <v>0</v>
      </c>
      <c r="AC289" s="182">
        <v>0</v>
      </c>
      <c r="AD289" s="182">
        <v>0</v>
      </c>
      <c r="AE289" s="182">
        <v>0</v>
      </c>
      <c r="AF289" s="182">
        <v>0</v>
      </c>
      <c r="AG289" s="182">
        <v>40</v>
      </c>
      <c r="AH289" s="183">
        <v>36</v>
      </c>
      <c r="AI289" s="182">
        <v>0</v>
      </c>
      <c r="AJ289" s="182">
        <v>6</v>
      </c>
      <c r="AK289" s="182">
        <v>0</v>
      </c>
      <c r="AL289" s="182">
        <v>0</v>
      </c>
      <c r="AM289" s="182">
        <v>0</v>
      </c>
      <c r="AN289" s="182">
        <v>0</v>
      </c>
      <c r="AO289" s="182">
        <v>0</v>
      </c>
      <c r="AP289" s="182">
        <v>0</v>
      </c>
      <c r="AQ289" s="182">
        <v>42</v>
      </c>
      <c r="AR289" s="183">
        <v>30</v>
      </c>
      <c r="AS289" s="182">
        <v>0</v>
      </c>
      <c r="AT289" s="182">
        <v>8</v>
      </c>
      <c r="AU289" s="182">
        <v>2</v>
      </c>
      <c r="AV289" s="182">
        <v>0</v>
      </c>
      <c r="AW289" s="182">
        <v>0</v>
      </c>
      <c r="AX289" s="182">
        <v>0</v>
      </c>
      <c r="AY289" s="182">
        <v>0</v>
      </c>
      <c r="AZ289" s="182">
        <v>0</v>
      </c>
      <c r="BA289" s="190">
        <v>40</v>
      </c>
    </row>
    <row r="290" spans="1:53" ht="15" customHeight="1">
      <c r="A290" s="35"/>
      <c r="B290" s="11"/>
      <c r="C290" s="181" t="s">
        <v>85</v>
      </c>
      <c r="D290" s="183">
        <v>38</v>
      </c>
      <c r="E290" s="182">
        <v>0</v>
      </c>
      <c r="F290" s="182">
        <v>45</v>
      </c>
      <c r="G290" s="182">
        <v>7</v>
      </c>
      <c r="H290" s="182">
        <v>0</v>
      </c>
      <c r="I290" s="182">
        <v>1</v>
      </c>
      <c r="J290" s="182">
        <v>0</v>
      </c>
      <c r="K290" s="182">
        <v>0</v>
      </c>
      <c r="L290" s="182">
        <v>0</v>
      </c>
      <c r="M290" s="190">
        <v>91</v>
      </c>
      <c r="N290" s="183">
        <v>43</v>
      </c>
      <c r="O290" s="182">
        <v>0</v>
      </c>
      <c r="P290" s="182">
        <v>36</v>
      </c>
      <c r="Q290" s="182">
        <v>11</v>
      </c>
      <c r="R290" s="182">
        <v>0</v>
      </c>
      <c r="S290" s="182">
        <v>0</v>
      </c>
      <c r="T290" s="182">
        <v>0</v>
      </c>
      <c r="U290" s="182">
        <v>0</v>
      </c>
      <c r="V290" s="182">
        <v>0</v>
      </c>
      <c r="W290" s="182">
        <v>90</v>
      </c>
      <c r="X290" s="183">
        <v>74</v>
      </c>
      <c r="Y290" s="182">
        <v>0</v>
      </c>
      <c r="Z290" s="182">
        <v>36</v>
      </c>
      <c r="AA290" s="182">
        <v>4</v>
      </c>
      <c r="AB290" s="182">
        <v>0</v>
      </c>
      <c r="AC290" s="182">
        <v>0</v>
      </c>
      <c r="AD290" s="182">
        <v>0</v>
      </c>
      <c r="AE290" s="182">
        <v>0</v>
      </c>
      <c r="AF290" s="182">
        <v>0</v>
      </c>
      <c r="AG290" s="182">
        <v>114</v>
      </c>
      <c r="AH290" s="183">
        <v>79</v>
      </c>
      <c r="AI290" s="182">
        <v>0</v>
      </c>
      <c r="AJ290" s="182">
        <v>35</v>
      </c>
      <c r="AK290" s="182">
        <v>9</v>
      </c>
      <c r="AL290" s="182">
        <v>0</v>
      </c>
      <c r="AM290" s="182">
        <v>0</v>
      </c>
      <c r="AN290" s="182">
        <v>0</v>
      </c>
      <c r="AO290" s="182">
        <v>0</v>
      </c>
      <c r="AP290" s="182">
        <v>0</v>
      </c>
      <c r="AQ290" s="182">
        <v>123</v>
      </c>
      <c r="AR290" s="183">
        <v>78</v>
      </c>
      <c r="AS290" s="182">
        <v>0</v>
      </c>
      <c r="AT290" s="182">
        <v>46</v>
      </c>
      <c r="AU290" s="182">
        <v>2</v>
      </c>
      <c r="AV290" s="182">
        <v>0</v>
      </c>
      <c r="AW290" s="182">
        <v>0</v>
      </c>
      <c r="AX290" s="182">
        <v>0</v>
      </c>
      <c r="AY290" s="182">
        <v>0</v>
      </c>
      <c r="AZ290" s="182">
        <v>0</v>
      </c>
      <c r="BA290" s="190">
        <v>126</v>
      </c>
    </row>
    <row r="291" spans="1:53" ht="15" customHeight="1">
      <c r="A291" s="35"/>
      <c r="B291" s="11"/>
      <c r="C291" s="181" t="s">
        <v>39</v>
      </c>
      <c r="D291" s="183">
        <v>69</v>
      </c>
      <c r="E291" s="182">
        <v>0</v>
      </c>
      <c r="F291" s="182">
        <v>49</v>
      </c>
      <c r="G291" s="182">
        <v>7</v>
      </c>
      <c r="H291" s="182">
        <v>0</v>
      </c>
      <c r="I291" s="182">
        <v>1</v>
      </c>
      <c r="J291" s="182">
        <v>0</v>
      </c>
      <c r="K291" s="182">
        <v>0</v>
      </c>
      <c r="L291" s="182">
        <v>0</v>
      </c>
      <c r="M291" s="190">
        <v>126</v>
      </c>
      <c r="N291" s="183">
        <v>63</v>
      </c>
      <c r="O291" s="182">
        <v>0</v>
      </c>
      <c r="P291" s="182">
        <v>40</v>
      </c>
      <c r="Q291" s="182">
        <v>12</v>
      </c>
      <c r="R291" s="182">
        <v>0</v>
      </c>
      <c r="S291" s="182">
        <v>0</v>
      </c>
      <c r="T291" s="182">
        <v>0</v>
      </c>
      <c r="U291" s="182">
        <v>0</v>
      </c>
      <c r="V291" s="182">
        <v>0</v>
      </c>
      <c r="W291" s="182">
        <v>115</v>
      </c>
      <c r="X291" s="183">
        <v>107</v>
      </c>
      <c r="Y291" s="182">
        <v>0</v>
      </c>
      <c r="Z291" s="182">
        <v>40</v>
      </c>
      <c r="AA291" s="182">
        <v>7</v>
      </c>
      <c r="AB291" s="182">
        <v>0</v>
      </c>
      <c r="AC291" s="182">
        <v>0</v>
      </c>
      <c r="AD291" s="182">
        <v>0</v>
      </c>
      <c r="AE291" s="182">
        <v>0</v>
      </c>
      <c r="AF291" s="182">
        <v>0</v>
      </c>
      <c r="AG291" s="182">
        <v>154</v>
      </c>
      <c r="AH291" s="183">
        <v>115</v>
      </c>
      <c r="AI291" s="182">
        <v>0</v>
      </c>
      <c r="AJ291" s="182">
        <v>41</v>
      </c>
      <c r="AK291" s="182">
        <v>9</v>
      </c>
      <c r="AL291" s="182">
        <v>0</v>
      </c>
      <c r="AM291" s="182">
        <v>0</v>
      </c>
      <c r="AN291" s="182">
        <v>0</v>
      </c>
      <c r="AO291" s="182">
        <v>0</v>
      </c>
      <c r="AP291" s="182">
        <v>0</v>
      </c>
      <c r="AQ291" s="182">
        <v>165</v>
      </c>
      <c r="AR291" s="183">
        <v>108</v>
      </c>
      <c r="AS291" s="182">
        <v>0</v>
      </c>
      <c r="AT291" s="182">
        <v>54</v>
      </c>
      <c r="AU291" s="182">
        <v>4</v>
      </c>
      <c r="AV291" s="182">
        <v>0</v>
      </c>
      <c r="AW291" s="182">
        <v>0</v>
      </c>
      <c r="AX291" s="182">
        <v>0</v>
      </c>
      <c r="AY291" s="182">
        <v>0</v>
      </c>
      <c r="AZ291" s="182">
        <v>0</v>
      </c>
      <c r="BA291" s="190">
        <v>166</v>
      </c>
    </row>
    <row r="292" spans="1:53" ht="15" customHeight="1">
      <c r="A292" s="35"/>
      <c r="B292" s="197" t="s">
        <v>86</v>
      </c>
      <c r="C292" s="39" t="s">
        <v>87</v>
      </c>
      <c r="D292" s="195">
        <v>2</v>
      </c>
      <c r="E292" s="194">
        <v>0</v>
      </c>
      <c r="F292" s="194">
        <v>1</v>
      </c>
      <c r="G292" s="194">
        <v>8</v>
      </c>
      <c r="H292" s="194">
        <v>2</v>
      </c>
      <c r="I292" s="194">
        <v>0</v>
      </c>
      <c r="J292" s="194">
        <v>2</v>
      </c>
      <c r="K292" s="194">
        <v>3</v>
      </c>
      <c r="L292" s="194">
        <v>0</v>
      </c>
      <c r="M292" s="196">
        <v>18</v>
      </c>
      <c r="N292" s="195">
        <v>4</v>
      </c>
      <c r="O292" s="194">
        <v>0</v>
      </c>
      <c r="P292" s="194">
        <v>1</v>
      </c>
      <c r="Q292" s="194">
        <v>6</v>
      </c>
      <c r="R292" s="194">
        <v>1</v>
      </c>
      <c r="S292" s="194">
        <v>3</v>
      </c>
      <c r="T292" s="194">
        <v>2</v>
      </c>
      <c r="U292" s="194">
        <v>2</v>
      </c>
      <c r="V292" s="194">
        <v>0</v>
      </c>
      <c r="W292" s="194">
        <v>19</v>
      </c>
      <c r="X292" s="195">
        <v>5</v>
      </c>
      <c r="Y292" s="194">
        <v>0</v>
      </c>
      <c r="Z292" s="194">
        <v>3</v>
      </c>
      <c r="AA292" s="194">
        <v>5</v>
      </c>
      <c r="AB292" s="194">
        <v>3</v>
      </c>
      <c r="AC292" s="194">
        <v>2</v>
      </c>
      <c r="AD292" s="194">
        <v>1</v>
      </c>
      <c r="AE292" s="194">
        <v>0</v>
      </c>
      <c r="AF292" s="194">
        <v>0</v>
      </c>
      <c r="AG292" s="194">
        <v>19</v>
      </c>
      <c r="AH292" s="195">
        <v>0</v>
      </c>
      <c r="AI292" s="194">
        <v>0</v>
      </c>
      <c r="AJ292" s="194">
        <v>1</v>
      </c>
      <c r="AK292" s="194">
        <v>6</v>
      </c>
      <c r="AL292" s="194">
        <v>2</v>
      </c>
      <c r="AM292" s="194">
        <v>4</v>
      </c>
      <c r="AN292" s="194">
        <v>3</v>
      </c>
      <c r="AO292" s="194">
        <v>1</v>
      </c>
      <c r="AP292" s="194">
        <v>0</v>
      </c>
      <c r="AQ292" s="194">
        <v>17</v>
      </c>
      <c r="AR292" s="195">
        <v>1</v>
      </c>
      <c r="AS292" s="194">
        <v>0</v>
      </c>
      <c r="AT292" s="194">
        <v>3</v>
      </c>
      <c r="AU292" s="194">
        <v>4</v>
      </c>
      <c r="AV292" s="194">
        <v>1</v>
      </c>
      <c r="AW292" s="194">
        <v>1</v>
      </c>
      <c r="AX292" s="194">
        <v>1</v>
      </c>
      <c r="AY292" s="194">
        <v>1</v>
      </c>
      <c r="AZ292" s="194">
        <v>0</v>
      </c>
      <c r="BA292" s="196">
        <v>12</v>
      </c>
    </row>
    <row r="293" spans="1:53" ht="15" customHeight="1">
      <c r="A293" s="35"/>
      <c r="B293" s="197" t="s">
        <v>89</v>
      </c>
      <c r="C293" s="39" t="s">
        <v>313</v>
      </c>
      <c r="D293" s="195">
        <v>1</v>
      </c>
      <c r="E293" s="194">
        <v>0</v>
      </c>
      <c r="F293" s="194">
        <v>0</v>
      </c>
      <c r="G293" s="194">
        <v>1</v>
      </c>
      <c r="H293" s="194">
        <v>0</v>
      </c>
      <c r="I293" s="194">
        <v>0</v>
      </c>
      <c r="J293" s="194">
        <v>0</v>
      </c>
      <c r="K293" s="194">
        <v>0</v>
      </c>
      <c r="L293" s="194">
        <v>0</v>
      </c>
      <c r="M293" s="196">
        <v>2</v>
      </c>
      <c r="N293" s="195">
        <v>0</v>
      </c>
      <c r="O293" s="194">
        <v>0</v>
      </c>
      <c r="P293" s="194">
        <v>1</v>
      </c>
      <c r="Q293" s="194">
        <v>1</v>
      </c>
      <c r="R293" s="194">
        <v>0</v>
      </c>
      <c r="S293" s="194">
        <v>0</v>
      </c>
      <c r="T293" s="194">
        <v>0</v>
      </c>
      <c r="U293" s="194">
        <v>0</v>
      </c>
      <c r="V293" s="194">
        <v>0</v>
      </c>
      <c r="W293" s="194">
        <v>2</v>
      </c>
      <c r="X293" s="195">
        <v>0</v>
      </c>
      <c r="Y293" s="194">
        <v>0</v>
      </c>
      <c r="Z293" s="194">
        <v>0</v>
      </c>
      <c r="AA293" s="194">
        <v>0</v>
      </c>
      <c r="AB293" s="194">
        <v>0</v>
      </c>
      <c r="AC293" s="194">
        <v>1</v>
      </c>
      <c r="AD293" s="194">
        <v>0</v>
      </c>
      <c r="AE293" s="194">
        <v>0</v>
      </c>
      <c r="AF293" s="194">
        <v>0</v>
      </c>
      <c r="AG293" s="194">
        <v>1</v>
      </c>
      <c r="AH293" s="195">
        <v>0</v>
      </c>
      <c r="AI293" s="194">
        <v>0</v>
      </c>
      <c r="AJ293" s="194">
        <v>0</v>
      </c>
      <c r="AK293" s="194">
        <v>0</v>
      </c>
      <c r="AL293" s="194">
        <v>0</v>
      </c>
      <c r="AM293" s="194">
        <v>0</v>
      </c>
      <c r="AN293" s="194">
        <v>0</v>
      </c>
      <c r="AO293" s="194">
        <v>0</v>
      </c>
      <c r="AP293" s="194">
        <v>0</v>
      </c>
      <c r="AQ293" s="194">
        <v>0</v>
      </c>
      <c r="AR293" s="195">
        <v>2</v>
      </c>
      <c r="AS293" s="194">
        <v>0</v>
      </c>
      <c r="AT293" s="194">
        <v>0</v>
      </c>
      <c r="AU293" s="194">
        <v>0</v>
      </c>
      <c r="AV293" s="194">
        <v>0</v>
      </c>
      <c r="AW293" s="194">
        <v>0</v>
      </c>
      <c r="AX293" s="194">
        <v>0</v>
      </c>
      <c r="AY293" s="194">
        <v>0</v>
      </c>
      <c r="AZ293" s="194">
        <v>0</v>
      </c>
      <c r="BA293" s="196">
        <v>2</v>
      </c>
    </row>
    <row r="294" spans="1:53" ht="15" customHeight="1">
      <c r="A294" s="36"/>
      <c r="B294" s="304" t="s">
        <v>39</v>
      </c>
      <c r="C294" s="34"/>
      <c r="D294" s="184">
        <v>539</v>
      </c>
      <c r="E294" s="185">
        <v>0</v>
      </c>
      <c r="F294" s="185">
        <v>280</v>
      </c>
      <c r="G294" s="185">
        <v>66</v>
      </c>
      <c r="H294" s="185">
        <v>2</v>
      </c>
      <c r="I294" s="185">
        <v>1</v>
      </c>
      <c r="J294" s="185">
        <v>18</v>
      </c>
      <c r="K294" s="185">
        <v>3</v>
      </c>
      <c r="L294" s="185">
        <v>0</v>
      </c>
      <c r="M294" s="191">
        <v>909</v>
      </c>
      <c r="N294" s="184">
        <v>607</v>
      </c>
      <c r="O294" s="185">
        <v>0</v>
      </c>
      <c r="P294" s="185">
        <v>320</v>
      </c>
      <c r="Q294" s="185">
        <v>100</v>
      </c>
      <c r="R294" s="185">
        <v>1</v>
      </c>
      <c r="S294" s="185">
        <v>3</v>
      </c>
      <c r="T294" s="185">
        <v>12</v>
      </c>
      <c r="U294" s="185">
        <v>2</v>
      </c>
      <c r="V294" s="185">
        <v>0</v>
      </c>
      <c r="W294" s="185">
        <v>1045</v>
      </c>
      <c r="X294" s="184">
        <v>752</v>
      </c>
      <c r="Y294" s="185">
        <v>0</v>
      </c>
      <c r="Z294" s="185">
        <v>394</v>
      </c>
      <c r="AA294" s="185">
        <v>95</v>
      </c>
      <c r="AB294" s="185">
        <v>3</v>
      </c>
      <c r="AC294" s="185">
        <v>3</v>
      </c>
      <c r="AD294" s="185">
        <v>25</v>
      </c>
      <c r="AE294" s="185">
        <v>1</v>
      </c>
      <c r="AF294" s="185">
        <v>0</v>
      </c>
      <c r="AG294" s="185">
        <v>1273</v>
      </c>
      <c r="AH294" s="184">
        <v>774</v>
      </c>
      <c r="AI294" s="185">
        <v>0</v>
      </c>
      <c r="AJ294" s="185">
        <v>449</v>
      </c>
      <c r="AK294" s="185">
        <v>111</v>
      </c>
      <c r="AL294" s="185">
        <v>2</v>
      </c>
      <c r="AM294" s="185">
        <v>4</v>
      </c>
      <c r="AN294" s="185">
        <v>31</v>
      </c>
      <c r="AO294" s="185">
        <v>1</v>
      </c>
      <c r="AP294" s="185">
        <v>0</v>
      </c>
      <c r="AQ294" s="185">
        <v>1372</v>
      </c>
      <c r="AR294" s="184">
        <v>698</v>
      </c>
      <c r="AS294" s="185">
        <v>0</v>
      </c>
      <c r="AT294" s="185">
        <v>615</v>
      </c>
      <c r="AU294" s="185">
        <v>174</v>
      </c>
      <c r="AV294" s="185">
        <v>1</v>
      </c>
      <c r="AW294" s="185">
        <v>1</v>
      </c>
      <c r="AX294" s="185">
        <v>28</v>
      </c>
      <c r="AY294" s="185">
        <v>2</v>
      </c>
      <c r="AZ294" s="185">
        <v>0</v>
      </c>
      <c r="BA294" s="191">
        <v>1519</v>
      </c>
    </row>
    <row r="295" spans="1:53" ht="15" customHeight="1">
      <c r="A295" s="35" t="s">
        <v>19</v>
      </c>
      <c r="B295" s="11" t="s">
        <v>190</v>
      </c>
      <c r="C295" s="181" t="s">
        <v>90</v>
      </c>
      <c r="D295" s="183">
        <v>34</v>
      </c>
      <c r="E295" s="182">
        <v>0</v>
      </c>
      <c r="F295" s="182">
        <v>7</v>
      </c>
      <c r="G295" s="182">
        <v>0</v>
      </c>
      <c r="H295" s="182">
        <v>0</v>
      </c>
      <c r="I295" s="182">
        <v>0</v>
      </c>
      <c r="J295" s="182">
        <v>0</v>
      </c>
      <c r="K295" s="182">
        <v>0</v>
      </c>
      <c r="L295" s="182">
        <v>0</v>
      </c>
      <c r="M295" s="190">
        <v>41</v>
      </c>
      <c r="N295" s="183">
        <v>28</v>
      </c>
      <c r="O295" s="182">
        <v>0</v>
      </c>
      <c r="P295" s="182">
        <v>8</v>
      </c>
      <c r="Q295" s="182">
        <v>0</v>
      </c>
      <c r="R295" s="182">
        <v>0</v>
      </c>
      <c r="S295" s="182">
        <v>0</v>
      </c>
      <c r="T295" s="182">
        <v>2</v>
      </c>
      <c r="U295" s="182">
        <v>1</v>
      </c>
      <c r="V295" s="182">
        <v>0</v>
      </c>
      <c r="W295" s="182">
        <v>39</v>
      </c>
      <c r="X295" s="183">
        <v>49</v>
      </c>
      <c r="Y295" s="182">
        <v>0</v>
      </c>
      <c r="Z295" s="182">
        <v>7</v>
      </c>
      <c r="AA295" s="182">
        <v>3</v>
      </c>
      <c r="AB295" s="182">
        <v>0</v>
      </c>
      <c r="AC295" s="182">
        <v>0</v>
      </c>
      <c r="AD295" s="182">
        <v>1</v>
      </c>
      <c r="AE295" s="182">
        <v>1</v>
      </c>
      <c r="AF295" s="182">
        <v>0</v>
      </c>
      <c r="AG295" s="182">
        <v>61</v>
      </c>
      <c r="AH295" s="183">
        <v>45</v>
      </c>
      <c r="AI295" s="182">
        <v>0</v>
      </c>
      <c r="AJ295" s="182">
        <v>9</v>
      </c>
      <c r="AK295" s="182">
        <v>5</v>
      </c>
      <c r="AL295" s="182">
        <v>0</v>
      </c>
      <c r="AM295" s="182">
        <v>1</v>
      </c>
      <c r="AN295" s="182">
        <v>0</v>
      </c>
      <c r="AO295" s="182">
        <v>0</v>
      </c>
      <c r="AP295" s="182">
        <v>0</v>
      </c>
      <c r="AQ295" s="182">
        <v>60</v>
      </c>
      <c r="AR295" s="183">
        <v>34</v>
      </c>
      <c r="AS295" s="182">
        <v>0</v>
      </c>
      <c r="AT295" s="182">
        <v>14</v>
      </c>
      <c r="AU295" s="182">
        <v>3</v>
      </c>
      <c r="AV295" s="182">
        <v>0</v>
      </c>
      <c r="AW295" s="182">
        <v>0</v>
      </c>
      <c r="AX295" s="182">
        <v>1</v>
      </c>
      <c r="AY295" s="182">
        <v>0</v>
      </c>
      <c r="AZ295" s="182">
        <v>0</v>
      </c>
      <c r="BA295" s="190">
        <v>52</v>
      </c>
    </row>
    <row r="296" spans="1:53" ht="15" customHeight="1">
      <c r="A296" s="35"/>
      <c r="B296" s="11"/>
      <c r="C296" s="181" t="s">
        <v>314</v>
      </c>
      <c r="D296" s="183">
        <v>1</v>
      </c>
      <c r="E296" s="182">
        <v>0</v>
      </c>
      <c r="F296" s="182">
        <v>1</v>
      </c>
      <c r="G296" s="182">
        <v>0</v>
      </c>
      <c r="H296" s="182">
        <v>0</v>
      </c>
      <c r="I296" s="182">
        <v>0</v>
      </c>
      <c r="J296" s="182">
        <v>0</v>
      </c>
      <c r="K296" s="182">
        <v>0</v>
      </c>
      <c r="L296" s="182">
        <v>0</v>
      </c>
      <c r="M296" s="190">
        <v>2</v>
      </c>
      <c r="N296" s="183">
        <v>0</v>
      </c>
      <c r="O296" s="182">
        <v>0</v>
      </c>
      <c r="P296" s="182">
        <v>0</v>
      </c>
      <c r="Q296" s="182">
        <v>0</v>
      </c>
      <c r="R296" s="182">
        <v>0</v>
      </c>
      <c r="S296" s="182">
        <v>0</v>
      </c>
      <c r="T296" s="182">
        <v>0</v>
      </c>
      <c r="U296" s="182">
        <v>0</v>
      </c>
      <c r="V296" s="182">
        <v>0</v>
      </c>
      <c r="W296" s="182">
        <v>0</v>
      </c>
      <c r="X296" s="183">
        <v>0</v>
      </c>
      <c r="Y296" s="182">
        <v>0</v>
      </c>
      <c r="Z296" s="182">
        <v>0</v>
      </c>
      <c r="AA296" s="182">
        <v>0</v>
      </c>
      <c r="AB296" s="182">
        <v>0</v>
      </c>
      <c r="AC296" s="182">
        <v>0</v>
      </c>
      <c r="AD296" s="182">
        <v>0</v>
      </c>
      <c r="AE296" s="182">
        <v>0</v>
      </c>
      <c r="AF296" s="182">
        <v>0</v>
      </c>
      <c r="AG296" s="182">
        <v>0</v>
      </c>
      <c r="AH296" s="183">
        <v>1</v>
      </c>
      <c r="AI296" s="182">
        <v>0</v>
      </c>
      <c r="AJ296" s="182">
        <v>0</v>
      </c>
      <c r="AK296" s="182">
        <v>0</v>
      </c>
      <c r="AL296" s="182">
        <v>0</v>
      </c>
      <c r="AM296" s="182">
        <v>0</v>
      </c>
      <c r="AN296" s="182">
        <v>0</v>
      </c>
      <c r="AO296" s="182">
        <v>0</v>
      </c>
      <c r="AP296" s="182">
        <v>0</v>
      </c>
      <c r="AQ296" s="182">
        <v>1</v>
      </c>
      <c r="AR296" s="183">
        <v>0</v>
      </c>
      <c r="AS296" s="182">
        <v>0</v>
      </c>
      <c r="AT296" s="182">
        <v>0</v>
      </c>
      <c r="AU296" s="182">
        <v>0</v>
      </c>
      <c r="AV296" s="182">
        <v>0</v>
      </c>
      <c r="AW296" s="182">
        <v>0</v>
      </c>
      <c r="AX296" s="182">
        <v>0</v>
      </c>
      <c r="AY296" s="182">
        <v>0</v>
      </c>
      <c r="AZ296" s="182">
        <v>0</v>
      </c>
      <c r="BA296" s="190">
        <v>0</v>
      </c>
    </row>
    <row r="297" spans="1:53" ht="15" customHeight="1">
      <c r="A297" s="35"/>
      <c r="B297" s="11"/>
      <c r="C297" s="181" t="s">
        <v>39</v>
      </c>
      <c r="D297" s="183">
        <v>35</v>
      </c>
      <c r="E297" s="182">
        <v>0</v>
      </c>
      <c r="F297" s="182">
        <v>8</v>
      </c>
      <c r="G297" s="182">
        <v>0</v>
      </c>
      <c r="H297" s="182">
        <v>0</v>
      </c>
      <c r="I297" s="182">
        <v>0</v>
      </c>
      <c r="J297" s="182">
        <v>0</v>
      </c>
      <c r="K297" s="182">
        <v>0</v>
      </c>
      <c r="L297" s="182">
        <v>0</v>
      </c>
      <c r="M297" s="190">
        <v>43</v>
      </c>
      <c r="N297" s="183">
        <v>28</v>
      </c>
      <c r="O297" s="182">
        <v>0</v>
      </c>
      <c r="P297" s="182">
        <v>8</v>
      </c>
      <c r="Q297" s="182">
        <v>0</v>
      </c>
      <c r="R297" s="182">
        <v>0</v>
      </c>
      <c r="S297" s="182">
        <v>0</v>
      </c>
      <c r="T297" s="182">
        <v>2</v>
      </c>
      <c r="U297" s="182">
        <v>1</v>
      </c>
      <c r="V297" s="182">
        <v>0</v>
      </c>
      <c r="W297" s="182">
        <v>39</v>
      </c>
      <c r="X297" s="183">
        <v>49</v>
      </c>
      <c r="Y297" s="182">
        <v>0</v>
      </c>
      <c r="Z297" s="182">
        <v>7</v>
      </c>
      <c r="AA297" s="182">
        <v>3</v>
      </c>
      <c r="AB297" s="182">
        <v>0</v>
      </c>
      <c r="AC297" s="182">
        <v>0</v>
      </c>
      <c r="AD297" s="182">
        <v>1</v>
      </c>
      <c r="AE297" s="182">
        <v>1</v>
      </c>
      <c r="AF297" s="182">
        <v>0</v>
      </c>
      <c r="AG297" s="182">
        <v>61</v>
      </c>
      <c r="AH297" s="183">
        <v>46</v>
      </c>
      <c r="AI297" s="182">
        <v>0</v>
      </c>
      <c r="AJ297" s="182">
        <v>9</v>
      </c>
      <c r="AK297" s="182">
        <v>5</v>
      </c>
      <c r="AL297" s="182">
        <v>0</v>
      </c>
      <c r="AM297" s="182">
        <v>1</v>
      </c>
      <c r="AN297" s="182">
        <v>0</v>
      </c>
      <c r="AO297" s="182">
        <v>0</v>
      </c>
      <c r="AP297" s="182">
        <v>0</v>
      </c>
      <c r="AQ297" s="182">
        <v>61</v>
      </c>
      <c r="AR297" s="183">
        <v>34</v>
      </c>
      <c r="AS297" s="182">
        <v>0</v>
      </c>
      <c r="AT297" s="182">
        <v>14</v>
      </c>
      <c r="AU297" s="182">
        <v>3</v>
      </c>
      <c r="AV297" s="182">
        <v>0</v>
      </c>
      <c r="AW297" s="182">
        <v>0</v>
      </c>
      <c r="AX297" s="182">
        <v>1</v>
      </c>
      <c r="AY297" s="182">
        <v>0</v>
      </c>
      <c r="AZ297" s="182">
        <v>0</v>
      </c>
      <c r="BA297" s="190">
        <v>52</v>
      </c>
    </row>
    <row r="298" spans="1:53" ht="18" customHeight="1">
      <c r="A298" s="35"/>
      <c r="B298" s="334" t="s">
        <v>191</v>
      </c>
      <c r="C298" s="260" t="s">
        <v>195</v>
      </c>
      <c r="D298" s="188">
        <v>14</v>
      </c>
      <c r="E298" s="189">
        <v>0</v>
      </c>
      <c r="F298" s="189">
        <v>7</v>
      </c>
      <c r="G298" s="189">
        <v>1</v>
      </c>
      <c r="H298" s="189">
        <v>0</v>
      </c>
      <c r="I298" s="189">
        <v>0</v>
      </c>
      <c r="J298" s="189">
        <v>0</v>
      </c>
      <c r="K298" s="189">
        <v>0</v>
      </c>
      <c r="L298" s="189">
        <v>0</v>
      </c>
      <c r="M298" s="312">
        <v>22</v>
      </c>
      <c r="N298" s="188">
        <v>16</v>
      </c>
      <c r="O298" s="189">
        <v>0</v>
      </c>
      <c r="P298" s="189">
        <v>4</v>
      </c>
      <c r="Q298" s="189">
        <v>1</v>
      </c>
      <c r="R298" s="189">
        <v>0</v>
      </c>
      <c r="S298" s="189">
        <v>0</v>
      </c>
      <c r="T298" s="189">
        <v>0</v>
      </c>
      <c r="U298" s="189">
        <v>0</v>
      </c>
      <c r="V298" s="189">
        <v>0</v>
      </c>
      <c r="W298" s="189">
        <v>21</v>
      </c>
      <c r="X298" s="188">
        <v>22</v>
      </c>
      <c r="Y298" s="189">
        <v>0</v>
      </c>
      <c r="Z298" s="189">
        <v>11</v>
      </c>
      <c r="AA298" s="189">
        <v>1</v>
      </c>
      <c r="AB298" s="189">
        <v>0</v>
      </c>
      <c r="AC298" s="189">
        <v>0</v>
      </c>
      <c r="AD298" s="189">
        <v>0</v>
      </c>
      <c r="AE298" s="189">
        <v>0</v>
      </c>
      <c r="AF298" s="189">
        <v>0</v>
      </c>
      <c r="AG298" s="189">
        <v>34</v>
      </c>
      <c r="AH298" s="188">
        <v>39</v>
      </c>
      <c r="AI298" s="189">
        <v>0</v>
      </c>
      <c r="AJ298" s="189">
        <v>3</v>
      </c>
      <c r="AK298" s="189">
        <v>3</v>
      </c>
      <c r="AL298" s="189">
        <v>0</v>
      </c>
      <c r="AM298" s="189">
        <v>2</v>
      </c>
      <c r="AN298" s="189">
        <v>0</v>
      </c>
      <c r="AO298" s="189">
        <v>0</v>
      </c>
      <c r="AP298" s="189">
        <v>0</v>
      </c>
      <c r="AQ298" s="189">
        <v>47</v>
      </c>
      <c r="AR298" s="188">
        <v>46</v>
      </c>
      <c r="AS298" s="189">
        <v>0</v>
      </c>
      <c r="AT298" s="189">
        <v>4</v>
      </c>
      <c r="AU298" s="189">
        <v>1</v>
      </c>
      <c r="AV298" s="189">
        <v>0</v>
      </c>
      <c r="AW298" s="189">
        <v>1</v>
      </c>
      <c r="AX298" s="189">
        <v>0</v>
      </c>
      <c r="AY298" s="189">
        <v>0</v>
      </c>
      <c r="AZ298" s="189">
        <v>0</v>
      </c>
      <c r="BA298" s="312">
        <v>52</v>
      </c>
    </row>
    <row r="299" spans="1:53" ht="15" customHeight="1">
      <c r="A299" s="35"/>
      <c r="B299" s="11"/>
      <c r="C299" s="181" t="s">
        <v>91</v>
      </c>
      <c r="D299" s="183">
        <v>10</v>
      </c>
      <c r="E299" s="182">
        <v>0</v>
      </c>
      <c r="F299" s="182">
        <v>0</v>
      </c>
      <c r="G299" s="182">
        <v>0</v>
      </c>
      <c r="H299" s="182">
        <v>0</v>
      </c>
      <c r="I299" s="182">
        <v>0</v>
      </c>
      <c r="J299" s="182">
        <v>0</v>
      </c>
      <c r="K299" s="182">
        <v>0</v>
      </c>
      <c r="L299" s="182">
        <v>0</v>
      </c>
      <c r="M299" s="190">
        <v>10</v>
      </c>
      <c r="N299" s="183">
        <v>11</v>
      </c>
      <c r="O299" s="182">
        <v>0</v>
      </c>
      <c r="P299" s="182">
        <v>2</v>
      </c>
      <c r="Q299" s="182">
        <v>0</v>
      </c>
      <c r="R299" s="182">
        <v>0</v>
      </c>
      <c r="S299" s="182">
        <v>0</v>
      </c>
      <c r="T299" s="182">
        <v>0</v>
      </c>
      <c r="U299" s="182">
        <v>0</v>
      </c>
      <c r="V299" s="182">
        <v>0</v>
      </c>
      <c r="W299" s="182">
        <v>13</v>
      </c>
      <c r="X299" s="183">
        <v>13</v>
      </c>
      <c r="Y299" s="182">
        <v>0</v>
      </c>
      <c r="Z299" s="182">
        <v>0</v>
      </c>
      <c r="AA299" s="182">
        <v>0</v>
      </c>
      <c r="AB299" s="182">
        <v>0</v>
      </c>
      <c r="AC299" s="182">
        <v>0</v>
      </c>
      <c r="AD299" s="182">
        <v>0</v>
      </c>
      <c r="AE299" s="182">
        <v>0</v>
      </c>
      <c r="AF299" s="182">
        <v>0</v>
      </c>
      <c r="AG299" s="182">
        <v>13</v>
      </c>
      <c r="AH299" s="183">
        <v>18</v>
      </c>
      <c r="AI299" s="182">
        <v>0</v>
      </c>
      <c r="AJ299" s="182">
        <v>0</v>
      </c>
      <c r="AK299" s="182">
        <v>0</v>
      </c>
      <c r="AL299" s="182">
        <v>0</v>
      </c>
      <c r="AM299" s="182">
        <v>0</v>
      </c>
      <c r="AN299" s="182">
        <v>0</v>
      </c>
      <c r="AO299" s="182">
        <v>0</v>
      </c>
      <c r="AP299" s="182">
        <v>0</v>
      </c>
      <c r="AQ299" s="182">
        <v>18</v>
      </c>
      <c r="AR299" s="183">
        <v>14</v>
      </c>
      <c r="AS299" s="182">
        <v>0</v>
      </c>
      <c r="AT299" s="182">
        <v>0</v>
      </c>
      <c r="AU299" s="182">
        <v>0</v>
      </c>
      <c r="AV299" s="182">
        <v>0</v>
      </c>
      <c r="AW299" s="182">
        <v>0</v>
      </c>
      <c r="AX299" s="182">
        <v>0</v>
      </c>
      <c r="AY299" s="182">
        <v>0</v>
      </c>
      <c r="AZ299" s="182">
        <v>0</v>
      </c>
      <c r="BA299" s="190">
        <v>14</v>
      </c>
    </row>
    <row r="300" spans="1:53" ht="15" customHeight="1">
      <c r="A300" s="35"/>
      <c r="B300" s="11"/>
      <c r="C300" s="181" t="s">
        <v>92</v>
      </c>
      <c r="D300" s="183">
        <v>7</v>
      </c>
      <c r="E300" s="182">
        <v>0</v>
      </c>
      <c r="F300" s="182">
        <v>0</v>
      </c>
      <c r="G300" s="182">
        <v>0</v>
      </c>
      <c r="H300" s="182">
        <v>0</v>
      </c>
      <c r="I300" s="182">
        <v>0</v>
      </c>
      <c r="J300" s="182">
        <v>0</v>
      </c>
      <c r="K300" s="182">
        <v>0</v>
      </c>
      <c r="L300" s="182">
        <v>0</v>
      </c>
      <c r="M300" s="190">
        <v>7</v>
      </c>
      <c r="N300" s="183">
        <v>7</v>
      </c>
      <c r="O300" s="182">
        <v>0</v>
      </c>
      <c r="P300" s="182">
        <v>1</v>
      </c>
      <c r="Q300" s="182">
        <v>0</v>
      </c>
      <c r="R300" s="182">
        <v>0</v>
      </c>
      <c r="S300" s="182">
        <v>0</v>
      </c>
      <c r="T300" s="182">
        <v>0</v>
      </c>
      <c r="U300" s="182">
        <v>0</v>
      </c>
      <c r="V300" s="182">
        <v>0</v>
      </c>
      <c r="W300" s="182">
        <v>8</v>
      </c>
      <c r="X300" s="183">
        <v>8</v>
      </c>
      <c r="Y300" s="182">
        <v>0</v>
      </c>
      <c r="Z300" s="182">
        <v>2</v>
      </c>
      <c r="AA300" s="182">
        <v>0</v>
      </c>
      <c r="AB300" s="182">
        <v>0</v>
      </c>
      <c r="AC300" s="182">
        <v>0</v>
      </c>
      <c r="AD300" s="182">
        <v>0</v>
      </c>
      <c r="AE300" s="182">
        <v>0</v>
      </c>
      <c r="AF300" s="182">
        <v>0</v>
      </c>
      <c r="AG300" s="182">
        <v>10</v>
      </c>
      <c r="AH300" s="183">
        <v>7</v>
      </c>
      <c r="AI300" s="182">
        <v>0</v>
      </c>
      <c r="AJ300" s="182">
        <v>1</v>
      </c>
      <c r="AK300" s="182">
        <v>1</v>
      </c>
      <c r="AL300" s="182">
        <v>0</v>
      </c>
      <c r="AM300" s="182">
        <v>0</v>
      </c>
      <c r="AN300" s="182">
        <v>0</v>
      </c>
      <c r="AO300" s="182">
        <v>0</v>
      </c>
      <c r="AP300" s="182">
        <v>0</v>
      </c>
      <c r="AQ300" s="182">
        <v>9</v>
      </c>
      <c r="AR300" s="183">
        <v>7</v>
      </c>
      <c r="AS300" s="182">
        <v>0</v>
      </c>
      <c r="AT300" s="182">
        <v>2</v>
      </c>
      <c r="AU300" s="182">
        <v>1</v>
      </c>
      <c r="AV300" s="182">
        <v>0</v>
      </c>
      <c r="AW300" s="182">
        <v>0</v>
      </c>
      <c r="AX300" s="182">
        <v>0</v>
      </c>
      <c r="AY300" s="182">
        <v>0</v>
      </c>
      <c r="AZ300" s="182">
        <v>0</v>
      </c>
      <c r="BA300" s="190">
        <v>10</v>
      </c>
    </row>
    <row r="301" spans="1:53" ht="15" customHeight="1">
      <c r="A301" s="35"/>
      <c r="B301" s="11"/>
      <c r="C301" s="181" t="s">
        <v>315</v>
      </c>
      <c r="D301" s="183">
        <v>0</v>
      </c>
      <c r="E301" s="182">
        <v>0</v>
      </c>
      <c r="F301" s="182">
        <v>0</v>
      </c>
      <c r="G301" s="182">
        <v>0</v>
      </c>
      <c r="H301" s="182">
        <v>0</v>
      </c>
      <c r="I301" s="182">
        <v>0</v>
      </c>
      <c r="J301" s="182">
        <v>0</v>
      </c>
      <c r="K301" s="182">
        <v>0</v>
      </c>
      <c r="L301" s="182">
        <v>0</v>
      </c>
      <c r="M301" s="190">
        <v>0</v>
      </c>
      <c r="N301" s="183">
        <v>0</v>
      </c>
      <c r="O301" s="182">
        <v>0</v>
      </c>
      <c r="P301" s="182">
        <v>0</v>
      </c>
      <c r="Q301" s="182">
        <v>0</v>
      </c>
      <c r="R301" s="182">
        <v>0</v>
      </c>
      <c r="S301" s="182">
        <v>0</v>
      </c>
      <c r="T301" s="182">
        <v>0</v>
      </c>
      <c r="U301" s="182">
        <v>0</v>
      </c>
      <c r="V301" s="182">
        <v>0</v>
      </c>
      <c r="W301" s="182">
        <v>0</v>
      </c>
      <c r="X301" s="183">
        <v>0</v>
      </c>
      <c r="Y301" s="182">
        <v>0</v>
      </c>
      <c r="Z301" s="182">
        <v>0</v>
      </c>
      <c r="AA301" s="182">
        <v>0</v>
      </c>
      <c r="AB301" s="182">
        <v>0</v>
      </c>
      <c r="AC301" s="182">
        <v>0</v>
      </c>
      <c r="AD301" s="182">
        <v>0</v>
      </c>
      <c r="AE301" s="182">
        <v>0</v>
      </c>
      <c r="AF301" s="182">
        <v>0</v>
      </c>
      <c r="AG301" s="182">
        <v>0</v>
      </c>
      <c r="AH301" s="183">
        <v>0</v>
      </c>
      <c r="AI301" s="182">
        <v>0</v>
      </c>
      <c r="AJ301" s="182">
        <v>0</v>
      </c>
      <c r="AK301" s="182">
        <v>0</v>
      </c>
      <c r="AL301" s="182">
        <v>0</v>
      </c>
      <c r="AM301" s="182">
        <v>0</v>
      </c>
      <c r="AN301" s="182">
        <v>0</v>
      </c>
      <c r="AO301" s="182">
        <v>0</v>
      </c>
      <c r="AP301" s="182">
        <v>0</v>
      </c>
      <c r="AQ301" s="182">
        <v>0</v>
      </c>
      <c r="AR301" s="183">
        <v>1</v>
      </c>
      <c r="AS301" s="182">
        <v>0</v>
      </c>
      <c r="AT301" s="182">
        <v>0</v>
      </c>
      <c r="AU301" s="182">
        <v>0</v>
      </c>
      <c r="AV301" s="182">
        <v>0</v>
      </c>
      <c r="AW301" s="182">
        <v>0</v>
      </c>
      <c r="AX301" s="182">
        <v>0</v>
      </c>
      <c r="AY301" s="182">
        <v>0</v>
      </c>
      <c r="AZ301" s="182">
        <v>0</v>
      </c>
      <c r="BA301" s="190">
        <v>1</v>
      </c>
    </row>
    <row r="302" spans="1:53" ht="15" customHeight="1">
      <c r="A302" s="35"/>
      <c r="B302" s="304"/>
      <c r="C302" s="34" t="s">
        <v>39</v>
      </c>
      <c r="D302" s="184">
        <v>31</v>
      </c>
      <c r="E302" s="185">
        <v>0</v>
      </c>
      <c r="F302" s="185">
        <v>7</v>
      </c>
      <c r="G302" s="185">
        <v>1</v>
      </c>
      <c r="H302" s="185">
        <v>0</v>
      </c>
      <c r="I302" s="185">
        <v>0</v>
      </c>
      <c r="J302" s="185">
        <v>0</v>
      </c>
      <c r="K302" s="185">
        <v>0</v>
      </c>
      <c r="L302" s="185">
        <v>0</v>
      </c>
      <c r="M302" s="191">
        <v>39</v>
      </c>
      <c r="N302" s="184">
        <v>34</v>
      </c>
      <c r="O302" s="185">
        <v>0</v>
      </c>
      <c r="P302" s="185">
        <v>7</v>
      </c>
      <c r="Q302" s="185">
        <v>1</v>
      </c>
      <c r="R302" s="185">
        <v>0</v>
      </c>
      <c r="S302" s="185">
        <v>0</v>
      </c>
      <c r="T302" s="185">
        <v>0</v>
      </c>
      <c r="U302" s="185">
        <v>0</v>
      </c>
      <c r="V302" s="185">
        <v>0</v>
      </c>
      <c r="W302" s="185">
        <v>42</v>
      </c>
      <c r="X302" s="184">
        <v>43</v>
      </c>
      <c r="Y302" s="185">
        <v>0</v>
      </c>
      <c r="Z302" s="185">
        <v>13</v>
      </c>
      <c r="AA302" s="185">
        <v>1</v>
      </c>
      <c r="AB302" s="185">
        <v>0</v>
      </c>
      <c r="AC302" s="185">
        <v>0</v>
      </c>
      <c r="AD302" s="185">
        <v>0</v>
      </c>
      <c r="AE302" s="185">
        <v>0</v>
      </c>
      <c r="AF302" s="185">
        <v>0</v>
      </c>
      <c r="AG302" s="185">
        <v>57</v>
      </c>
      <c r="AH302" s="184">
        <v>64</v>
      </c>
      <c r="AI302" s="185">
        <v>0</v>
      </c>
      <c r="AJ302" s="185">
        <v>4</v>
      </c>
      <c r="AK302" s="185">
        <v>4</v>
      </c>
      <c r="AL302" s="185">
        <v>0</v>
      </c>
      <c r="AM302" s="185">
        <v>2</v>
      </c>
      <c r="AN302" s="185">
        <v>0</v>
      </c>
      <c r="AO302" s="185">
        <v>0</v>
      </c>
      <c r="AP302" s="185">
        <v>0</v>
      </c>
      <c r="AQ302" s="185">
        <v>74</v>
      </c>
      <c r="AR302" s="184">
        <v>68</v>
      </c>
      <c r="AS302" s="185">
        <v>0</v>
      </c>
      <c r="AT302" s="185">
        <v>6</v>
      </c>
      <c r="AU302" s="185">
        <v>2</v>
      </c>
      <c r="AV302" s="185">
        <v>0</v>
      </c>
      <c r="AW302" s="185">
        <v>1</v>
      </c>
      <c r="AX302" s="185">
        <v>0</v>
      </c>
      <c r="AY302" s="185">
        <v>0</v>
      </c>
      <c r="AZ302" s="185">
        <v>0</v>
      </c>
      <c r="BA302" s="191">
        <v>77</v>
      </c>
    </row>
    <row r="303" spans="1:53" ht="15" customHeight="1">
      <c r="A303" s="36"/>
      <c r="B303" s="304" t="s">
        <v>39</v>
      </c>
      <c r="C303" s="34"/>
      <c r="D303" s="184">
        <v>66</v>
      </c>
      <c r="E303" s="185">
        <v>0</v>
      </c>
      <c r="F303" s="185">
        <v>15</v>
      </c>
      <c r="G303" s="185">
        <v>1</v>
      </c>
      <c r="H303" s="185">
        <v>0</v>
      </c>
      <c r="I303" s="185">
        <v>0</v>
      </c>
      <c r="J303" s="185">
        <v>0</v>
      </c>
      <c r="K303" s="185">
        <v>0</v>
      </c>
      <c r="L303" s="185">
        <v>0</v>
      </c>
      <c r="M303" s="191">
        <v>82</v>
      </c>
      <c r="N303" s="184">
        <v>62</v>
      </c>
      <c r="O303" s="185">
        <v>0</v>
      </c>
      <c r="P303" s="185">
        <v>15</v>
      </c>
      <c r="Q303" s="185">
        <v>1</v>
      </c>
      <c r="R303" s="185">
        <v>0</v>
      </c>
      <c r="S303" s="185">
        <v>0</v>
      </c>
      <c r="T303" s="185">
        <v>2</v>
      </c>
      <c r="U303" s="185">
        <v>1</v>
      </c>
      <c r="V303" s="185">
        <v>0</v>
      </c>
      <c r="W303" s="185">
        <v>81</v>
      </c>
      <c r="X303" s="184">
        <v>92</v>
      </c>
      <c r="Y303" s="185">
        <v>0</v>
      </c>
      <c r="Z303" s="185">
        <v>20</v>
      </c>
      <c r="AA303" s="185">
        <v>4</v>
      </c>
      <c r="AB303" s="185">
        <v>0</v>
      </c>
      <c r="AC303" s="185">
        <v>0</v>
      </c>
      <c r="AD303" s="185">
        <v>1</v>
      </c>
      <c r="AE303" s="185">
        <v>1</v>
      </c>
      <c r="AF303" s="185">
        <v>0</v>
      </c>
      <c r="AG303" s="185">
        <v>118</v>
      </c>
      <c r="AH303" s="184">
        <v>110</v>
      </c>
      <c r="AI303" s="185">
        <v>0</v>
      </c>
      <c r="AJ303" s="185">
        <v>13</v>
      </c>
      <c r="AK303" s="185">
        <v>9</v>
      </c>
      <c r="AL303" s="185">
        <v>0</v>
      </c>
      <c r="AM303" s="185">
        <v>3</v>
      </c>
      <c r="AN303" s="185">
        <v>0</v>
      </c>
      <c r="AO303" s="185">
        <v>0</v>
      </c>
      <c r="AP303" s="185">
        <v>0</v>
      </c>
      <c r="AQ303" s="185">
        <v>135</v>
      </c>
      <c r="AR303" s="184">
        <v>102</v>
      </c>
      <c r="AS303" s="185">
        <v>0</v>
      </c>
      <c r="AT303" s="185">
        <v>20</v>
      </c>
      <c r="AU303" s="185">
        <v>5</v>
      </c>
      <c r="AV303" s="185">
        <v>0</v>
      </c>
      <c r="AW303" s="185">
        <v>1</v>
      </c>
      <c r="AX303" s="185">
        <v>1</v>
      </c>
      <c r="AY303" s="185">
        <v>0</v>
      </c>
      <c r="AZ303" s="185">
        <v>0</v>
      </c>
      <c r="BA303" s="191">
        <v>129</v>
      </c>
    </row>
    <row r="304" spans="1:53" ht="15" customHeight="1">
      <c r="A304" s="35" t="s">
        <v>20</v>
      </c>
      <c r="B304" s="11" t="s">
        <v>93</v>
      </c>
      <c r="C304" s="181" t="s">
        <v>94</v>
      </c>
      <c r="D304" s="183">
        <v>7</v>
      </c>
      <c r="E304" s="182">
        <v>0</v>
      </c>
      <c r="F304" s="182">
        <v>2</v>
      </c>
      <c r="G304" s="182">
        <v>0</v>
      </c>
      <c r="H304" s="182">
        <v>0</v>
      </c>
      <c r="I304" s="182">
        <v>0</v>
      </c>
      <c r="J304" s="182">
        <v>0</v>
      </c>
      <c r="K304" s="182">
        <v>0</v>
      </c>
      <c r="L304" s="182">
        <v>0</v>
      </c>
      <c r="M304" s="190">
        <v>9</v>
      </c>
      <c r="N304" s="183">
        <v>12</v>
      </c>
      <c r="O304" s="182">
        <v>0</v>
      </c>
      <c r="P304" s="182">
        <v>2</v>
      </c>
      <c r="Q304" s="182">
        <v>0</v>
      </c>
      <c r="R304" s="182">
        <v>0</v>
      </c>
      <c r="S304" s="182">
        <v>0</v>
      </c>
      <c r="T304" s="182">
        <v>0</v>
      </c>
      <c r="U304" s="182">
        <v>0</v>
      </c>
      <c r="V304" s="182">
        <v>0</v>
      </c>
      <c r="W304" s="182">
        <v>14</v>
      </c>
      <c r="X304" s="183">
        <v>9</v>
      </c>
      <c r="Y304" s="182">
        <v>0</v>
      </c>
      <c r="Z304" s="182">
        <v>4</v>
      </c>
      <c r="AA304" s="182">
        <v>1</v>
      </c>
      <c r="AB304" s="182">
        <v>0</v>
      </c>
      <c r="AC304" s="182">
        <v>0</v>
      </c>
      <c r="AD304" s="182">
        <v>0</v>
      </c>
      <c r="AE304" s="182">
        <v>0</v>
      </c>
      <c r="AF304" s="182">
        <v>0</v>
      </c>
      <c r="AG304" s="182">
        <v>14</v>
      </c>
      <c r="AH304" s="183">
        <v>17</v>
      </c>
      <c r="AI304" s="182">
        <v>0</v>
      </c>
      <c r="AJ304" s="182">
        <v>3</v>
      </c>
      <c r="AK304" s="182">
        <v>1</v>
      </c>
      <c r="AL304" s="182">
        <v>0</v>
      </c>
      <c r="AM304" s="182">
        <v>0</v>
      </c>
      <c r="AN304" s="182">
        <v>0</v>
      </c>
      <c r="AO304" s="182">
        <v>0</v>
      </c>
      <c r="AP304" s="182">
        <v>0</v>
      </c>
      <c r="AQ304" s="182">
        <v>21</v>
      </c>
      <c r="AR304" s="183">
        <v>16</v>
      </c>
      <c r="AS304" s="182">
        <v>0</v>
      </c>
      <c r="AT304" s="182">
        <v>5</v>
      </c>
      <c r="AU304" s="182">
        <v>1</v>
      </c>
      <c r="AV304" s="182">
        <v>0</v>
      </c>
      <c r="AW304" s="182">
        <v>0</v>
      </c>
      <c r="AX304" s="182">
        <v>0</v>
      </c>
      <c r="AY304" s="182">
        <v>0</v>
      </c>
      <c r="AZ304" s="182">
        <v>0</v>
      </c>
      <c r="BA304" s="190">
        <v>22</v>
      </c>
    </row>
    <row r="305" spans="1:53" ht="15" customHeight="1">
      <c r="A305" s="35"/>
      <c r="B305" s="11"/>
      <c r="C305" s="181" t="s">
        <v>316</v>
      </c>
      <c r="D305" s="183">
        <v>3</v>
      </c>
      <c r="E305" s="182">
        <v>0</v>
      </c>
      <c r="F305" s="182">
        <v>0</v>
      </c>
      <c r="G305" s="182">
        <v>0</v>
      </c>
      <c r="H305" s="182">
        <v>0</v>
      </c>
      <c r="I305" s="182">
        <v>0</v>
      </c>
      <c r="J305" s="182">
        <v>0</v>
      </c>
      <c r="K305" s="182">
        <v>0</v>
      </c>
      <c r="L305" s="182">
        <v>0</v>
      </c>
      <c r="M305" s="190">
        <v>3</v>
      </c>
      <c r="N305" s="183">
        <v>6</v>
      </c>
      <c r="O305" s="182">
        <v>0</v>
      </c>
      <c r="P305" s="182">
        <v>1</v>
      </c>
      <c r="Q305" s="182">
        <v>0</v>
      </c>
      <c r="R305" s="182">
        <v>0</v>
      </c>
      <c r="S305" s="182">
        <v>0</v>
      </c>
      <c r="T305" s="182">
        <v>0</v>
      </c>
      <c r="U305" s="182">
        <v>1</v>
      </c>
      <c r="V305" s="182">
        <v>0</v>
      </c>
      <c r="W305" s="182">
        <v>8</v>
      </c>
      <c r="X305" s="183">
        <v>4</v>
      </c>
      <c r="Y305" s="182">
        <v>0</v>
      </c>
      <c r="Z305" s="182">
        <v>1</v>
      </c>
      <c r="AA305" s="182">
        <v>2</v>
      </c>
      <c r="AB305" s="182">
        <v>0</v>
      </c>
      <c r="AC305" s="182">
        <v>0</v>
      </c>
      <c r="AD305" s="182">
        <v>0</v>
      </c>
      <c r="AE305" s="182">
        <v>0</v>
      </c>
      <c r="AF305" s="182">
        <v>0</v>
      </c>
      <c r="AG305" s="182">
        <v>7</v>
      </c>
      <c r="AH305" s="183">
        <v>7</v>
      </c>
      <c r="AI305" s="182">
        <v>0</v>
      </c>
      <c r="AJ305" s="182">
        <v>0</v>
      </c>
      <c r="AK305" s="182">
        <v>0</v>
      </c>
      <c r="AL305" s="182">
        <v>0</v>
      </c>
      <c r="AM305" s="182">
        <v>0</v>
      </c>
      <c r="AN305" s="182">
        <v>0</v>
      </c>
      <c r="AO305" s="182">
        <v>0</v>
      </c>
      <c r="AP305" s="182">
        <v>0</v>
      </c>
      <c r="AQ305" s="182">
        <v>7</v>
      </c>
      <c r="AR305" s="183">
        <v>6</v>
      </c>
      <c r="AS305" s="182">
        <v>0</v>
      </c>
      <c r="AT305" s="182">
        <v>2</v>
      </c>
      <c r="AU305" s="182">
        <v>0</v>
      </c>
      <c r="AV305" s="182">
        <v>1</v>
      </c>
      <c r="AW305" s="182">
        <v>0</v>
      </c>
      <c r="AX305" s="182">
        <v>0</v>
      </c>
      <c r="AY305" s="182">
        <v>1</v>
      </c>
      <c r="AZ305" s="182">
        <v>0</v>
      </c>
      <c r="BA305" s="190">
        <v>10</v>
      </c>
    </row>
    <row r="306" spans="1:53" ht="15" customHeight="1">
      <c r="A306" s="36"/>
      <c r="B306" s="304"/>
      <c r="C306" s="34" t="s">
        <v>39</v>
      </c>
      <c r="D306" s="184">
        <v>10</v>
      </c>
      <c r="E306" s="185">
        <v>0</v>
      </c>
      <c r="F306" s="185">
        <v>2</v>
      </c>
      <c r="G306" s="185">
        <v>0</v>
      </c>
      <c r="H306" s="185">
        <v>0</v>
      </c>
      <c r="I306" s="185">
        <v>0</v>
      </c>
      <c r="J306" s="185">
        <v>0</v>
      </c>
      <c r="K306" s="185">
        <v>0</v>
      </c>
      <c r="L306" s="185">
        <v>0</v>
      </c>
      <c r="M306" s="191">
        <v>12</v>
      </c>
      <c r="N306" s="184">
        <v>18</v>
      </c>
      <c r="O306" s="185">
        <v>0</v>
      </c>
      <c r="P306" s="185">
        <v>3</v>
      </c>
      <c r="Q306" s="185">
        <v>0</v>
      </c>
      <c r="R306" s="185">
        <v>0</v>
      </c>
      <c r="S306" s="185">
        <v>0</v>
      </c>
      <c r="T306" s="185">
        <v>0</v>
      </c>
      <c r="U306" s="185">
        <v>1</v>
      </c>
      <c r="V306" s="185">
        <v>0</v>
      </c>
      <c r="W306" s="185">
        <v>22</v>
      </c>
      <c r="X306" s="184">
        <v>13</v>
      </c>
      <c r="Y306" s="185">
        <v>0</v>
      </c>
      <c r="Z306" s="185">
        <v>5</v>
      </c>
      <c r="AA306" s="185">
        <v>3</v>
      </c>
      <c r="AB306" s="185">
        <v>0</v>
      </c>
      <c r="AC306" s="185">
        <v>0</v>
      </c>
      <c r="AD306" s="185">
        <v>0</v>
      </c>
      <c r="AE306" s="185">
        <v>0</v>
      </c>
      <c r="AF306" s="185">
        <v>0</v>
      </c>
      <c r="AG306" s="185">
        <v>21</v>
      </c>
      <c r="AH306" s="184">
        <v>24</v>
      </c>
      <c r="AI306" s="185">
        <v>0</v>
      </c>
      <c r="AJ306" s="185">
        <v>3</v>
      </c>
      <c r="AK306" s="185">
        <v>1</v>
      </c>
      <c r="AL306" s="185">
        <v>0</v>
      </c>
      <c r="AM306" s="185">
        <v>0</v>
      </c>
      <c r="AN306" s="185">
        <v>0</v>
      </c>
      <c r="AO306" s="185">
        <v>0</v>
      </c>
      <c r="AP306" s="185">
        <v>0</v>
      </c>
      <c r="AQ306" s="185">
        <v>28</v>
      </c>
      <c r="AR306" s="184">
        <v>22</v>
      </c>
      <c r="AS306" s="185">
        <v>0</v>
      </c>
      <c r="AT306" s="185">
        <v>7</v>
      </c>
      <c r="AU306" s="185">
        <v>1</v>
      </c>
      <c r="AV306" s="185">
        <v>1</v>
      </c>
      <c r="AW306" s="185">
        <v>0</v>
      </c>
      <c r="AX306" s="185">
        <v>0</v>
      </c>
      <c r="AY306" s="185">
        <v>1</v>
      </c>
      <c r="AZ306" s="185">
        <v>0</v>
      </c>
      <c r="BA306" s="191">
        <v>32</v>
      </c>
    </row>
    <row r="307" spans="1:53" ht="15" customHeight="1">
      <c r="A307" s="35" t="s">
        <v>21</v>
      </c>
      <c r="B307" s="11" t="s">
        <v>101</v>
      </c>
      <c r="C307" s="181" t="s">
        <v>102</v>
      </c>
      <c r="D307" s="183">
        <v>0</v>
      </c>
      <c r="E307" s="182">
        <v>0</v>
      </c>
      <c r="F307" s="182">
        <v>0</v>
      </c>
      <c r="G307" s="182">
        <v>0</v>
      </c>
      <c r="H307" s="182">
        <v>1</v>
      </c>
      <c r="I307" s="182">
        <v>0</v>
      </c>
      <c r="J307" s="182">
        <v>0</v>
      </c>
      <c r="K307" s="182">
        <v>0</v>
      </c>
      <c r="L307" s="182">
        <v>0</v>
      </c>
      <c r="M307" s="190">
        <v>1</v>
      </c>
      <c r="N307" s="183">
        <v>0</v>
      </c>
      <c r="O307" s="182">
        <v>0</v>
      </c>
      <c r="P307" s="182">
        <v>0</v>
      </c>
      <c r="Q307" s="182">
        <v>0</v>
      </c>
      <c r="R307" s="182">
        <v>0</v>
      </c>
      <c r="S307" s="182">
        <v>0</v>
      </c>
      <c r="T307" s="182">
        <v>0</v>
      </c>
      <c r="U307" s="182">
        <v>1</v>
      </c>
      <c r="V307" s="182">
        <v>0</v>
      </c>
      <c r="W307" s="182">
        <v>1</v>
      </c>
      <c r="X307" s="183">
        <v>0</v>
      </c>
      <c r="Y307" s="182">
        <v>0</v>
      </c>
      <c r="Z307" s="182">
        <v>0</v>
      </c>
      <c r="AA307" s="182">
        <v>0</v>
      </c>
      <c r="AB307" s="182">
        <v>0</v>
      </c>
      <c r="AC307" s="182">
        <v>0</v>
      </c>
      <c r="AD307" s="182">
        <v>0</v>
      </c>
      <c r="AE307" s="182">
        <v>0</v>
      </c>
      <c r="AF307" s="182">
        <v>0</v>
      </c>
      <c r="AG307" s="182">
        <v>0</v>
      </c>
      <c r="AH307" s="183">
        <v>0</v>
      </c>
      <c r="AI307" s="182">
        <v>0</v>
      </c>
      <c r="AJ307" s="182">
        <v>0</v>
      </c>
      <c r="AK307" s="182">
        <v>0</v>
      </c>
      <c r="AL307" s="182">
        <v>0</v>
      </c>
      <c r="AM307" s="182">
        <v>1</v>
      </c>
      <c r="AN307" s="182">
        <v>0</v>
      </c>
      <c r="AO307" s="182">
        <v>0</v>
      </c>
      <c r="AP307" s="182">
        <v>0</v>
      </c>
      <c r="AQ307" s="182">
        <v>1</v>
      </c>
      <c r="AR307" s="183">
        <v>0</v>
      </c>
      <c r="AS307" s="182">
        <v>0</v>
      </c>
      <c r="AT307" s="182">
        <v>0</v>
      </c>
      <c r="AU307" s="182">
        <v>0</v>
      </c>
      <c r="AV307" s="182">
        <v>0</v>
      </c>
      <c r="AW307" s="182">
        <v>0</v>
      </c>
      <c r="AX307" s="182">
        <v>0</v>
      </c>
      <c r="AY307" s="182">
        <v>0</v>
      </c>
      <c r="AZ307" s="182">
        <v>0</v>
      </c>
      <c r="BA307" s="190">
        <v>0</v>
      </c>
    </row>
    <row r="308" spans="1:53" ht="15" customHeight="1">
      <c r="A308" s="35"/>
      <c r="B308" s="11"/>
      <c r="C308" s="181" t="s">
        <v>103</v>
      </c>
      <c r="D308" s="183">
        <v>9</v>
      </c>
      <c r="E308" s="182">
        <v>0</v>
      </c>
      <c r="F308" s="182">
        <v>3</v>
      </c>
      <c r="G308" s="182">
        <v>0</v>
      </c>
      <c r="H308" s="182">
        <v>0</v>
      </c>
      <c r="I308" s="182">
        <v>0</v>
      </c>
      <c r="J308" s="182">
        <v>0</v>
      </c>
      <c r="K308" s="182">
        <v>0</v>
      </c>
      <c r="L308" s="182">
        <v>0</v>
      </c>
      <c r="M308" s="190">
        <v>12</v>
      </c>
      <c r="N308" s="183">
        <v>13</v>
      </c>
      <c r="O308" s="182">
        <v>0</v>
      </c>
      <c r="P308" s="182">
        <v>3</v>
      </c>
      <c r="Q308" s="182">
        <v>1</v>
      </c>
      <c r="R308" s="182">
        <v>0</v>
      </c>
      <c r="S308" s="182">
        <v>0</v>
      </c>
      <c r="T308" s="182">
        <v>0</v>
      </c>
      <c r="U308" s="182">
        <v>0</v>
      </c>
      <c r="V308" s="182">
        <v>0</v>
      </c>
      <c r="W308" s="182">
        <v>17</v>
      </c>
      <c r="X308" s="183">
        <v>10</v>
      </c>
      <c r="Y308" s="182">
        <v>0</v>
      </c>
      <c r="Z308" s="182">
        <v>5</v>
      </c>
      <c r="AA308" s="182">
        <v>2</v>
      </c>
      <c r="AB308" s="182">
        <v>0</v>
      </c>
      <c r="AC308" s="182">
        <v>0</v>
      </c>
      <c r="AD308" s="182">
        <v>0</v>
      </c>
      <c r="AE308" s="182">
        <v>0</v>
      </c>
      <c r="AF308" s="182">
        <v>0</v>
      </c>
      <c r="AG308" s="182">
        <v>17</v>
      </c>
      <c r="AH308" s="183">
        <v>11</v>
      </c>
      <c r="AI308" s="182">
        <v>0</v>
      </c>
      <c r="AJ308" s="182">
        <v>5</v>
      </c>
      <c r="AK308" s="182">
        <v>0</v>
      </c>
      <c r="AL308" s="182">
        <v>0</v>
      </c>
      <c r="AM308" s="182">
        <v>0</v>
      </c>
      <c r="AN308" s="182">
        <v>0</v>
      </c>
      <c r="AO308" s="182">
        <v>0</v>
      </c>
      <c r="AP308" s="182">
        <v>0</v>
      </c>
      <c r="AQ308" s="182">
        <v>16</v>
      </c>
      <c r="AR308" s="183">
        <v>8</v>
      </c>
      <c r="AS308" s="182">
        <v>0</v>
      </c>
      <c r="AT308" s="182">
        <v>7</v>
      </c>
      <c r="AU308" s="182">
        <v>0</v>
      </c>
      <c r="AV308" s="182">
        <v>0</v>
      </c>
      <c r="AW308" s="182">
        <v>0</v>
      </c>
      <c r="AX308" s="182">
        <v>0</v>
      </c>
      <c r="AY308" s="182">
        <v>0</v>
      </c>
      <c r="AZ308" s="182">
        <v>0</v>
      </c>
      <c r="BA308" s="190">
        <v>15</v>
      </c>
    </row>
    <row r="309" spans="1:53" ht="15" customHeight="1">
      <c r="A309" s="35"/>
      <c r="B309" s="11"/>
      <c r="C309" s="181" t="s">
        <v>104</v>
      </c>
      <c r="D309" s="183">
        <v>7</v>
      </c>
      <c r="E309" s="182">
        <v>0</v>
      </c>
      <c r="F309" s="182">
        <v>3</v>
      </c>
      <c r="G309" s="182">
        <v>4</v>
      </c>
      <c r="H309" s="182">
        <v>0</v>
      </c>
      <c r="I309" s="182">
        <v>0</v>
      </c>
      <c r="J309" s="182">
        <v>0</v>
      </c>
      <c r="K309" s="182">
        <v>0</v>
      </c>
      <c r="L309" s="182">
        <v>0</v>
      </c>
      <c r="M309" s="190">
        <v>14</v>
      </c>
      <c r="N309" s="183">
        <v>10</v>
      </c>
      <c r="O309" s="182">
        <v>0</v>
      </c>
      <c r="P309" s="182">
        <v>2</v>
      </c>
      <c r="Q309" s="182">
        <v>9</v>
      </c>
      <c r="R309" s="182">
        <v>0</v>
      </c>
      <c r="S309" s="182">
        <v>0</v>
      </c>
      <c r="T309" s="182">
        <v>0</v>
      </c>
      <c r="U309" s="182">
        <v>0</v>
      </c>
      <c r="V309" s="182">
        <v>0</v>
      </c>
      <c r="W309" s="182">
        <v>21</v>
      </c>
      <c r="X309" s="183">
        <v>5</v>
      </c>
      <c r="Y309" s="182">
        <v>0</v>
      </c>
      <c r="Z309" s="182">
        <v>1</v>
      </c>
      <c r="AA309" s="182">
        <v>5</v>
      </c>
      <c r="AB309" s="182">
        <v>0</v>
      </c>
      <c r="AC309" s="182">
        <v>0</v>
      </c>
      <c r="AD309" s="182">
        <v>1</v>
      </c>
      <c r="AE309" s="182">
        <v>0</v>
      </c>
      <c r="AF309" s="182">
        <v>0</v>
      </c>
      <c r="AG309" s="182">
        <v>12</v>
      </c>
      <c r="AH309" s="183">
        <v>9</v>
      </c>
      <c r="AI309" s="182">
        <v>0</v>
      </c>
      <c r="AJ309" s="182">
        <v>4</v>
      </c>
      <c r="AK309" s="182">
        <v>16</v>
      </c>
      <c r="AL309" s="182">
        <v>0</v>
      </c>
      <c r="AM309" s="182">
        <v>0</v>
      </c>
      <c r="AN309" s="182">
        <v>0</v>
      </c>
      <c r="AO309" s="182">
        <v>0</v>
      </c>
      <c r="AP309" s="182">
        <v>0</v>
      </c>
      <c r="AQ309" s="182">
        <v>29</v>
      </c>
      <c r="AR309" s="183">
        <v>6</v>
      </c>
      <c r="AS309" s="182">
        <v>0</v>
      </c>
      <c r="AT309" s="182">
        <v>2</v>
      </c>
      <c r="AU309" s="182">
        <v>3</v>
      </c>
      <c r="AV309" s="182">
        <v>0</v>
      </c>
      <c r="AW309" s="182">
        <v>0</v>
      </c>
      <c r="AX309" s="182">
        <v>0</v>
      </c>
      <c r="AY309" s="182">
        <v>0</v>
      </c>
      <c r="AZ309" s="182">
        <v>0</v>
      </c>
      <c r="BA309" s="190">
        <v>11</v>
      </c>
    </row>
    <row r="310" spans="1:53" ht="15" customHeight="1">
      <c r="A310" s="35"/>
      <c r="B310" s="11"/>
      <c r="C310" s="181" t="s">
        <v>39</v>
      </c>
      <c r="D310" s="183">
        <v>16</v>
      </c>
      <c r="E310" s="182">
        <v>0</v>
      </c>
      <c r="F310" s="182">
        <v>6</v>
      </c>
      <c r="G310" s="182">
        <v>4</v>
      </c>
      <c r="H310" s="182">
        <v>1</v>
      </c>
      <c r="I310" s="182">
        <v>0</v>
      </c>
      <c r="J310" s="182">
        <v>0</v>
      </c>
      <c r="K310" s="182">
        <v>0</v>
      </c>
      <c r="L310" s="182">
        <v>0</v>
      </c>
      <c r="M310" s="190">
        <v>27</v>
      </c>
      <c r="N310" s="183">
        <v>23</v>
      </c>
      <c r="O310" s="182">
        <v>0</v>
      </c>
      <c r="P310" s="182">
        <v>5</v>
      </c>
      <c r="Q310" s="182">
        <v>10</v>
      </c>
      <c r="R310" s="182">
        <v>0</v>
      </c>
      <c r="S310" s="182">
        <v>0</v>
      </c>
      <c r="T310" s="182">
        <v>0</v>
      </c>
      <c r="U310" s="182">
        <v>1</v>
      </c>
      <c r="V310" s="182">
        <v>0</v>
      </c>
      <c r="W310" s="182">
        <v>39</v>
      </c>
      <c r="X310" s="183">
        <v>15</v>
      </c>
      <c r="Y310" s="182">
        <v>0</v>
      </c>
      <c r="Z310" s="182">
        <v>6</v>
      </c>
      <c r="AA310" s="182">
        <v>7</v>
      </c>
      <c r="AB310" s="182">
        <v>0</v>
      </c>
      <c r="AC310" s="182">
        <v>0</v>
      </c>
      <c r="AD310" s="182">
        <v>1</v>
      </c>
      <c r="AE310" s="182">
        <v>0</v>
      </c>
      <c r="AF310" s="182">
        <v>0</v>
      </c>
      <c r="AG310" s="182">
        <v>29</v>
      </c>
      <c r="AH310" s="183">
        <v>20</v>
      </c>
      <c r="AI310" s="182">
        <v>0</v>
      </c>
      <c r="AJ310" s="182">
        <v>9</v>
      </c>
      <c r="AK310" s="182">
        <v>16</v>
      </c>
      <c r="AL310" s="182">
        <v>0</v>
      </c>
      <c r="AM310" s="182">
        <v>1</v>
      </c>
      <c r="AN310" s="182">
        <v>0</v>
      </c>
      <c r="AO310" s="182">
        <v>0</v>
      </c>
      <c r="AP310" s="182">
        <v>0</v>
      </c>
      <c r="AQ310" s="182">
        <v>46</v>
      </c>
      <c r="AR310" s="183">
        <v>14</v>
      </c>
      <c r="AS310" s="182">
        <v>0</v>
      </c>
      <c r="AT310" s="182">
        <v>9</v>
      </c>
      <c r="AU310" s="182">
        <v>3</v>
      </c>
      <c r="AV310" s="182">
        <v>0</v>
      </c>
      <c r="AW310" s="182">
        <v>0</v>
      </c>
      <c r="AX310" s="182">
        <v>0</v>
      </c>
      <c r="AY310" s="182">
        <v>0</v>
      </c>
      <c r="AZ310" s="182">
        <v>0</v>
      </c>
      <c r="BA310" s="190">
        <v>26</v>
      </c>
    </row>
    <row r="311" spans="1:53" ht="15" customHeight="1">
      <c r="A311" s="35"/>
      <c r="B311" s="334" t="s">
        <v>105</v>
      </c>
      <c r="C311" s="260" t="s">
        <v>107</v>
      </c>
      <c r="D311" s="188">
        <v>1</v>
      </c>
      <c r="E311" s="189">
        <v>0</v>
      </c>
      <c r="F311" s="189">
        <v>1</v>
      </c>
      <c r="G311" s="189">
        <v>0</v>
      </c>
      <c r="H311" s="189">
        <v>0</v>
      </c>
      <c r="I311" s="189">
        <v>0</v>
      </c>
      <c r="J311" s="189">
        <v>0</v>
      </c>
      <c r="K311" s="189">
        <v>0</v>
      </c>
      <c r="L311" s="189">
        <v>0</v>
      </c>
      <c r="M311" s="312">
        <v>2</v>
      </c>
      <c r="N311" s="188">
        <v>0</v>
      </c>
      <c r="O311" s="189">
        <v>0</v>
      </c>
      <c r="P311" s="189">
        <v>0</v>
      </c>
      <c r="Q311" s="189">
        <v>0</v>
      </c>
      <c r="R311" s="189">
        <v>0</v>
      </c>
      <c r="S311" s="189">
        <v>1</v>
      </c>
      <c r="T311" s="189">
        <v>0</v>
      </c>
      <c r="U311" s="189">
        <v>1</v>
      </c>
      <c r="V311" s="189">
        <v>0</v>
      </c>
      <c r="W311" s="189">
        <v>2</v>
      </c>
      <c r="X311" s="188">
        <v>0</v>
      </c>
      <c r="Y311" s="189">
        <v>0</v>
      </c>
      <c r="Z311" s="189">
        <v>0</v>
      </c>
      <c r="AA311" s="189">
        <v>0</v>
      </c>
      <c r="AB311" s="189">
        <v>0</v>
      </c>
      <c r="AC311" s="189">
        <v>0</v>
      </c>
      <c r="AD311" s="189">
        <v>0</v>
      </c>
      <c r="AE311" s="189">
        <v>0</v>
      </c>
      <c r="AF311" s="189">
        <v>0</v>
      </c>
      <c r="AG311" s="189">
        <v>0</v>
      </c>
      <c r="AH311" s="188">
        <v>0</v>
      </c>
      <c r="AI311" s="189">
        <v>0</v>
      </c>
      <c r="AJ311" s="189">
        <v>0</v>
      </c>
      <c r="AK311" s="189">
        <v>0</v>
      </c>
      <c r="AL311" s="189">
        <v>0</v>
      </c>
      <c r="AM311" s="189">
        <v>2</v>
      </c>
      <c r="AN311" s="189">
        <v>0</v>
      </c>
      <c r="AO311" s="189">
        <v>0</v>
      </c>
      <c r="AP311" s="189">
        <v>0</v>
      </c>
      <c r="AQ311" s="189">
        <v>2</v>
      </c>
      <c r="AR311" s="188">
        <v>0</v>
      </c>
      <c r="AS311" s="189">
        <v>0</v>
      </c>
      <c r="AT311" s="189">
        <v>0</v>
      </c>
      <c r="AU311" s="189">
        <v>0</v>
      </c>
      <c r="AV311" s="189">
        <v>0</v>
      </c>
      <c r="AW311" s="189">
        <v>0</v>
      </c>
      <c r="AX311" s="189">
        <v>1</v>
      </c>
      <c r="AY311" s="189">
        <v>0</v>
      </c>
      <c r="AZ311" s="189">
        <v>0</v>
      </c>
      <c r="BA311" s="312">
        <v>1</v>
      </c>
    </row>
    <row r="312" spans="1:53" ht="15" customHeight="1">
      <c r="A312" s="35"/>
      <c r="B312" s="11"/>
      <c r="C312" s="181" t="s">
        <v>110</v>
      </c>
      <c r="D312" s="183">
        <v>0</v>
      </c>
      <c r="E312" s="182">
        <v>0</v>
      </c>
      <c r="F312" s="182">
        <v>0</v>
      </c>
      <c r="G312" s="182">
        <v>0</v>
      </c>
      <c r="H312" s="182">
        <v>0</v>
      </c>
      <c r="I312" s="182">
        <v>0</v>
      </c>
      <c r="J312" s="182">
        <v>0</v>
      </c>
      <c r="K312" s="182">
        <v>0</v>
      </c>
      <c r="L312" s="182">
        <v>0</v>
      </c>
      <c r="M312" s="190">
        <v>0</v>
      </c>
      <c r="N312" s="183">
        <v>0</v>
      </c>
      <c r="O312" s="182">
        <v>0</v>
      </c>
      <c r="P312" s="182">
        <v>1</v>
      </c>
      <c r="Q312" s="182">
        <v>1</v>
      </c>
      <c r="R312" s="182">
        <v>0</v>
      </c>
      <c r="S312" s="182">
        <v>0</v>
      </c>
      <c r="T312" s="182">
        <v>1</v>
      </c>
      <c r="U312" s="182">
        <v>0</v>
      </c>
      <c r="V312" s="182">
        <v>0</v>
      </c>
      <c r="W312" s="182">
        <v>3</v>
      </c>
      <c r="X312" s="183">
        <v>0</v>
      </c>
      <c r="Y312" s="182">
        <v>0</v>
      </c>
      <c r="Z312" s="182">
        <v>2</v>
      </c>
      <c r="AA312" s="182">
        <v>2</v>
      </c>
      <c r="AB312" s="182">
        <v>0</v>
      </c>
      <c r="AC312" s="182">
        <v>0</v>
      </c>
      <c r="AD312" s="182">
        <v>1</v>
      </c>
      <c r="AE312" s="182">
        <v>0</v>
      </c>
      <c r="AF312" s="182">
        <v>0</v>
      </c>
      <c r="AG312" s="182">
        <v>5</v>
      </c>
      <c r="AH312" s="183">
        <v>0</v>
      </c>
      <c r="AI312" s="182">
        <v>0</v>
      </c>
      <c r="AJ312" s="182">
        <v>0</v>
      </c>
      <c r="AK312" s="182">
        <v>0</v>
      </c>
      <c r="AL312" s="182">
        <v>0</v>
      </c>
      <c r="AM312" s="182">
        <v>0</v>
      </c>
      <c r="AN312" s="182">
        <v>0</v>
      </c>
      <c r="AO312" s="182">
        <v>0</v>
      </c>
      <c r="AP312" s="182">
        <v>0</v>
      </c>
      <c r="AQ312" s="182">
        <v>0</v>
      </c>
      <c r="AR312" s="183">
        <v>0</v>
      </c>
      <c r="AS312" s="182">
        <v>0</v>
      </c>
      <c r="AT312" s="182">
        <v>0</v>
      </c>
      <c r="AU312" s="182">
        <v>1</v>
      </c>
      <c r="AV312" s="182">
        <v>0</v>
      </c>
      <c r="AW312" s="182">
        <v>0</v>
      </c>
      <c r="AX312" s="182">
        <v>0</v>
      </c>
      <c r="AY312" s="182">
        <v>0</v>
      </c>
      <c r="AZ312" s="182">
        <v>0</v>
      </c>
      <c r="BA312" s="190">
        <v>1</v>
      </c>
    </row>
    <row r="313" spans="1:53" ht="15" customHeight="1">
      <c r="A313" s="35"/>
      <c r="B313" s="304"/>
      <c r="C313" s="34" t="s">
        <v>39</v>
      </c>
      <c r="D313" s="184">
        <v>1</v>
      </c>
      <c r="E313" s="185">
        <v>0</v>
      </c>
      <c r="F313" s="185">
        <v>1</v>
      </c>
      <c r="G313" s="185">
        <v>0</v>
      </c>
      <c r="H313" s="185">
        <v>0</v>
      </c>
      <c r="I313" s="185">
        <v>0</v>
      </c>
      <c r="J313" s="185">
        <v>0</v>
      </c>
      <c r="K313" s="185">
        <v>0</v>
      </c>
      <c r="L313" s="185">
        <v>0</v>
      </c>
      <c r="M313" s="191">
        <v>2</v>
      </c>
      <c r="N313" s="184">
        <v>0</v>
      </c>
      <c r="O313" s="185">
        <v>0</v>
      </c>
      <c r="P313" s="185">
        <v>1</v>
      </c>
      <c r="Q313" s="185">
        <v>1</v>
      </c>
      <c r="R313" s="185">
        <v>0</v>
      </c>
      <c r="S313" s="185">
        <v>1</v>
      </c>
      <c r="T313" s="185">
        <v>1</v>
      </c>
      <c r="U313" s="185">
        <v>1</v>
      </c>
      <c r="V313" s="185">
        <v>0</v>
      </c>
      <c r="W313" s="185">
        <v>5</v>
      </c>
      <c r="X313" s="184">
        <v>0</v>
      </c>
      <c r="Y313" s="185">
        <v>0</v>
      </c>
      <c r="Z313" s="185">
        <v>2</v>
      </c>
      <c r="AA313" s="185">
        <v>2</v>
      </c>
      <c r="AB313" s="185">
        <v>0</v>
      </c>
      <c r="AC313" s="185">
        <v>0</v>
      </c>
      <c r="AD313" s="185">
        <v>1</v>
      </c>
      <c r="AE313" s="185">
        <v>0</v>
      </c>
      <c r="AF313" s="185">
        <v>0</v>
      </c>
      <c r="AG313" s="185">
        <v>5</v>
      </c>
      <c r="AH313" s="184">
        <v>0</v>
      </c>
      <c r="AI313" s="185">
        <v>0</v>
      </c>
      <c r="AJ313" s="185">
        <v>0</v>
      </c>
      <c r="AK313" s="185">
        <v>0</v>
      </c>
      <c r="AL313" s="185">
        <v>0</v>
      </c>
      <c r="AM313" s="185">
        <v>2</v>
      </c>
      <c r="AN313" s="185">
        <v>0</v>
      </c>
      <c r="AO313" s="185">
        <v>0</v>
      </c>
      <c r="AP313" s="185">
        <v>0</v>
      </c>
      <c r="AQ313" s="185">
        <v>2</v>
      </c>
      <c r="AR313" s="184">
        <v>0</v>
      </c>
      <c r="AS313" s="185">
        <v>0</v>
      </c>
      <c r="AT313" s="185">
        <v>0</v>
      </c>
      <c r="AU313" s="185">
        <v>1</v>
      </c>
      <c r="AV313" s="185">
        <v>0</v>
      </c>
      <c r="AW313" s="185">
        <v>0</v>
      </c>
      <c r="AX313" s="185">
        <v>1</v>
      </c>
      <c r="AY313" s="185">
        <v>0</v>
      </c>
      <c r="AZ313" s="185">
        <v>0</v>
      </c>
      <c r="BA313" s="191">
        <v>2</v>
      </c>
    </row>
    <row r="314" spans="1:53" ht="15" customHeight="1">
      <c r="A314" s="35"/>
      <c r="B314" s="11" t="s">
        <v>112</v>
      </c>
      <c r="C314" s="181" t="s">
        <v>113</v>
      </c>
      <c r="D314" s="183">
        <v>0</v>
      </c>
      <c r="E314" s="182">
        <v>0</v>
      </c>
      <c r="F314" s="182">
        <v>0</v>
      </c>
      <c r="G314" s="182">
        <v>0</v>
      </c>
      <c r="H314" s="182">
        <v>0</v>
      </c>
      <c r="I314" s="182">
        <v>0</v>
      </c>
      <c r="J314" s="182">
        <v>0</v>
      </c>
      <c r="K314" s="182">
        <v>1</v>
      </c>
      <c r="L314" s="182">
        <v>0</v>
      </c>
      <c r="M314" s="190">
        <v>1</v>
      </c>
      <c r="N314" s="183">
        <v>0</v>
      </c>
      <c r="O314" s="182">
        <v>0</v>
      </c>
      <c r="P314" s="182">
        <v>0</v>
      </c>
      <c r="Q314" s="182">
        <v>0</v>
      </c>
      <c r="R314" s="182">
        <v>0</v>
      </c>
      <c r="S314" s="182">
        <v>0</v>
      </c>
      <c r="T314" s="182">
        <v>0</v>
      </c>
      <c r="U314" s="182">
        <v>0</v>
      </c>
      <c r="V314" s="182">
        <v>0</v>
      </c>
      <c r="W314" s="182">
        <v>0</v>
      </c>
      <c r="X314" s="183">
        <v>0</v>
      </c>
      <c r="Y314" s="182">
        <v>0</v>
      </c>
      <c r="Z314" s="182">
        <v>0</v>
      </c>
      <c r="AA314" s="182">
        <v>0</v>
      </c>
      <c r="AB314" s="182">
        <v>0</v>
      </c>
      <c r="AC314" s="182">
        <v>0</v>
      </c>
      <c r="AD314" s="182">
        <v>0</v>
      </c>
      <c r="AE314" s="182">
        <v>0</v>
      </c>
      <c r="AF314" s="182">
        <v>0</v>
      </c>
      <c r="AG314" s="182">
        <v>0</v>
      </c>
      <c r="AH314" s="183">
        <v>0</v>
      </c>
      <c r="AI314" s="182">
        <v>0</v>
      </c>
      <c r="AJ314" s="182">
        <v>0</v>
      </c>
      <c r="AK314" s="182">
        <v>0</v>
      </c>
      <c r="AL314" s="182">
        <v>0</v>
      </c>
      <c r="AM314" s="182">
        <v>0</v>
      </c>
      <c r="AN314" s="182">
        <v>0</v>
      </c>
      <c r="AO314" s="182">
        <v>0</v>
      </c>
      <c r="AP314" s="182">
        <v>0</v>
      </c>
      <c r="AQ314" s="182">
        <v>0</v>
      </c>
      <c r="AR314" s="183">
        <v>0</v>
      </c>
      <c r="AS314" s="182">
        <v>0</v>
      </c>
      <c r="AT314" s="182">
        <v>0</v>
      </c>
      <c r="AU314" s="182">
        <v>0</v>
      </c>
      <c r="AV314" s="182">
        <v>0</v>
      </c>
      <c r="AW314" s="182">
        <v>0</v>
      </c>
      <c r="AX314" s="182">
        <v>0</v>
      </c>
      <c r="AY314" s="182">
        <v>0</v>
      </c>
      <c r="AZ314" s="182">
        <v>0</v>
      </c>
      <c r="BA314" s="190">
        <v>0</v>
      </c>
    </row>
    <row r="315" spans="1:53" ht="15" customHeight="1">
      <c r="A315" s="36"/>
      <c r="B315" s="197" t="s">
        <v>39</v>
      </c>
      <c r="C315" s="39"/>
      <c r="D315" s="195">
        <v>17</v>
      </c>
      <c r="E315" s="194">
        <v>0</v>
      </c>
      <c r="F315" s="194">
        <v>7</v>
      </c>
      <c r="G315" s="194">
        <v>4</v>
      </c>
      <c r="H315" s="194">
        <v>1</v>
      </c>
      <c r="I315" s="194">
        <v>0</v>
      </c>
      <c r="J315" s="194">
        <v>0</v>
      </c>
      <c r="K315" s="194">
        <v>1</v>
      </c>
      <c r="L315" s="194">
        <v>0</v>
      </c>
      <c r="M315" s="196">
        <v>30</v>
      </c>
      <c r="N315" s="195">
        <v>23</v>
      </c>
      <c r="O315" s="194">
        <v>0</v>
      </c>
      <c r="P315" s="194">
        <v>6</v>
      </c>
      <c r="Q315" s="194">
        <v>11</v>
      </c>
      <c r="R315" s="194">
        <v>0</v>
      </c>
      <c r="S315" s="194">
        <v>1</v>
      </c>
      <c r="T315" s="194">
        <v>1</v>
      </c>
      <c r="U315" s="194">
        <v>2</v>
      </c>
      <c r="V315" s="194">
        <v>0</v>
      </c>
      <c r="W315" s="194">
        <v>44</v>
      </c>
      <c r="X315" s="195">
        <v>15</v>
      </c>
      <c r="Y315" s="194">
        <v>0</v>
      </c>
      <c r="Z315" s="194">
        <v>8</v>
      </c>
      <c r="AA315" s="194">
        <v>9</v>
      </c>
      <c r="AB315" s="194">
        <v>0</v>
      </c>
      <c r="AC315" s="194">
        <v>0</v>
      </c>
      <c r="AD315" s="194">
        <v>2</v>
      </c>
      <c r="AE315" s="194">
        <v>0</v>
      </c>
      <c r="AF315" s="194">
        <v>0</v>
      </c>
      <c r="AG315" s="194">
        <v>34</v>
      </c>
      <c r="AH315" s="195">
        <v>20</v>
      </c>
      <c r="AI315" s="194">
        <v>0</v>
      </c>
      <c r="AJ315" s="194">
        <v>9</v>
      </c>
      <c r="AK315" s="194">
        <v>16</v>
      </c>
      <c r="AL315" s="194">
        <v>0</v>
      </c>
      <c r="AM315" s="194">
        <v>3</v>
      </c>
      <c r="AN315" s="194">
        <v>0</v>
      </c>
      <c r="AO315" s="194">
        <v>0</v>
      </c>
      <c r="AP315" s="194">
        <v>0</v>
      </c>
      <c r="AQ315" s="194">
        <v>48</v>
      </c>
      <c r="AR315" s="195">
        <v>14</v>
      </c>
      <c r="AS315" s="194">
        <v>0</v>
      </c>
      <c r="AT315" s="194">
        <v>9</v>
      </c>
      <c r="AU315" s="194">
        <v>4</v>
      </c>
      <c r="AV315" s="194">
        <v>0</v>
      </c>
      <c r="AW315" s="194">
        <v>0</v>
      </c>
      <c r="AX315" s="194">
        <v>1</v>
      </c>
      <c r="AY315" s="194">
        <v>0</v>
      </c>
      <c r="AZ315" s="194">
        <v>0</v>
      </c>
      <c r="BA315" s="196">
        <v>28</v>
      </c>
    </row>
    <row r="316" spans="1:53" ht="15" customHeight="1">
      <c r="A316" s="35" t="s">
        <v>22</v>
      </c>
      <c r="B316" s="11" t="s">
        <v>116</v>
      </c>
      <c r="C316" s="181" t="s">
        <v>117</v>
      </c>
      <c r="D316" s="183">
        <v>0</v>
      </c>
      <c r="E316" s="182">
        <v>0</v>
      </c>
      <c r="F316" s="182">
        <v>0</v>
      </c>
      <c r="G316" s="182">
        <v>0</v>
      </c>
      <c r="H316" s="182">
        <v>0</v>
      </c>
      <c r="I316" s="182">
        <v>0</v>
      </c>
      <c r="J316" s="182">
        <v>0</v>
      </c>
      <c r="K316" s="182">
        <v>0</v>
      </c>
      <c r="L316" s="182">
        <v>0</v>
      </c>
      <c r="M316" s="190">
        <v>0</v>
      </c>
      <c r="N316" s="183">
        <v>0</v>
      </c>
      <c r="O316" s="182">
        <v>0</v>
      </c>
      <c r="P316" s="182">
        <v>0</v>
      </c>
      <c r="Q316" s="182">
        <v>0</v>
      </c>
      <c r="R316" s="182">
        <v>0</v>
      </c>
      <c r="S316" s="182">
        <v>0</v>
      </c>
      <c r="T316" s="182">
        <v>0</v>
      </c>
      <c r="U316" s="182">
        <v>0</v>
      </c>
      <c r="V316" s="182">
        <v>0</v>
      </c>
      <c r="W316" s="182">
        <v>0</v>
      </c>
      <c r="X316" s="183">
        <v>0</v>
      </c>
      <c r="Y316" s="182">
        <v>0</v>
      </c>
      <c r="Z316" s="182">
        <v>1</v>
      </c>
      <c r="AA316" s="182">
        <v>0</v>
      </c>
      <c r="AB316" s="182">
        <v>0</v>
      </c>
      <c r="AC316" s="182">
        <v>0</v>
      </c>
      <c r="AD316" s="182">
        <v>0</v>
      </c>
      <c r="AE316" s="182">
        <v>0</v>
      </c>
      <c r="AF316" s="182">
        <v>0</v>
      </c>
      <c r="AG316" s="182">
        <v>1</v>
      </c>
      <c r="AH316" s="183">
        <v>0</v>
      </c>
      <c r="AI316" s="182">
        <v>0</v>
      </c>
      <c r="AJ316" s="182">
        <v>1</v>
      </c>
      <c r="AK316" s="182">
        <v>0</v>
      </c>
      <c r="AL316" s="182">
        <v>0</v>
      </c>
      <c r="AM316" s="182">
        <v>0</v>
      </c>
      <c r="AN316" s="182">
        <v>0</v>
      </c>
      <c r="AO316" s="182">
        <v>0</v>
      </c>
      <c r="AP316" s="182">
        <v>0</v>
      </c>
      <c r="AQ316" s="182">
        <v>1</v>
      </c>
      <c r="AR316" s="183">
        <v>1</v>
      </c>
      <c r="AS316" s="182">
        <v>0</v>
      </c>
      <c r="AT316" s="182">
        <v>0</v>
      </c>
      <c r="AU316" s="182">
        <v>0</v>
      </c>
      <c r="AV316" s="182">
        <v>0</v>
      </c>
      <c r="AW316" s="182">
        <v>0</v>
      </c>
      <c r="AX316" s="182">
        <v>0</v>
      </c>
      <c r="AY316" s="182">
        <v>0</v>
      </c>
      <c r="AZ316" s="182">
        <v>0</v>
      </c>
      <c r="BA316" s="190">
        <v>1</v>
      </c>
    </row>
    <row r="317" spans="1:53" ht="13.5">
      <c r="A317" s="35"/>
      <c r="B317" s="11"/>
      <c r="C317" s="181" t="s">
        <v>118</v>
      </c>
      <c r="D317" s="183">
        <v>0</v>
      </c>
      <c r="E317" s="182">
        <v>0</v>
      </c>
      <c r="F317" s="182">
        <v>0</v>
      </c>
      <c r="G317" s="182">
        <v>0</v>
      </c>
      <c r="H317" s="182">
        <v>0</v>
      </c>
      <c r="I317" s="182">
        <v>0</v>
      </c>
      <c r="J317" s="182">
        <v>0</v>
      </c>
      <c r="K317" s="182">
        <v>0</v>
      </c>
      <c r="L317" s="182">
        <v>0</v>
      </c>
      <c r="M317" s="190">
        <v>0</v>
      </c>
      <c r="N317" s="183">
        <v>0</v>
      </c>
      <c r="O317" s="182">
        <v>0</v>
      </c>
      <c r="P317" s="182">
        <v>0</v>
      </c>
      <c r="Q317" s="182">
        <v>0</v>
      </c>
      <c r="R317" s="182">
        <v>0</v>
      </c>
      <c r="S317" s="182">
        <v>0</v>
      </c>
      <c r="T317" s="182">
        <v>0</v>
      </c>
      <c r="U317" s="182">
        <v>0</v>
      </c>
      <c r="V317" s="182">
        <v>0</v>
      </c>
      <c r="W317" s="182">
        <v>0</v>
      </c>
      <c r="X317" s="183">
        <v>0</v>
      </c>
      <c r="Y317" s="182">
        <v>0</v>
      </c>
      <c r="Z317" s="182">
        <v>0</v>
      </c>
      <c r="AA317" s="182">
        <v>0</v>
      </c>
      <c r="AB317" s="182">
        <v>0</v>
      </c>
      <c r="AC317" s="182">
        <v>0</v>
      </c>
      <c r="AD317" s="182">
        <v>0</v>
      </c>
      <c r="AE317" s="182">
        <v>0</v>
      </c>
      <c r="AF317" s="182">
        <v>0</v>
      </c>
      <c r="AG317" s="182">
        <v>0</v>
      </c>
      <c r="AH317" s="183">
        <v>0</v>
      </c>
      <c r="AI317" s="182">
        <v>0</v>
      </c>
      <c r="AJ317" s="182">
        <v>0</v>
      </c>
      <c r="AK317" s="182">
        <v>0</v>
      </c>
      <c r="AL317" s="182">
        <v>0</v>
      </c>
      <c r="AM317" s="182">
        <v>0</v>
      </c>
      <c r="AN317" s="182">
        <v>0</v>
      </c>
      <c r="AO317" s="182">
        <v>0</v>
      </c>
      <c r="AP317" s="182">
        <v>0</v>
      </c>
      <c r="AQ317" s="182">
        <v>0</v>
      </c>
      <c r="AR317" s="183">
        <v>0</v>
      </c>
      <c r="AS317" s="182">
        <v>0</v>
      </c>
      <c r="AT317" s="182">
        <v>0</v>
      </c>
      <c r="AU317" s="182">
        <v>0</v>
      </c>
      <c r="AV317" s="182">
        <v>1</v>
      </c>
      <c r="AW317" s="182">
        <v>0</v>
      </c>
      <c r="AX317" s="182">
        <v>0</v>
      </c>
      <c r="AY317" s="182">
        <v>0</v>
      </c>
      <c r="AZ317" s="182">
        <v>0</v>
      </c>
      <c r="BA317" s="190">
        <v>1</v>
      </c>
    </row>
    <row r="318" spans="1:53" ht="15" customHeight="1">
      <c r="A318" s="35"/>
      <c r="B318" s="11"/>
      <c r="C318" s="181" t="s">
        <v>39</v>
      </c>
      <c r="D318" s="183">
        <v>0</v>
      </c>
      <c r="E318" s="182">
        <v>0</v>
      </c>
      <c r="F318" s="182">
        <v>0</v>
      </c>
      <c r="G318" s="182">
        <v>0</v>
      </c>
      <c r="H318" s="182">
        <v>0</v>
      </c>
      <c r="I318" s="182">
        <v>0</v>
      </c>
      <c r="J318" s="182">
        <v>0</v>
      </c>
      <c r="K318" s="182">
        <v>0</v>
      </c>
      <c r="L318" s="182">
        <v>0</v>
      </c>
      <c r="M318" s="190">
        <v>0</v>
      </c>
      <c r="N318" s="183">
        <v>0</v>
      </c>
      <c r="O318" s="182">
        <v>0</v>
      </c>
      <c r="P318" s="182">
        <v>0</v>
      </c>
      <c r="Q318" s="182">
        <v>0</v>
      </c>
      <c r="R318" s="182">
        <v>0</v>
      </c>
      <c r="S318" s="182">
        <v>0</v>
      </c>
      <c r="T318" s="182">
        <v>0</v>
      </c>
      <c r="U318" s="182">
        <v>0</v>
      </c>
      <c r="V318" s="182">
        <v>0</v>
      </c>
      <c r="W318" s="182">
        <v>0</v>
      </c>
      <c r="X318" s="183">
        <v>0</v>
      </c>
      <c r="Y318" s="182">
        <v>0</v>
      </c>
      <c r="Z318" s="182">
        <v>1</v>
      </c>
      <c r="AA318" s="182">
        <v>0</v>
      </c>
      <c r="AB318" s="182">
        <v>0</v>
      </c>
      <c r="AC318" s="182">
        <v>0</v>
      </c>
      <c r="AD318" s="182">
        <v>0</v>
      </c>
      <c r="AE318" s="182">
        <v>0</v>
      </c>
      <c r="AF318" s="182">
        <v>0</v>
      </c>
      <c r="AG318" s="182">
        <v>1</v>
      </c>
      <c r="AH318" s="183">
        <v>0</v>
      </c>
      <c r="AI318" s="182">
        <v>0</v>
      </c>
      <c r="AJ318" s="182">
        <v>1</v>
      </c>
      <c r="AK318" s="182">
        <v>0</v>
      </c>
      <c r="AL318" s="182">
        <v>0</v>
      </c>
      <c r="AM318" s="182">
        <v>0</v>
      </c>
      <c r="AN318" s="182">
        <v>0</v>
      </c>
      <c r="AO318" s="182">
        <v>0</v>
      </c>
      <c r="AP318" s="182">
        <v>0</v>
      </c>
      <c r="AQ318" s="182">
        <v>1</v>
      </c>
      <c r="AR318" s="183">
        <v>1</v>
      </c>
      <c r="AS318" s="182">
        <v>0</v>
      </c>
      <c r="AT318" s="182">
        <v>0</v>
      </c>
      <c r="AU318" s="182">
        <v>0</v>
      </c>
      <c r="AV318" s="182">
        <v>1</v>
      </c>
      <c r="AW318" s="182">
        <v>0</v>
      </c>
      <c r="AX318" s="182">
        <v>0</v>
      </c>
      <c r="AY318" s="182">
        <v>0</v>
      </c>
      <c r="AZ318" s="182">
        <v>0</v>
      </c>
      <c r="BA318" s="190">
        <v>2</v>
      </c>
    </row>
    <row r="319" spans="1:53" ht="15" customHeight="1">
      <c r="A319" s="35"/>
      <c r="B319" s="334" t="s">
        <v>121</v>
      </c>
      <c r="C319" s="260" t="s">
        <v>302</v>
      </c>
      <c r="D319" s="188">
        <v>0</v>
      </c>
      <c r="E319" s="189">
        <v>0</v>
      </c>
      <c r="F319" s="189">
        <v>0</v>
      </c>
      <c r="G319" s="189">
        <v>0</v>
      </c>
      <c r="H319" s="189">
        <v>0</v>
      </c>
      <c r="I319" s="189">
        <v>0</v>
      </c>
      <c r="J319" s="189">
        <v>0</v>
      </c>
      <c r="K319" s="189">
        <v>1</v>
      </c>
      <c r="L319" s="189">
        <v>0</v>
      </c>
      <c r="M319" s="312">
        <v>1</v>
      </c>
      <c r="N319" s="188">
        <v>0</v>
      </c>
      <c r="O319" s="189">
        <v>0</v>
      </c>
      <c r="P319" s="189">
        <v>0</v>
      </c>
      <c r="Q319" s="189">
        <v>0</v>
      </c>
      <c r="R319" s="189">
        <v>0</v>
      </c>
      <c r="S319" s="189">
        <v>0</v>
      </c>
      <c r="T319" s="189">
        <v>0</v>
      </c>
      <c r="U319" s="189">
        <v>0</v>
      </c>
      <c r="V319" s="189">
        <v>0</v>
      </c>
      <c r="W319" s="189">
        <v>0</v>
      </c>
      <c r="X319" s="188">
        <v>1</v>
      </c>
      <c r="Y319" s="189">
        <v>0</v>
      </c>
      <c r="Z319" s="189">
        <v>1</v>
      </c>
      <c r="AA319" s="189">
        <v>0</v>
      </c>
      <c r="AB319" s="189">
        <v>0</v>
      </c>
      <c r="AC319" s="189">
        <v>0</v>
      </c>
      <c r="AD319" s="189">
        <v>0</v>
      </c>
      <c r="AE319" s="189">
        <v>0</v>
      </c>
      <c r="AF319" s="189">
        <v>0</v>
      </c>
      <c r="AG319" s="189">
        <v>2</v>
      </c>
      <c r="AH319" s="188">
        <v>0</v>
      </c>
      <c r="AI319" s="189">
        <v>0</v>
      </c>
      <c r="AJ319" s="189">
        <v>0</v>
      </c>
      <c r="AK319" s="189">
        <v>0</v>
      </c>
      <c r="AL319" s="189">
        <v>1</v>
      </c>
      <c r="AM319" s="189">
        <v>0</v>
      </c>
      <c r="AN319" s="189">
        <v>0</v>
      </c>
      <c r="AO319" s="189">
        <v>0</v>
      </c>
      <c r="AP319" s="189">
        <v>0</v>
      </c>
      <c r="AQ319" s="189">
        <v>1</v>
      </c>
      <c r="AR319" s="188">
        <v>1</v>
      </c>
      <c r="AS319" s="189">
        <v>0</v>
      </c>
      <c r="AT319" s="189">
        <v>0</v>
      </c>
      <c r="AU319" s="189">
        <v>0</v>
      </c>
      <c r="AV319" s="189">
        <v>0</v>
      </c>
      <c r="AW319" s="189">
        <v>0</v>
      </c>
      <c r="AX319" s="189">
        <v>0</v>
      </c>
      <c r="AY319" s="189">
        <v>0</v>
      </c>
      <c r="AZ319" s="189">
        <v>0</v>
      </c>
      <c r="BA319" s="312">
        <v>1</v>
      </c>
    </row>
    <row r="320" spans="1:53" ht="15" customHeight="1">
      <c r="A320" s="35"/>
      <c r="B320" s="11"/>
      <c r="C320" s="181" t="s">
        <v>321</v>
      </c>
      <c r="D320" s="183">
        <v>0</v>
      </c>
      <c r="E320" s="182">
        <v>0</v>
      </c>
      <c r="F320" s="182">
        <v>0</v>
      </c>
      <c r="G320" s="182">
        <v>0</v>
      </c>
      <c r="H320" s="182">
        <v>0</v>
      </c>
      <c r="I320" s="182">
        <v>0</v>
      </c>
      <c r="J320" s="182">
        <v>0</v>
      </c>
      <c r="K320" s="182">
        <v>0</v>
      </c>
      <c r="L320" s="182">
        <v>0</v>
      </c>
      <c r="M320" s="190">
        <v>0</v>
      </c>
      <c r="N320" s="183">
        <v>0</v>
      </c>
      <c r="O320" s="182">
        <v>0</v>
      </c>
      <c r="P320" s="182">
        <v>0</v>
      </c>
      <c r="Q320" s="182">
        <v>0</v>
      </c>
      <c r="R320" s="182">
        <v>0</v>
      </c>
      <c r="S320" s="182">
        <v>0</v>
      </c>
      <c r="T320" s="182">
        <v>0</v>
      </c>
      <c r="U320" s="182">
        <v>0</v>
      </c>
      <c r="V320" s="182">
        <v>0</v>
      </c>
      <c r="W320" s="182">
        <v>0</v>
      </c>
      <c r="X320" s="183">
        <v>1</v>
      </c>
      <c r="Y320" s="182">
        <v>0</v>
      </c>
      <c r="Z320" s="182">
        <v>0</v>
      </c>
      <c r="AA320" s="182">
        <v>0</v>
      </c>
      <c r="AB320" s="182">
        <v>0</v>
      </c>
      <c r="AC320" s="182">
        <v>0</v>
      </c>
      <c r="AD320" s="182">
        <v>0</v>
      </c>
      <c r="AE320" s="182">
        <v>0</v>
      </c>
      <c r="AF320" s="182">
        <v>0</v>
      </c>
      <c r="AG320" s="182">
        <v>1</v>
      </c>
      <c r="AH320" s="183">
        <v>0</v>
      </c>
      <c r="AI320" s="182">
        <v>0</v>
      </c>
      <c r="AJ320" s="182">
        <v>0</v>
      </c>
      <c r="AK320" s="182">
        <v>0</v>
      </c>
      <c r="AL320" s="182">
        <v>0</v>
      </c>
      <c r="AM320" s="182">
        <v>0</v>
      </c>
      <c r="AN320" s="182">
        <v>0</v>
      </c>
      <c r="AO320" s="182">
        <v>0</v>
      </c>
      <c r="AP320" s="182">
        <v>0</v>
      </c>
      <c r="AQ320" s="182">
        <v>0</v>
      </c>
      <c r="AR320" s="183">
        <v>2</v>
      </c>
      <c r="AS320" s="182">
        <v>0</v>
      </c>
      <c r="AT320" s="182">
        <v>0</v>
      </c>
      <c r="AU320" s="182">
        <v>0</v>
      </c>
      <c r="AV320" s="182">
        <v>0</v>
      </c>
      <c r="AW320" s="182">
        <v>0</v>
      </c>
      <c r="AX320" s="182">
        <v>0</v>
      </c>
      <c r="AY320" s="182">
        <v>1</v>
      </c>
      <c r="AZ320" s="182">
        <v>0</v>
      </c>
      <c r="BA320" s="190">
        <v>3</v>
      </c>
    </row>
    <row r="321" spans="1:53" ht="13.5">
      <c r="A321" s="35"/>
      <c r="B321" s="304"/>
      <c r="C321" s="34" t="s">
        <v>39</v>
      </c>
      <c r="D321" s="184">
        <v>0</v>
      </c>
      <c r="E321" s="185">
        <v>0</v>
      </c>
      <c r="F321" s="185">
        <v>0</v>
      </c>
      <c r="G321" s="185">
        <v>0</v>
      </c>
      <c r="H321" s="185">
        <v>0</v>
      </c>
      <c r="I321" s="185">
        <v>0</v>
      </c>
      <c r="J321" s="185">
        <v>0</v>
      </c>
      <c r="K321" s="185">
        <v>1</v>
      </c>
      <c r="L321" s="185">
        <v>0</v>
      </c>
      <c r="M321" s="191">
        <v>1</v>
      </c>
      <c r="N321" s="184">
        <v>0</v>
      </c>
      <c r="O321" s="185">
        <v>0</v>
      </c>
      <c r="P321" s="185">
        <v>0</v>
      </c>
      <c r="Q321" s="185">
        <v>0</v>
      </c>
      <c r="R321" s="185">
        <v>0</v>
      </c>
      <c r="S321" s="185">
        <v>0</v>
      </c>
      <c r="T321" s="185">
        <v>0</v>
      </c>
      <c r="U321" s="185">
        <v>0</v>
      </c>
      <c r="V321" s="185">
        <v>0</v>
      </c>
      <c r="W321" s="185">
        <v>0</v>
      </c>
      <c r="X321" s="184">
        <v>2</v>
      </c>
      <c r="Y321" s="185">
        <v>0</v>
      </c>
      <c r="Z321" s="185">
        <v>1</v>
      </c>
      <c r="AA321" s="185">
        <v>0</v>
      </c>
      <c r="AB321" s="185">
        <v>0</v>
      </c>
      <c r="AC321" s="185">
        <v>0</v>
      </c>
      <c r="AD321" s="185">
        <v>0</v>
      </c>
      <c r="AE321" s="185">
        <v>0</v>
      </c>
      <c r="AF321" s="185">
        <v>0</v>
      </c>
      <c r="AG321" s="185">
        <v>3</v>
      </c>
      <c r="AH321" s="184">
        <v>0</v>
      </c>
      <c r="AI321" s="185">
        <v>0</v>
      </c>
      <c r="AJ321" s="185">
        <v>0</v>
      </c>
      <c r="AK321" s="185">
        <v>0</v>
      </c>
      <c r="AL321" s="185">
        <v>1</v>
      </c>
      <c r="AM321" s="185">
        <v>0</v>
      </c>
      <c r="AN321" s="185">
        <v>0</v>
      </c>
      <c r="AO321" s="185">
        <v>0</v>
      </c>
      <c r="AP321" s="185">
        <v>0</v>
      </c>
      <c r="AQ321" s="185">
        <v>1</v>
      </c>
      <c r="AR321" s="184">
        <v>3</v>
      </c>
      <c r="AS321" s="185">
        <v>0</v>
      </c>
      <c r="AT321" s="185">
        <v>0</v>
      </c>
      <c r="AU321" s="185">
        <v>0</v>
      </c>
      <c r="AV321" s="185">
        <v>0</v>
      </c>
      <c r="AW321" s="185">
        <v>0</v>
      </c>
      <c r="AX321" s="185">
        <v>0</v>
      </c>
      <c r="AY321" s="185">
        <v>1</v>
      </c>
      <c r="AZ321" s="185">
        <v>0</v>
      </c>
      <c r="BA321" s="191">
        <v>4</v>
      </c>
    </row>
    <row r="322" spans="1:53" ht="15" customHeight="1">
      <c r="A322" s="36"/>
      <c r="B322" s="304" t="s">
        <v>39</v>
      </c>
      <c r="C322" s="34"/>
      <c r="D322" s="184">
        <v>0</v>
      </c>
      <c r="E322" s="185">
        <v>0</v>
      </c>
      <c r="F322" s="185">
        <v>0</v>
      </c>
      <c r="G322" s="185">
        <v>0</v>
      </c>
      <c r="H322" s="185">
        <v>0</v>
      </c>
      <c r="I322" s="185">
        <v>0</v>
      </c>
      <c r="J322" s="185">
        <v>0</v>
      </c>
      <c r="K322" s="185">
        <v>1</v>
      </c>
      <c r="L322" s="185">
        <v>0</v>
      </c>
      <c r="M322" s="191">
        <v>1</v>
      </c>
      <c r="N322" s="184">
        <v>0</v>
      </c>
      <c r="O322" s="185">
        <v>0</v>
      </c>
      <c r="P322" s="185">
        <v>0</v>
      </c>
      <c r="Q322" s="185">
        <v>0</v>
      </c>
      <c r="R322" s="185">
        <v>0</v>
      </c>
      <c r="S322" s="185">
        <v>0</v>
      </c>
      <c r="T322" s="185">
        <v>0</v>
      </c>
      <c r="U322" s="185">
        <v>0</v>
      </c>
      <c r="V322" s="185">
        <v>0</v>
      </c>
      <c r="W322" s="185">
        <v>0</v>
      </c>
      <c r="X322" s="184">
        <v>2</v>
      </c>
      <c r="Y322" s="185">
        <v>0</v>
      </c>
      <c r="Z322" s="185">
        <v>2</v>
      </c>
      <c r="AA322" s="185">
        <v>0</v>
      </c>
      <c r="AB322" s="185">
        <v>0</v>
      </c>
      <c r="AC322" s="185">
        <v>0</v>
      </c>
      <c r="AD322" s="185">
        <v>0</v>
      </c>
      <c r="AE322" s="185">
        <v>0</v>
      </c>
      <c r="AF322" s="185">
        <v>0</v>
      </c>
      <c r="AG322" s="185">
        <v>4</v>
      </c>
      <c r="AH322" s="184">
        <v>0</v>
      </c>
      <c r="AI322" s="185">
        <v>0</v>
      </c>
      <c r="AJ322" s="185">
        <v>1</v>
      </c>
      <c r="AK322" s="185">
        <v>0</v>
      </c>
      <c r="AL322" s="185">
        <v>1</v>
      </c>
      <c r="AM322" s="185">
        <v>0</v>
      </c>
      <c r="AN322" s="185">
        <v>0</v>
      </c>
      <c r="AO322" s="185">
        <v>0</v>
      </c>
      <c r="AP322" s="185">
        <v>0</v>
      </c>
      <c r="AQ322" s="185">
        <v>2</v>
      </c>
      <c r="AR322" s="184">
        <v>4</v>
      </c>
      <c r="AS322" s="185">
        <v>0</v>
      </c>
      <c r="AT322" s="185">
        <v>0</v>
      </c>
      <c r="AU322" s="185">
        <v>0</v>
      </c>
      <c r="AV322" s="185">
        <v>1</v>
      </c>
      <c r="AW322" s="185">
        <v>0</v>
      </c>
      <c r="AX322" s="185">
        <v>0</v>
      </c>
      <c r="AY322" s="185">
        <v>1</v>
      </c>
      <c r="AZ322" s="185">
        <v>0</v>
      </c>
      <c r="BA322" s="191">
        <v>6</v>
      </c>
    </row>
    <row r="323" spans="1:53" ht="30" customHeight="1">
      <c r="A323" s="311" t="s">
        <v>23</v>
      </c>
      <c r="B323" s="197" t="s">
        <v>122</v>
      </c>
      <c r="C323" s="39" t="s">
        <v>123</v>
      </c>
      <c r="D323" s="195">
        <v>1</v>
      </c>
      <c r="E323" s="194">
        <v>0</v>
      </c>
      <c r="F323" s="194">
        <v>0</v>
      </c>
      <c r="G323" s="194">
        <v>0</v>
      </c>
      <c r="H323" s="194">
        <v>0</v>
      </c>
      <c r="I323" s="194">
        <v>0</v>
      </c>
      <c r="J323" s="194">
        <v>0</v>
      </c>
      <c r="K323" s="194">
        <v>0</v>
      </c>
      <c r="L323" s="194">
        <v>0</v>
      </c>
      <c r="M323" s="196">
        <v>1</v>
      </c>
      <c r="N323" s="195">
        <v>3</v>
      </c>
      <c r="O323" s="194">
        <v>0</v>
      </c>
      <c r="P323" s="194">
        <v>0</v>
      </c>
      <c r="Q323" s="194">
        <v>0</v>
      </c>
      <c r="R323" s="194">
        <v>0</v>
      </c>
      <c r="S323" s="194">
        <v>0</v>
      </c>
      <c r="T323" s="194">
        <v>0</v>
      </c>
      <c r="U323" s="194">
        <v>0</v>
      </c>
      <c r="V323" s="194">
        <v>0</v>
      </c>
      <c r="W323" s="194">
        <v>3</v>
      </c>
      <c r="X323" s="195">
        <v>1</v>
      </c>
      <c r="Y323" s="194">
        <v>0</v>
      </c>
      <c r="Z323" s="194">
        <v>0</v>
      </c>
      <c r="AA323" s="194">
        <v>0</v>
      </c>
      <c r="AB323" s="194">
        <v>0</v>
      </c>
      <c r="AC323" s="194">
        <v>0</v>
      </c>
      <c r="AD323" s="194">
        <v>0</v>
      </c>
      <c r="AE323" s="194">
        <v>0</v>
      </c>
      <c r="AF323" s="194">
        <v>0</v>
      </c>
      <c r="AG323" s="194">
        <v>1</v>
      </c>
      <c r="AH323" s="195">
        <v>2</v>
      </c>
      <c r="AI323" s="194">
        <v>0</v>
      </c>
      <c r="AJ323" s="194">
        <v>0</v>
      </c>
      <c r="AK323" s="194">
        <v>0</v>
      </c>
      <c r="AL323" s="194">
        <v>0</v>
      </c>
      <c r="AM323" s="194">
        <v>0</v>
      </c>
      <c r="AN323" s="194">
        <v>0</v>
      </c>
      <c r="AO323" s="194">
        <v>0</v>
      </c>
      <c r="AP323" s="194">
        <v>0</v>
      </c>
      <c r="AQ323" s="194">
        <v>2</v>
      </c>
      <c r="AR323" s="195">
        <v>0</v>
      </c>
      <c r="AS323" s="194">
        <v>0</v>
      </c>
      <c r="AT323" s="194">
        <v>0</v>
      </c>
      <c r="AU323" s="194">
        <v>0</v>
      </c>
      <c r="AV323" s="194">
        <v>0</v>
      </c>
      <c r="AW323" s="194">
        <v>0</v>
      </c>
      <c r="AX323" s="194">
        <v>0</v>
      </c>
      <c r="AY323" s="194">
        <v>0</v>
      </c>
      <c r="AZ323" s="194">
        <v>0</v>
      </c>
      <c r="BA323" s="196">
        <v>0</v>
      </c>
    </row>
    <row r="324" spans="1:53" ht="15" customHeight="1">
      <c r="A324" s="35"/>
      <c r="B324" s="197" t="s">
        <v>125</v>
      </c>
      <c r="C324" s="39" t="s">
        <v>322</v>
      </c>
      <c r="D324" s="195">
        <v>0</v>
      </c>
      <c r="E324" s="194">
        <v>0</v>
      </c>
      <c r="F324" s="194">
        <v>0</v>
      </c>
      <c r="G324" s="194">
        <v>0</v>
      </c>
      <c r="H324" s="194">
        <v>0</v>
      </c>
      <c r="I324" s="194">
        <v>0</v>
      </c>
      <c r="J324" s="194">
        <v>0</v>
      </c>
      <c r="K324" s="194">
        <v>0</v>
      </c>
      <c r="L324" s="194">
        <v>0</v>
      </c>
      <c r="M324" s="196">
        <v>0</v>
      </c>
      <c r="N324" s="195">
        <v>1</v>
      </c>
      <c r="O324" s="194">
        <v>0</v>
      </c>
      <c r="P324" s="194">
        <v>0</v>
      </c>
      <c r="Q324" s="194">
        <v>1</v>
      </c>
      <c r="R324" s="194">
        <v>0</v>
      </c>
      <c r="S324" s="194">
        <v>0</v>
      </c>
      <c r="T324" s="194">
        <v>0</v>
      </c>
      <c r="U324" s="194">
        <v>0</v>
      </c>
      <c r="V324" s="194">
        <v>0</v>
      </c>
      <c r="W324" s="194">
        <v>2</v>
      </c>
      <c r="X324" s="195">
        <v>1</v>
      </c>
      <c r="Y324" s="194">
        <v>0</v>
      </c>
      <c r="Z324" s="194">
        <v>0</v>
      </c>
      <c r="AA324" s="194">
        <v>0</v>
      </c>
      <c r="AB324" s="194">
        <v>0</v>
      </c>
      <c r="AC324" s="194">
        <v>0</v>
      </c>
      <c r="AD324" s="194">
        <v>0</v>
      </c>
      <c r="AE324" s="194">
        <v>0</v>
      </c>
      <c r="AF324" s="194">
        <v>0</v>
      </c>
      <c r="AG324" s="194">
        <v>1</v>
      </c>
      <c r="AH324" s="195">
        <v>0</v>
      </c>
      <c r="AI324" s="194">
        <v>0</v>
      </c>
      <c r="AJ324" s="194">
        <v>0</v>
      </c>
      <c r="AK324" s="194">
        <v>0</v>
      </c>
      <c r="AL324" s="194">
        <v>0</v>
      </c>
      <c r="AM324" s="194">
        <v>0</v>
      </c>
      <c r="AN324" s="194">
        <v>0</v>
      </c>
      <c r="AO324" s="194">
        <v>0</v>
      </c>
      <c r="AP324" s="194">
        <v>0</v>
      </c>
      <c r="AQ324" s="194">
        <v>0</v>
      </c>
      <c r="AR324" s="195">
        <v>1</v>
      </c>
      <c r="AS324" s="194">
        <v>0</v>
      </c>
      <c r="AT324" s="194">
        <v>0</v>
      </c>
      <c r="AU324" s="194">
        <v>0</v>
      </c>
      <c r="AV324" s="194">
        <v>0</v>
      </c>
      <c r="AW324" s="194">
        <v>0</v>
      </c>
      <c r="AX324" s="194">
        <v>0</v>
      </c>
      <c r="AY324" s="194">
        <v>0</v>
      </c>
      <c r="AZ324" s="194">
        <v>0</v>
      </c>
      <c r="BA324" s="196">
        <v>1</v>
      </c>
    </row>
    <row r="325" spans="1:53" ht="15" customHeight="1">
      <c r="A325" s="116"/>
      <c r="B325" s="197" t="s">
        <v>193</v>
      </c>
      <c r="C325" s="39" t="s">
        <v>129</v>
      </c>
      <c r="D325" s="195">
        <v>1</v>
      </c>
      <c r="E325" s="194">
        <v>0</v>
      </c>
      <c r="F325" s="194">
        <v>0</v>
      </c>
      <c r="G325" s="194">
        <v>0</v>
      </c>
      <c r="H325" s="194">
        <v>0</v>
      </c>
      <c r="I325" s="194">
        <v>1</v>
      </c>
      <c r="J325" s="194">
        <v>1</v>
      </c>
      <c r="K325" s="194">
        <v>1</v>
      </c>
      <c r="L325" s="194">
        <v>0</v>
      </c>
      <c r="M325" s="196">
        <v>4</v>
      </c>
      <c r="N325" s="195">
        <v>2</v>
      </c>
      <c r="O325" s="194">
        <v>0</v>
      </c>
      <c r="P325" s="194">
        <v>0</v>
      </c>
      <c r="Q325" s="194">
        <v>0</v>
      </c>
      <c r="R325" s="194">
        <v>1</v>
      </c>
      <c r="S325" s="194">
        <v>0</v>
      </c>
      <c r="T325" s="194">
        <v>0</v>
      </c>
      <c r="U325" s="194">
        <v>0</v>
      </c>
      <c r="V325" s="194">
        <v>0</v>
      </c>
      <c r="W325" s="194">
        <v>3</v>
      </c>
      <c r="X325" s="195">
        <v>1</v>
      </c>
      <c r="Y325" s="194">
        <v>0</v>
      </c>
      <c r="Z325" s="194">
        <v>0</v>
      </c>
      <c r="AA325" s="194">
        <v>0</v>
      </c>
      <c r="AB325" s="194">
        <v>1</v>
      </c>
      <c r="AC325" s="194">
        <v>0</v>
      </c>
      <c r="AD325" s="194">
        <v>0</v>
      </c>
      <c r="AE325" s="194">
        <v>0</v>
      </c>
      <c r="AF325" s="194">
        <v>0</v>
      </c>
      <c r="AG325" s="194">
        <v>2</v>
      </c>
      <c r="AH325" s="195">
        <v>5</v>
      </c>
      <c r="AI325" s="194">
        <v>0</v>
      </c>
      <c r="AJ325" s="194">
        <v>0</v>
      </c>
      <c r="AK325" s="194">
        <v>0</v>
      </c>
      <c r="AL325" s="194">
        <v>0</v>
      </c>
      <c r="AM325" s="194">
        <v>1</v>
      </c>
      <c r="AN325" s="194">
        <v>1</v>
      </c>
      <c r="AO325" s="194">
        <v>0</v>
      </c>
      <c r="AP325" s="194">
        <v>0</v>
      </c>
      <c r="AQ325" s="194">
        <v>7</v>
      </c>
      <c r="AR325" s="195">
        <v>1</v>
      </c>
      <c r="AS325" s="194">
        <v>0</v>
      </c>
      <c r="AT325" s="194">
        <v>0</v>
      </c>
      <c r="AU325" s="194">
        <v>0</v>
      </c>
      <c r="AV325" s="194">
        <v>0</v>
      </c>
      <c r="AW325" s="194">
        <v>1</v>
      </c>
      <c r="AX325" s="194">
        <v>0</v>
      </c>
      <c r="AY325" s="194">
        <v>0</v>
      </c>
      <c r="AZ325" s="194">
        <v>0</v>
      </c>
      <c r="BA325" s="196">
        <v>2</v>
      </c>
    </row>
    <row r="326" spans="1:53" ht="15" customHeight="1">
      <c r="A326" s="35"/>
      <c r="B326" s="11" t="s">
        <v>194</v>
      </c>
      <c r="C326" s="181" t="s">
        <v>130</v>
      </c>
      <c r="D326" s="183">
        <v>0</v>
      </c>
      <c r="E326" s="182">
        <v>0</v>
      </c>
      <c r="F326" s="182">
        <v>0</v>
      </c>
      <c r="G326" s="182">
        <v>0</v>
      </c>
      <c r="H326" s="182">
        <v>0</v>
      </c>
      <c r="I326" s="182">
        <v>0</v>
      </c>
      <c r="J326" s="182">
        <v>0</v>
      </c>
      <c r="K326" s="182">
        <v>0</v>
      </c>
      <c r="L326" s="182">
        <v>0</v>
      </c>
      <c r="M326" s="190">
        <v>0</v>
      </c>
      <c r="N326" s="183">
        <v>0</v>
      </c>
      <c r="O326" s="182">
        <v>0</v>
      </c>
      <c r="P326" s="182">
        <v>1</v>
      </c>
      <c r="Q326" s="182">
        <v>0</v>
      </c>
      <c r="R326" s="182">
        <v>0</v>
      </c>
      <c r="S326" s="182">
        <v>0</v>
      </c>
      <c r="T326" s="182">
        <v>0</v>
      </c>
      <c r="U326" s="182">
        <v>0</v>
      </c>
      <c r="V326" s="182">
        <v>0</v>
      </c>
      <c r="W326" s="182">
        <v>1</v>
      </c>
      <c r="X326" s="183">
        <v>1</v>
      </c>
      <c r="Y326" s="182">
        <v>0</v>
      </c>
      <c r="Z326" s="182">
        <v>0</v>
      </c>
      <c r="AA326" s="182">
        <v>0</v>
      </c>
      <c r="AB326" s="182">
        <v>0</v>
      </c>
      <c r="AC326" s="182">
        <v>0</v>
      </c>
      <c r="AD326" s="182">
        <v>0</v>
      </c>
      <c r="AE326" s="182">
        <v>0</v>
      </c>
      <c r="AF326" s="182">
        <v>0</v>
      </c>
      <c r="AG326" s="182">
        <v>1</v>
      </c>
      <c r="AH326" s="183">
        <v>1</v>
      </c>
      <c r="AI326" s="182">
        <v>0</v>
      </c>
      <c r="AJ326" s="182">
        <v>0</v>
      </c>
      <c r="AK326" s="182">
        <v>0</v>
      </c>
      <c r="AL326" s="182">
        <v>0</v>
      </c>
      <c r="AM326" s="182">
        <v>0</v>
      </c>
      <c r="AN326" s="182">
        <v>0</v>
      </c>
      <c r="AO326" s="182">
        <v>0</v>
      </c>
      <c r="AP326" s="182">
        <v>0</v>
      </c>
      <c r="AQ326" s="182">
        <v>1</v>
      </c>
      <c r="AR326" s="183">
        <v>0</v>
      </c>
      <c r="AS326" s="182">
        <v>0</v>
      </c>
      <c r="AT326" s="182">
        <v>0</v>
      </c>
      <c r="AU326" s="182">
        <v>0</v>
      </c>
      <c r="AV326" s="182">
        <v>0</v>
      </c>
      <c r="AW326" s="182">
        <v>0</v>
      </c>
      <c r="AX326" s="182">
        <v>0</v>
      </c>
      <c r="AY326" s="182">
        <v>0</v>
      </c>
      <c r="AZ326" s="182">
        <v>0</v>
      </c>
      <c r="BA326" s="190">
        <v>0</v>
      </c>
    </row>
    <row r="327" spans="1:53" ht="15" customHeight="1">
      <c r="A327" s="35"/>
      <c r="B327" s="11"/>
      <c r="C327" s="181" t="s">
        <v>131</v>
      </c>
      <c r="D327" s="183">
        <v>5</v>
      </c>
      <c r="E327" s="182">
        <v>0</v>
      </c>
      <c r="F327" s="182">
        <v>1</v>
      </c>
      <c r="G327" s="182">
        <v>0</v>
      </c>
      <c r="H327" s="182">
        <v>0</v>
      </c>
      <c r="I327" s="182">
        <v>0</v>
      </c>
      <c r="J327" s="182">
        <v>0</v>
      </c>
      <c r="K327" s="182">
        <v>0</v>
      </c>
      <c r="L327" s="182">
        <v>0</v>
      </c>
      <c r="M327" s="190">
        <v>6</v>
      </c>
      <c r="N327" s="183">
        <v>0</v>
      </c>
      <c r="O327" s="182">
        <v>0</v>
      </c>
      <c r="P327" s="182">
        <v>2</v>
      </c>
      <c r="Q327" s="182">
        <v>0</v>
      </c>
      <c r="R327" s="182">
        <v>0</v>
      </c>
      <c r="S327" s="182">
        <v>0</v>
      </c>
      <c r="T327" s="182">
        <v>0</v>
      </c>
      <c r="U327" s="182">
        <v>0</v>
      </c>
      <c r="V327" s="182">
        <v>0</v>
      </c>
      <c r="W327" s="182">
        <v>2</v>
      </c>
      <c r="X327" s="183">
        <v>1</v>
      </c>
      <c r="Y327" s="182">
        <v>0</v>
      </c>
      <c r="Z327" s="182">
        <v>0</v>
      </c>
      <c r="AA327" s="182">
        <v>0</v>
      </c>
      <c r="AB327" s="182">
        <v>0</v>
      </c>
      <c r="AC327" s="182">
        <v>0</v>
      </c>
      <c r="AD327" s="182">
        <v>0</v>
      </c>
      <c r="AE327" s="182">
        <v>0</v>
      </c>
      <c r="AF327" s="182">
        <v>0</v>
      </c>
      <c r="AG327" s="182">
        <v>1</v>
      </c>
      <c r="AH327" s="183">
        <v>2</v>
      </c>
      <c r="AI327" s="182">
        <v>0</v>
      </c>
      <c r="AJ327" s="182">
        <v>0</v>
      </c>
      <c r="AK327" s="182">
        <v>0</v>
      </c>
      <c r="AL327" s="182">
        <v>0</v>
      </c>
      <c r="AM327" s="182">
        <v>0</v>
      </c>
      <c r="AN327" s="182">
        <v>0</v>
      </c>
      <c r="AO327" s="182">
        <v>0</v>
      </c>
      <c r="AP327" s="182">
        <v>0</v>
      </c>
      <c r="AQ327" s="182">
        <v>2</v>
      </c>
      <c r="AR327" s="183">
        <v>0</v>
      </c>
      <c r="AS327" s="182">
        <v>0</v>
      </c>
      <c r="AT327" s="182">
        <v>0</v>
      </c>
      <c r="AU327" s="182">
        <v>0</v>
      </c>
      <c r="AV327" s="182">
        <v>0</v>
      </c>
      <c r="AW327" s="182">
        <v>0</v>
      </c>
      <c r="AX327" s="182">
        <v>0</v>
      </c>
      <c r="AY327" s="182">
        <v>0</v>
      </c>
      <c r="AZ327" s="182">
        <v>0</v>
      </c>
      <c r="BA327" s="190">
        <v>0</v>
      </c>
    </row>
    <row r="328" spans="1:53" ht="15" customHeight="1">
      <c r="A328" s="35"/>
      <c r="B328" s="11"/>
      <c r="C328" s="181" t="s">
        <v>323</v>
      </c>
      <c r="D328" s="183">
        <v>2</v>
      </c>
      <c r="E328" s="182">
        <v>0</v>
      </c>
      <c r="F328" s="182">
        <v>1</v>
      </c>
      <c r="G328" s="182">
        <v>0</v>
      </c>
      <c r="H328" s="182">
        <v>1</v>
      </c>
      <c r="I328" s="182">
        <v>0</v>
      </c>
      <c r="J328" s="182">
        <v>0</v>
      </c>
      <c r="K328" s="182">
        <v>0</v>
      </c>
      <c r="L328" s="182">
        <v>0</v>
      </c>
      <c r="M328" s="190">
        <v>4</v>
      </c>
      <c r="N328" s="183">
        <v>1</v>
      </c>
      <c r="O328" s="182">
        <v>0</v>
      </c>
      <c r="P328" s="182">
        <v>2</v>
      </c>
      <c r="Q328" s="182">
        <v>0</v>
      </c>
      <c r="R328" s="182">
        <v>0</v>
      </c>
      <c r="S328" s="182">
        <v>0</v>
      </c>
      <c r="T328" s="182">
        <v>0</v>
      </c>
      <c r="U328" s="182">
        <v>0</v>
      </c>
      <c r="V328" s="182">
        <v>0</v>
      </c>
      <c r="W328" s="182">
        <v>3</v>
      </c>
      <c r="X328" s="183">
        <v>0</v>
      </c>
      <c r="Y328" s="182">
        <v>0</v>
      </c>
      <c r="Z328" s="182">
        <v>0</v>
      </c>
      <c r="AA328" s="182">
        <v>1</v>
      </c>
      <c r="AB328" s="182">
        <v>0</v>
      </c>
      <c r="AC328" s="182">
        <v>0</v>
      </c>
      <c r="AD328" s="182">
        <v>0</v>
      </c>
      <c r="AE328" s="182">
        <v>0</v>
      </c>
      <c r="AF328" s="182">
        <v>0</v>
      </c>
      <c r="AG328" s="182">
        <v>1</v>
      </c>
      <c r="AH328" s="183">
        <v>1</v>
      </c>
      <c r="AI328" s="182">
        <v>0</v>
      </c>
      <c r="AJ328" s="182">
        <v>0</v>
      </c>
      <c r="AK328" s="182">
        <v>0</v>
      </c>
      <c r="AL328" s="182">
        <v>0</v>
      </c>
      <c r="AM328" s="182">
        <v>0</v>
      </c>
      <c r="AN328" s="182">
        <v>0</v>
      </c>
      <c r="AO328" s="182">
        <v>0</v>
      </c>
      <c r="AP328" s="182">
        <v>0</v>
      </c>
      <c r="AQ328" s="182">
        <v>1</v>
      </c>
      <c r="AR328" s="183">
        <v>0</v>
      </c>
      <c r="AS328" s="182">
        <v>0</v>
      </c>
      <c r="AT328" s="182">
        <v>0</v>
      </c>
      <c r="AU328" s="182">
        <v>1</v>
      </c>
      <c r="AV328" s="182">
        <v>0</v>
      </c>
      <c r="AW328" s="182">
        <v>0</v>
      </c>
      <c r="AX328" s="182">
        <v>0</v>
      </c>
      <c r="AY328" s="182">
        <v>0</v>
      </c>
      <c r="AZ328" s="182">
        <v>0</v>
      </c>
      <c r="BA328" s="190">
        <v>1</v>
      </c>
    </row>
    <row r="329" spans="1:53" ht="15" customHeight="1">
      <c r="A329" s="35"/>
      <c r="B329" s="11"/>
      <c r="C329" s="181" t="s">
        <v>39</v>
      </c>
      <c r="D329" s="183">
        <v>7</v>
      </c>
      <c r="E329" s="182">
        <v>0</v>
      </c>
      <c r="F329" s="182">
        <v>2</v>
      </c>
      <c r="G329" s="182">
        <v>0</v>
      </c>
      <c r="H329" s="182">
        <v>1</v>
      </c>
      <c r="I329" s="182">
        <v>0</v>
      </c>
      <c r="J329" s="182">
        <v>0</v>
      </c>
      <c r="K329" s="182">
        <v>0</v>
      </c>
      <c r="L329" s="182">
        <v>0</v>
      </c>
      <c r="M329" s="190">
        <v>10</v>
      </c>
      <c r="N329" s="183">
        <v>1</v>
      </c>
      <c r="O329" s="182">
        <v>0</v>
      </c>
      <c r="P329" s="182">
        <v>5</v>
      </c>
      <c r="Q329" s="182">
        <v>0</v>
      </c>
      <c r="R329" s="182">
        <v>0</v>
      </c>
      <c r="S329" s="182">
        <v>0</v>
      </c>
      <c r="T329" s="182">
        <v>0</v>
      </c>
      <c r="U329" s="182">
        <v>0</v>
      </c>
      <c r="V329" s="182">
        <v>0</v>
      </c>
      <c r="W329" s="182">
        <v>6</v>
      </c>
      <c r="X329" s="183">
        <v>2</v>
      </c>
      <c r="Y329" s="182">
        <v>0</v>
      </c>
      <c r="Z329" s="182">
        <v>0</v>
      </c>
      <c r="AA329" s="182">
        <v>1</v>
      </c>
      <c r="AB329" s="182">
        <v>0</v>
      </c>
      <c r="AC329" s="182">
        <v>0</v>
      </c>
      <c r="AD329" s="182">
        <v>0</v>
      </c>
      <c r="AE329" s="182">
        <v>0</v>
      </c>
      <c r="AF329" s="182">
        <v>0</v>
      </c>
      <c r="AG329" s="182">
        <v>3</v>
      </c>
      <c r="AH329" s="183">
        <v>4</v>
      </c>
      <c r="AI329" s="182">
        <v>0</v>
      </c>
      <c r="AJ329" s="182">
        <v>0</v>
      </c>
      <c r="AK329" s="182">
        <v>0</v>
      </c>
      <c r="AL329" s="182">
        <v>0</v>
      </c>
      <c r="AM329" s="182">
        <v>0</v>
      </c>
      <c r="AN329" s="182">
        <v>0</v>
      </c>
      <c r="AO329" s="182">
        <v>0</v>
      </c>
      <c r="AP329" s="182">
        <v>0</v>
      </c>
      <c r="AQ329" s="182">
        <v>4</v>
      </c>
      <c r="AR329" s="183">
        <v>0</v>
      </c>
      <c r="AS329" s="182">
        <v>0</v>
      </c>
      <c r="AT329" s="182">
        <v>0</v>
      </c>
      <c r="AU329" s="182">
        <v>1</v>
      </c>
      <c r="AV329" s="182">
        <v>0</v>
      </c>
      <c r="AW329" s="182">
        <v>0</v>
      </c>
      <c r="AX329" s="182">
        <v>0</v>
      </c>
      <c r="AY329" s="182">
        <v>0</v>
      </c>
      <c r="AZ329" s="182">
        <v>0</v>
      </c>
      <c r="BA329" s="190">
        <v>1</v>
      </c>
    </row>
    <row r="330" spans="1:53" ht="15" customHeight="1">
      <c r="A330" s="35"/>
      <c r="B330" s="197" t="s">
        <v>182</v>
      </c>
      <c r="C330" s="39" t="s">
        <v>324</v>
      </c>
      <c r="D330" s="195">
        <v>0</v>
      </c>
      <c r="E330" s="194">
        <v>0</v>
      </c>
      <c r="F330" s="194">
        <v>0</v>
      </c>
      <c r="G330" s="194">
        <v>0</v>
      </c>
      <c r="H330" s="194">
        <v>0</v>
      </c>
      <c r="I330" s="194">
        <v>0</v>
      </c>
      <c r="J330" s="194">
        <v>0</v>
      </c>
      <c r="K330" s="194">
        <v>0</v>
      </c>
      <c r="L330" s="194">
        <v>0</v>
      </c>
      <c r="M330" s="196">
        <v>0</v>
      </c>
      <c r="N330" s="195">
        <v>3</v>
      </c>
      <c r="O330" s="194">
        <v>0</v>
      </c>
      <c r="P330" s="194">
        <v>0</v>
      </c>
      <c r="Q330" s="194">
        <v>0</v>
      </c>
      <c r="R330" s="194">
        <v>0</v>
      </c>
      <c r="S330" s="194">
        <v>0</v>
      </c>
      <c r="T330" s="194">
        <v>0</v>
      </c>
      <c r="U330" s="194">
        <v>0</v>
      </c>
      <c r="V330" s="194">
        <v>0</v>
      </c>
      <c r="W330" s="194">
        <v>3</v>
      </c>
      <c r="X330" s="195">
        <v>2</v>
      </c>
      <c r="Y330" s="194">
        <v>0</v>
      </c>
      <c r="Z330" s="194">
        <v>2</v>
      </c>
      <c r="AA330" s="194">
        <v>0</v>
      </c>
      <c r="AB330" s="194">
        <v>0</v>
      </c>
      <c r="AC330" s="194">
        <v>0</v>
      </c>
      <c r="AD330" s="194">
        <v>0</v>
      </c>
      <c r="AE330" s="194">
        <v>0</v>
      </c>
      <c r="AF330" s="194">
        <v>0</v>
      </c>
      <c r="AG330" s="194">
        <v>4</v>
      </c>
      <c r="AH330" s="195">
        <v>3</v>
      </c>
      <c r="AI330" s="194">
        <v>0</v>
      </c>
      <c r="AJ330" s="194">
        <v>0</v>
      </c>
      <c r="AK330" s="194">
        <v>1</v>
      </c>
      <c r="AL330" s="194">
        <v>0</v>
      </c>
      <c r="AM330" s="194">
        <v>0</v>
      </c>
      <c r="AN330" s="194">
        <v>0</v>
      </c>
      <c r="AO330" s="194">
        <v>0</v>
      </c>
      <c r="AP330" s="194">
        <v>0</v>
      </c>
      <c r="AQ330" s="194">
        <v>4</v>
      </c>
      <c r="AR330" s="195">
        <v>1</v>
      </c>
      <c r="AS330" s="194">
        <v>0</v>
      </c>
      <c r="AT330" s="194">
        <v>0</v>
      </c>
      <c r="AU330" s="194">
        <v>0</v>
      </c>
      <c r="AV330" s="194">
        <v>0</v>
      </c>
      <c r="AW330" s="194">
        <v>0</v>
      </c>
      <c r="AX330" s="194">
        <v>0</v>
      </c>
      <c r="AY330" s="194">
        <v>0</v>
      </c>
      <c r="AZ330" s="194">
        <v>0</v>
      </c>
      <c r="BA330" s="196">
        <v>1</v>
      </c>
    </row>
    <row r="331" spans="1:53" ht="15" customHeight="1">
      <c r="A331" s="35"/>
      <c r="B331" s="11" t="s">
        <v>181</v>
      </c>
      <c r="C331" s="181" t="s">
        <v>132</v>
      </c>
      <c r="D331" s="183">
        <v>15</v>
      </c>
      <c r="E331" s="182">
        <v>0</v>
      </c>
      <c r="F331" s="182">
        <v>3</v>
      </c>
      <c r="G331" s="182">
        <v>3</v>
      </c>
      <c r="H331" s="182">
        <v>0</v>
      </c>
      <c r="I331" s="182">
        <v>0</v>
      </c>
      <c r="J331" s="182">
        <v>0</v>
      </c>
      <c r="K331" s="182">
        <v>0</v>
      </c>
      <c r="L331" s="182">
        <v>0</v>
      </c>
      <c r="M331" s="190">
        <v>21</v>
      </c>
      <c r="N331" s="183">
        <v>24</v>
      </c>
      <c r="O331" s="182">
        <v>0</v>
      </c>
      <c r="P331" s="182">
        <v>5</v>
      </c>
      <c r="Q331" s="182">
        <v>1</v>
      </c>
      <c r="R331" s="182">
        <v>0</v>
      </c>
      <c r="S331" s="182">
        <v>0</v>
      </c>
      <c r="T331" s="182">
        <v>0</v>
      </c>
      <c r="U331" s="182">
        <v>0</v>
      </c>
      <c r="V331" s="182">
        <v>0</v>
      </c>
      <c r="W331" s="182">
        <v>30</v>
      </c>
      <c r="X331" s="183">
        <v>19</v>
      </c>
      <c r="Y331" s="182">
        <v>0</v>
      </c>
      <c r="Z331" s="182">
        <v>7</v>
      </c>
      <c r="AA331" s="182">
        <v>3</v>
      </c>
      <c r="AB331" s="182">
        <v>0</v>
      </c>
      <c r="AC331" s="182">
        <v>0</v>
      </c>
      <c r="AD331" s="182">
        <v>0</v>
      </c>
      <c r="AE331" s="182">
        <v>0</v>
      </c>
      <c r="AF331" s="182">
        <v>0</v>
      </c>
      <c r="AG331" s="182">
        <v>29</v>
      </c>
      <c r="AH331" s="183">
        <v>24</v>
      </c>
      <c r="AI331" s="182">
        <v>0</v>
      </c>
      <c r="AJ331" s="182">
        <v>8</v>
      </c>
      <c r="AK331" s="182">
        <v>1</v>
      </c>
      <c r="AL331" s="182">
        <v>0</v>
      </c>
      <c r="AM331" s="182">
        <v>0</v>
      </c>
      <c r="AN331" s="182">
        <v>0</v>
      </c>
      <c r="AO331" s="182">
        <v>0</v>
      </c>
      <c r="AP331" s="182">
        <v>0</v>
      </c>
      <c r="AQ331" s="182">
        <v>33</v>
      </c>
      <c r="AR331" s="183">
        <v>24</v>
      </c>
      <c r="AS331" s="182">
        <v>0</v>
      </c>
      <c r="AT331" s="182">
        <v>11</v>
      </c>
      <c r="AU331" s="182">
        <v>3</v>
      </c>
      <c r="AV331" s="182">
        <v>0</v>
      </c>
      <c r="AW331" s="182">
        <v>1</v>
      </c>
      <c r="AX331" s="182">
        <v>1</v>
      </c>
      <c r="AY331" s="182">
        <v>0</v>
      </c>
      <c r="AZ331" s="182">
        <v>0</v>
      </c>
      <c r="BA331" s="190">
        <v>40</v>
      </c>
    </row>
    <row r="332" spans="1:53" ht="15" customHeight="1">
      <c r="A332" s="35"/>
      <c r="B332" s="11"/>
      <c r="C332" s="181" t="s">
        <v>133</v>
      </c>
      <c r="D332" s="183">
        <v>1</v>
      </c>
      <c r="E332" s="182">
        <v>0</v>
      </c>
      <c r="F332" s="182">
        <v>2</v>
      </c>
      <c r="G332" s="182">
        <v>0</v>
      </c>
      <c r="H332" s="182">
        <v>0</v>
      </c>
      <c r="I332" s="182">
        <v>0</v>
      </c>
      <c r="J332" s="182">
        <v>1</v>
      </c>
      <c r="K332" s="182">
        <v>0</v>
      </c>
      <c r="L332" s="182">
        <v>0</v>
      </c>
      <c r="M332" s="190">
        <v>4</v>
      </c>
      <c r="N332" s="183">
        <v>0</v>
      </c>
      <c r="O332" s="182">
        <v>0</v>
      </c>
      <c r="P332" s="182">
        <v>2</v>
      </c>
      <c r="Q332" s="182">
        <v>1</v>
      </c>
      <c r="R332" s="182">
        <v>0</v>
      </c>
      <c r="S332" s="182">
        <v>0</v>
      </c>
      <c r="T332" s="182">
        <v>0</v>
      </c>
      <c r="U332" s="182">
        <v>0</v>
      </c>
      <c r="V332" s="182">
        <v>0</v>
      </c>
      <c r="W332" s="182">
        <v>3</v>
      </c>
      <c r="X332" s="183">
        <v>0</v>
      </c>
      <c r="Y332" s="182">
        <v>0</v>
      </c>
      <c r="Z332" s="182">
        <v>5</v>
      </c>
      <c r="AA332" s="182">
        <v>1</v>
      </c>
      <c r="AB332" s="182">
        <v>0</v>
      </c>
      <c r="AC332" s="182">
        <v>0</v>
      </c>
      <c r="AD332" s="182">
        <v>0</v>
      </c>
      <c r="AE332" s="182">
        <v>0</v>
      </c>
      <c r="AF332" s="182">
        <v>0</v>
      </c>
      <c r="AG332" s="182">
        <v>6</v>
      </c>
      <c r="AH332" s="183">
        <v>2</v>
      </c>
      <c r="AI332" s="182">
        <v>0</v>
      </c>
      <c r="AJ332" s="182">
        <v>0</v>
      </c>
      <c r="AK332" s="182">
        <v>4</v>
      </c>
      <c r="AL332" s="182">
        <v>0</v>
      </c>
      <c r="AM332" s="182">
        <v>0</v>
      </c>
      <c r="AN332" s="182">
        <v>0</v>
      </c>
      <c r="AO332" s="182">
        <v>0</v>
      </c>
      <c r="AP332" s="182">
        <v>0</v>
      </c>
      <c r="AQ332" s="182">
        <v>6</v>
      </c>
      <c r="AR332" s="183">
        <v>6</v>
      </c>
      <c r="AS332" s="182">
        <v>0</v>
      </c>
      <c r="AT332" s="182">
        <v>2</v>
      </c>
      <c r="AU332" s="182">
        <v>2</v>
      </c>
      <c r="AV332" s="182">
        <v>0</v>
      </c>
      <c r="AW332" s="182">
        <v>2</v>
      </c>
      <c r="AX332" s="182">
        <v>0</v>
      </c>
      <c r="AY332" s="182">
        <v>0</v>
      </c>
      <c r="AZ332" s="182">
        <v>0</v>
      </c>
      <c r="BA332" s="190">
        <v>12</v>
      </c>
    </row>
    <row r="333" spans="1:53" ht="15" customHeight="1">
      <c r="A333" s="35"/>
      <c r="B333" s="11"/>
      <c r="C333" s="181" t="s">
        <v>134</v>
      </c>
      <c r="D333" s="183">
        <v>0</v>
      </c>
      <c r="E333" s="182">
        <v>0</v>
      </c>
      <c r="F333" s="182">
        <v>0</v>
      </c>
      <c r="G333" s="182">
        <v>0</v>
      </c>
      <c r="H333" s="182">
        <v>0</v>
      </c>
      <c r="I333" s="182">
        <v>0</v>
      </c>
      <c r="J333" s="182">
        <v>0</v>
      </c>
      <c r="K333" s="182">
        <v>0</v>
      </c>
      <c r="L333" s="182">
        <v>0</v>
      </c>
      <c r="M333" s="190">
        <v>0</v>
      </c>
      <c r="N333" s="183">
        <v>0</v>
      </c>
      <c r="O333" s="182">
        <v>0</v>
      </c>
      <c r="P333" s="182">
        <v>0</v>
      </c>
      <c r="Q333" s="182">
        <v>1</v>
      </c>
      <c r="R333" s="182">
        <v>0</v>
      </c>
      <c r="S333" s="182">
        <v>0</v>
      </c>
      <c r="T333" s="182">
        <v>0</v>
      </c>
      <c r="U333" s="182">
        <v>0</v>
      </c>
      <c r="V333" s="182">
        <v>0</v>
      </c>
      <c r="W333" s="182">
        <v>1</v>
      </c>
      <c r="X333" s="183">
        <v>0</v>
      </c>
      <c r="Y333" s="182">
        <v>0</v>
      </c>
      <c r="Z333" s="182">
        <v>0</v>
      </c>
      <c r="AA333" s="182">
        <v>0</v>
      </c>
      <c r="AB333" s="182">
        <v>0</v>
      </c>
      <c r="AC333" s="182">
        <v>0</v>
      </c>
      <c r="AD333" s="182">
        <v>0</v>
      </c>
      <c r="AE333" s="182">
        <v>0</v>
      </c>
      <c r="AF333" s="182">
        <v>0</v>
      </c>
      <c r="AG333" s="182">
        <v>0</v>
      </c>
      <c r="AH333" s="183">
        <v>0</v>
      </c>
      <c r="AI333" s="182">
        <v>0</v>
      </c>
      <c r="AJ333" s="182">
        <v>0</v>
      </c>
      <c r="AK333" s="182">
        <v>0</v>
      </c>
      <c r="AL333" s="182">
        <v>0</v>
      </c>
      <c r="AM333" s="182">
        <v>0</v>
      </c>
      <c r="AN333" s="182">
        <v>0</v>
      </c>
      <c r="AO333" s="182">
        <v>0</v>
      </c>
      <c r="AP333" s="182">
        <v>0</v>
      </c>
      <c r="AQ333" s="182">
        <v>0</v>
      </c>
      <c r="AR333" s="183">
        <v>0</v>
      </c>
      <c r="AS333" s="182">
        <v>0</v>
      </c>
      <c r="AT333" s="182">
        <v>0</v>
      </c>
      <c r="AU333" s="182">
        <v>0</v>
      </c>
      <c r="AV333" s="182">
        <v>0</v>
      </c>
      <c r="AW333" s="182">
        <v>0</v>
      </c>
      <c r="AX333" s="182">
        <v>0</v>
      </c>
      <c r="AY333" s="182">
        <v>0</v>
      </c>
      <c r="AZ333" s="182">
        <v>0</v>
      </c>
      <c r="BA333" s="190">
        <v>0</v>
      </c>
    </row>
    <row r="334" spans="1:53" ht="15" customHeight="1">
      <c r="A334" s="35"/>
      <c r="B334" s="11"/>
      <c r="C334" s="181" t="s">
        <v>325</v>
      </c>
      <c r="D334" s="183">
        <v>5</v>
      </c>
      <c r="E334" s="182">
        <v>0</v>
      </c>
      <c r="F334" s="182">
        <v>8</v>
      </c>
      <c r="G334" s="182">
        <v>10</v>
      </c>
      <c r="H334" s="182">
        <v>0</v>
      </c>
      <c r="I334" s="182">
        <v>0</v>
      </c>
      <c r="J334" s="182">
        <v>1</v>
      </c>
      <c r="K334" s="182">
        <v>1</v>
      </c>
      <c r="L334" s="182">
        <v>0</v>
      </c>
      <c r="M334" s="190">
        <v>25</v>
      </c>
      <c r="N334" s="183">
        <v>9</v>
      </c>
      <c r="O334" s="182">
        <v>0</v>
      </c>
      <c r="P334" s="182">
        <v>9</v>
      </c>
      <c r="Q334" s="182">
        <v>13</v>
      </c>
      <c r="R334" s="182">
        <v>0</v>
      </c>
      <c r="S334" s="182">
        <v>1</v>
      </c>
      <c r="T334" s="182">
        <v>0</v>
      </c>
      <c r="U334" s="182">
        <v>0</v>
      </c>
      <c r="V334" s="182">
        <v>0</v>
      </c>
      <c r="W334" s="182">
        <v>32</v>
      </c>
      <c r="X334" s="183">
        <v>7</v>
      </c>
      <c r="Y334" s="182">
        <v>0</v>
      </c>
      <c r="Z334" s="182">
        <v>8</v>
      </c>
      <c r="AA334" s="182">
        <v>4</v>
      </c>
      <c r="AB334" s="182">
        <v>0</v>
      </c>
      <c r="AC334" s="182">
        <v>1</v>
      </c>
      <c r="AD334" s="182">
        <v>4</v>
      </c>
      <c r="AE334" s="182">
        <v>0</v>
      </c>
      <c r="AF334" s="182">
        <v>0</v>
      </c>
      <c r="AG334" s="182">
        <v>24</v>
      </c>
      <c r="AH334" s="183">
        <v>8</v>
      </c>
      <c r="AI334" s="182">
        <v>0</v>
      </c>
      <c r="AJ334" s="182">
        <v>14</v>
      </c>
      <c r="AK334" s="182">
        <v>10</v>
      </c>
      <c r="AL334" s="182">
        <v>1</v>
      </c>
      <c r="AM334" s="182">
        <v>0</v>
      </c>
      <c r="AN334" s="182">
        <v>1</v>
      </c>
      <c r="AO334" s="182">
        <v>0</v>
      </c>
      <c r="AP334" s="182">
        <v>0</v>
      </c>
      <c r="AQ334" s="182">
        <v>34</v>
      </c>
      <c r="AR334" s="183">
        <v>9</v>
      </c>
      <c r="AS334" s="182">
        <v>1</v>
      </c>
      <c r="AT334" s="182">
        <v>4</v>
      </c>
      <c r="AU334" s="182">
        <v>12</v>
      </c>
      <c r="AV334" s="182">
        <v>0</v>
      </c>
      <c r="AW334" s="182">
        <v>0</v>
      </c>
      <c r="AX334" s="182">
        <v>1</v>
      </c>
      <c r="AY334" s="182">
        <v>0</v>
      </c>
      <c r="AZ334" s="182">
        <v>0</v>
      </c>
      <c r="BA334" s="190">
        <v>27</v>
      </c>
    </row>
    <row r="335" spans="1:53" ht="15" customHeight="1">
      <c r="A335" s="35"/>
      <c r="B335" s="11"/>
      <c r="C335" s="181" t="s">
        <v>39</v>
      </c>
      <c r="D335" s="183">
        <v>21</v>
      </c>
      <c r="E335" s="182">
        <v>0</v>
      </c>
      <c r="F335" s="182">
        <v>13</v>
      </c>
      <c r="G335" s="182">
        <v>13</v>
      </c>
      <c r="H335" s="182">
        <v>0</v>
      </c>
      <c r="I335" s="182">
        <v>0</v>
      </c>
      <c r="J335" s="182">
        <v>2</v>
      </c>
      <c r="K335" s="182">
        <v>1</v>
      </c>
      <c r="L335" s="182">
        <v>0</v>
      </c>
      <c r="M335" s="190">
        <v>50</v>
      </c>
      <c r="N335" s="183">
        <v>33</v>
      </c>
      <c r="O335" s="182">
        <v>0</v>
      </c>
      <c r="P335" s="182">
        <v>16</v>
      </c>
      <c r="Q335" s="182">
        <v>16</v>
      </c>
      <c r="R335" s="182">
        <v>0</v>
      </c>
      <c r="S335" s="182">
        <v>1</v>
      </c>
      <c r="T335" s="182">
        <v>0</v>
      </c>
      <c r="U335" s="182">
        <v>0</v>
      </c>
      <c r="V335" s="182">
        <v>0</v>
      </c>
      <c r="W335" s="182">
        <v>66</v>
      </c>
      <c r="X335" s="183">
        <v>26</v>
      </c>
      <c r="Y335" s="182">
        <v>0</v>
      </c>
      <c r="Z335" s="182">
        <v>20</v>
      </c>
      <c r="AA335" s="182">
        <v>8</v>
      </c>
      <c r="AB335" s="182">
        <v>0</v>
      </c>
      <c r="AC335" s="182">
        <v>1</v>
      </c>
      <c r="AD335" s="182">
        <v>4</v>
      </c>
      <c r="AE335" s="182">
        <v>0</v>
      </c>
      <c r="AF335" s="182">
        <v>0</v>
      </c>
      <c r="AG335" s="182">
        <v>59</v>
      </c>
      <c r="AH335" s="183">
        <v>34</v>
      </c>
      <c r="AI335" s="182">
        <v>0</v>
      </c>
      <c r="AJ335" s="182">
        <v>22</v>
      </c>
      <c r="AK335" s="182">
        <v>15</v>
      </c>
      <c r="AL335" s="182">
        <v>1</v>
      </c>
      <c r="AM335" s="182">
        <v>0</v>
      </c>
      <c r="AN335" s="182">
        <v>1</v>
      </c>
      <c r="AO335" s="182">
        <v>0</v>
      </c>
      <c r="AP335" s="182">
        <v>0</v>
      </c>
      <c r="AQ335" s="182">
        <v>73</v>
      </c>
      <c r="AR335" s="183">
        <v>39</v>
      </c>
      <c r="AS335" s="182">
        <v>1</v>
      </c>
      <c r="AT335" s="182">
        <v>17</v>
      </c>
      <c r="AU335" s="182">
        <v>17</v>
      </c>
      <c r="AV335" s="182">
        <v>0</v>
      </c>
      <c r="AW335" s="182">
        <v>3</v>
      </c>
      <c r="AX335" s="182">
        <v>2</v>
      </c>
      <c r="AY335" s="182">
        <v>0</v>
      </c>
      <c r="AZ335" s="182">
        <v>0</v>
      </c>
      <c r="BA335" s="190">
        <v>79</v>
      </c>
    </row>
    <row r="336" spans="1:53" ht="15" customHeight="1">
      <c r="A336" s="36"/>
      <c r="B336" s="197" t="s">
        <v>39</v>
      </c>
      <c r="C336" s="39"/>
      <c r="D336" s="195">
        <v>30</v>
      </c>
      <c r="E336" s="194">
        <v>0</v>
      </c>
      <c r="F336" s="194">
        <v>15</v>
      </c>
      <c r="G336" s="194">
        <v>13</v>
      </c>
      <c r="H336" s="194">
        <v>1</v>
      </c>
      <c r="I336" s="194">
        <v>1</v>
      </c>
      <c r="J336" s="194">
        <v>3</v>
      </c>
      <c r="K336" s="194">
        <v>2</v>
      </c>
      <c r="L336" s="194">
        <v>0</v>
      </c>
      <c r="M336" s="196">
        <v>65</v>
      </c>
      <c r="N336" s="195">
        <v>43</v>
      </c>
      <c r="O336" s="194">
        <v>0</v>
      </c>
      <c r="P336" s="194">
        <v>21</v>
      </c>
      <c r="Q336" s="194">
        <v>17</v>
      </c>
      <c r="R336" s="194">
        <v>1</v>
      </c>
      <c r="S336" s="194">
        <v>1</v>
      </c>
      <c r="T336" s="194">
        <v>0</v>
      </c>
      <c r="U336" s="194">
        <v>0</v>
      </c>
      <c r="V336" s="194">
        <v>0</v>
      </c>
      <c r="W336" s="194">
        <v>83</v>
      </c>
      <c r="X336" s="195">
        <v>33</v>
      </c>
      <c r="Y336" s="194">
        <v>0</v>
      </c>
      <c r="Z336" s="194">
        <v>22</v>
      </c>
      <c r="AA336" s="194">
        <v>9</v>
      </c>
      <c r="AB336" s="194">
        <v>1</v>
      </c>
      <c r="AC336" s="194">
        <v>1</v>
      </c>
      <c r="AD336" s="194">
        <v>4</v>
      </c>
      <c r="AE336" s="194">
        <v>0</v>
      </c>
      <c r="AF336" s="194">
        <v>0</v>
      </c>
      <c r="AG336" s="194">
        <v>70</v>
      </c>
      <c r="AH336" s="195">
        <v>48</v>
      </c>
      <c r="AI336" s="194">
        <v>0</v>
      </c>
      <c r="AJ336" s="194">
        <v>22</v>
      </c>
      <c r="AK336" s="194">
        <v>16</v>
      </c>
      <c r="AL336" s="194">
        <v>1</v>
      </c>
      <c r="AM336" s="194">
        <v>1</v>
      </c>
      <c r="AN336" s="194">
        <v>2</v>
      </c>
      <c r="AO336" s="194">
        <v>0</v>
      </c>
      <c r="AP336" s="194">
        <v>0</v>
      </c>
      <c r="AQ336" s="194">
        <v>90</v>
      </c>
      <c r="AR336" s="195">
        <v>42</v>
      </c>
      <c r="AS336" s="194">
        <v>1</v>
      </c>
      <c r="AT336" s="194">
        <v>17</v>
      </c>
      <c r="AU336" s="194">
        <v>18</v>
      </c>
      <c r="AV336" s="194">
        <v>0</v>
      </c>
      <c r="AW336" s="194">
        <v>4</v>
      </c>
      <c r="AX336" s="194">
        <v>2</v>
      </c>
      <c r="AY336" s="194">
        <v>0</v>
      </c>
      <c r="AZ336" s="194">
        <v>0</v>
      </c>
      <c r="BA336" s="196">
        <v>84</v>
      </c>
    </row>
    <row r="337" spans="1:53" ht="15" customHeight="1">
      <c r="A337" s="35" t="s">
        <v>24</v>
      </c>
      <c r="B337" s="11" t="s">
        <v>183</v>
      </c>
      <c r="C337" s="181" t="s">
        <v>135</v>
      </c>
      <c r="D337" s="183">
        <v>0</v>
      </c>
      <c r="E337" s="182">
        <v>0</v>
      </c>
      <c r="F337" s="182">
        <v>0</v>
      </c>
      <c r="G337" s="182">
        <v>0</v>
      </c>
      <c r="H337" s="182">
        <v>0</v>
      </c>
      <c r="I337" s="182">
        <v>0</v>
      </c>
      <c r="J337" s="182">
        <v>0</v>
      </c>
      <c r="K337" s="182">
        <v>0</v>
      </c>
      <c r="L337" s="182">
        <v>0</v>
      </c>
      <c r="M337" s="190">
        <v>0</v>
      </c>
      <c r="N337" s="183">
        <v>1</v>
      </c>
      <c r="O337" s="182">
        <v>0</v>
      </c>
      <c r="P337" s="182">
        <v>0</v>
      </c>
      <c r="Q337" s="182">
        <v>2</v>
      </c>
      <c r="R337" s="182">
        <v>0</v>
      </c>
      <c r="S337" s="182">
        <v>0</v>
      </c>
      <c r="T337" s="182">
        <v>0</v>
      </c>
      <c r="U337" s="182">
        <v>0</v>
      </c>
      <c r="V337" s="182">
        <v>0</v>
      </c>
      <c r="W337" s="182">
        <v>3</v>
      </c>
      <c r="X337" s="183">
        <v>0</v>
      </c>
      <c r="Y337" s="182">
        <v>0</v>
      </c>
      <c r="Z337" s="182">
        <v>0</v>
      </c>
      <c r="AA337" s="182">
        <v>0</v>
      </c>
      <c r="AB337" s="182">
        <v>0</v>
      </c>
      <c r="AC337" s="182">
        <v>0</v>
      </c>
      <c r="AD337" s="182">
        <v>0</v>
      </c>
      <c r="AE337" s="182">
        <v>0</v>
      </c>
      <c r="AF337" s="182">
        <v>0</v>
      </c>
      <c r="AG337" s="182">
        <v>0</v>
      </c>
      <c r="AH337" s="183">
        <v>0</v>
      </c>
      <c r="AI337" s="182">
        <v>0</v>
      </c>
      <c r="AJ337" s="182">
        <v>0</v>
      </c>
      <c r="AK337" s="182">
        <v>0</v>
      </c>
      <c r="AL337" s="182">
        <v>0</v>
      </c>
      <c r="AM337" s="182">
        <v>0</v>
      </c>
      <c r="AN337" s="182">
        <v>0</v>
      </c>
      <c r="AO337" s="182">
        <v>0</v>
      </c>
      <c r="AP337" s="182">
        <v>0</v>
      </c>
      <c r="AQ337" s="182">
        <v>0</v>
      </c>
      <c r="AR337" s="183">
        <v>0</v>
      </c>
      <c r="AS337" s="182">
        <v>0</v>
      </c>
      <c r="AT337" s="182">
        <v>0</v>
      </c>
      <c r="AU337" s="182">
        <v>0</v>
      </c>
      <c r="AV337" s="182">
        <v>0</v>
      </c>
      <c r="AW337" s="182">
        <v>0</v>
      </c>
      <c r="AX337" s="182">
        <v>0</v>
      </c>
      <c r="AY337" s="182">
        <v>0</v>
      </c>
      <c r="AZ337" s="182">
        <v>0</v>
      </c>
      <c r="BA337" s="190">
        <v>0</v>
      </c>
    </row>
    <row r="338" spans="1:53" ht="15" customHeight="1">
      <c r="A338" s="35"/>
      <c r="B338" s="334" t="s">
        <v>136</v>
      </c>
      <c r="C338" s="260" t="s">
        <v>138</v>
      </c>
      <c r="D338" s="188">
        <v>0</v>
      </c>
      <c r="E338" s="189">
        <v>0</v>
      </c>
      <c r="F338" s="189">
        <v>0</v>
      </c>
      <c r="G338" s="189">
        <v>0</v>
      </c>
      <c r="H338" s="189">
        <v>73</v>
      </c>
      <c r="I338" s="189">
        <v>1</v>
      </c>
      <c r="J338" s="189">
        <v>0</v>
      </c>
      <c r="K338" s="189">
        <v>3</v>
      </c>
      <c r="L338" s="189">
        <v>0</v>
      </c>
      <c r="M338" s="312">
        <v>77</v>
      </c>
      <c r="N338" s="188">
        <v>0</v>
      </c>
      <c r="O338" s="189">
        <v>0</v>
      </c>
      <c r="P338" s="189">
        <v>0</v>
      </c>
      <c r="Q338" s="189">
        <v>0</v>
      </c>
      <c r="R338" s="189">
        <v>39</v>
      </c>
      <c r="S338" s="189">
        <v>0</v>
      </c>
      <c r="T338" s="189">
        <v>0</v>
      </c>
      <c r="U338" s="189">
        <v>0</v>
      </c>
      <c r="V338" s="189">
        <v>0</v>
      </c>
      <c r="W338" s="189">
        <v>39</v>
      </c>
      <c r="X338" s="188">
        <v>0</v>
      </c>
      <c r="Y338" s="189">
        <v>0</v>
      </c>
      <c r="Z338" s="189">
        <v>0</v>
      </c>
      <c r="AA338" s="189">
        <v>0</v>
      </c>
      <c r="AB338" s="189">
        <v>29</v>
      </c>
      <c r="AC338" s="189">
        <v>0</v>
      </c>
      <c r="AD338" s="189">
        <v>0</v>
      </c>
      <c r="AE338" s="189">
        <v>0</v>
      </c>
      <c r="AF338" s="189">
        <v>0</v>
      </c>
      <c r="AG338" s="189">
        <v>29</v>
      </c>
      <c r="AH338" s="188">
        <v>0</v>
      </c>
      <c r="AI338" s="189">
        <v>0</v>
      </c>
      <c r="AJ338" s="189">
        <v>0</v>
      </c>
      <c r="AK338" s="189">
        <v>0</v>
      </c>
      <c r="AL338" s="189">
        <v>45</v>
      </c>
      <c r="AM338" s="189">
        <v>1</v>
      </c>
      <c r="AN338" s="189">
        <v>0</v>
      </c>
      <c r="AO338" s="189">
        <v>0</v>
      </c>
      <c r="AP338" s="189">
        <v>0</v>
      </c>
      <c r="AQ338" s="189">
        <v>46</v>
      </c>
      <c r="AR338" s="188">
        <v>0</v>
      </c>
      <c r="AS338" s="189">
        <v>0</v>
      </c>
      <c r="AT338" s="189">
        <v>0</v>
      </c>
      <c r="AU338" s="189">
        <v>0</v>
      </c>
      <c r="AV338" s="189">
        <v>34</v>
      </c>
      <c r="AW338" s="189">
        <v>0</v>
      </c>
      <c r="AX338" s="189">
        <v>0</v>
      </c>
      <c r="AY338" s="189">
        <v>0</v>
      </c>
      <c r="AZ338" s="189">
        <v>0</v>
      </c>
      <c r="BA338" s="312">
        <v>34</v>
      </c>
    </row>
    <row r="339" spans="1:53" ht="15" customHeight="1">
      <c r="A339" s="35"/>
      <c r="B339" s="11"/>
      <c r="C339" s="181" t="s">
        <v>141</v>
      </c>
      <c r="D339" s="183">
        <v>1</v>
      </c>
      <c r="E339" s="182">
        <v>0</v>
      </c>
      <c r="F339" s="182">
        <v>0</v>
      </c>
      <c r="G339" s="182">
        <v>0</v>
      </c>
      <c r="H339" s="182">
        <v>0</v>
      </c>
      <c r="I339" s="182">
        <v>0</v>
      </c>
      <c r="J339" s="182">
        <v>0</v>
      </c>
      <c r="K339" s="182">
        <v>0</v>
      </c>
      <c r="L339" s="182">
        <v>0</v>
      </c>
      <c r="M339" s="190">
        <v>1</v>
      </c>
      <c r="N339" s="183">
        <v>0</v>
      </c>
      <c r="O339" s="182">
        <v>0</v>
      </c>
      <c r="P339" s="182">
        <v>0</v>
      </c>
      <c r="Q339" s="182">
        <v>0</v>
      </c>
      <c r="R339" s="182">
        <v>0</v>
      </c>
      <c r="S339" s="182">
        <v>1</v>
      </c>
      <c r="T339" s="182">
        <v>0</v>
      </c>
      <c r="U339" s="182">
        <v>0</v>
      </c>
      <c r="V339" s="182">
        <v>0</v>
      </c>
      <c r="W339" s="182">
        <v>1</v>
      </c>
      <c r="X339" s="183">
        <v>0</v>
      </c>
      <c r="Y339" s="182">
        <v>0</v>
      </c>
      <c r="Z339" s="182">
        <v>0</v>
      </c>
      <c r="AA339" s="182">
        <v>0</v>
      </c>
      <c r="AB339" s="182">
        <v>0</v>
      </c>
      <c r="AC339" s="182">
        <v>0</v>
      </c>
      <c r="AD339" s="182">
        <v>0</v>
      </c>
      <c r="AE339" s="182">
        <v>0</v>
      </c>
      <c r="AF339" s="182">
        <v>0</v>
      </c>
      <c r="AG339" s="182">
        <v>0</v>
      </c>
      <c r="AH339" s="183">
        <v>0</v>
      </c>
      <c r="AI339" s="182">
        <v>0</v>
      </c>
      <c r="AJ339" s="182">
        <v>0</v>
      </c>
      <c r="AK339" s="182">
        <v>0</v>
      </c>
      <c r="AL339" s="182">
        <v>0</v>
      </c>
      <c r="AM339" s="182">
        <v>0</v>
      </c>
      <c r="AN339" s="182">
        <v>0</v>
      </c>
      <c r="AO339" s="182">
        <v>0</v>
      </c>
      <c r="AP339" s="182">
        <v>0</v>
      </c>
      <c r="AQ339" s="182">
        <v>0</v>
      </c>
      <c r="AR339" s="183">
        <v>0</v>
      </c>
      <c r="AS339" s="182">
        <v>0</v>
      </c>
      <c r="AT339" s="182">
        <v>0</v>
      </c>
      <c r="AU339" s="182">
        <v>0</v>
      </c>
      <c r="AV339" s="182">
        <v>0</v>
      </c>
      <c r="AW339" s="182">
        <v>0</v>
      </c>
      <c r="AX339" s="182">
        <v>0</v>
      </c>
      <c r="AY339" s="182">
        <v>0</v>
      </c>
      <c r="AZ339" s="182">
        <v>0</v>
      </c>
      <c r="BA339" s="190">
        <v>0</v>
      </c>
    </row>
    <row r="340" spans="1:53" ht="15" customHeight="1">
      <c r="A340" s="35"/>
      <c r="B340" s="11"/>
      <c r="C340" s="181" t="s">
        <v>326</v>
      </c>
      <c r="D340" s="183">
        <v>0</v>
      </c>
      <c r="E340" s="182">
        <v>0</v>
      </c>
      <c r="F340" s="182">
        <v>1</v>
      </c>
      <c r="G340" s="182">
        <v>0</v>
      </c>
      <c r="H340" s="182">
        <v>0</v>
      </c>
      <c r="I340" s="182">
        <v>0</v>
      </c>
      <c r="J340" s="182">
        <v>0</v>
      </c>
      <c r="K340" s="182">
        <v>0</v>
      </c>
      <c r="L340" s="182">
        <v>0</v>
      </c>
      <c r="M340" s="190">
        <v>1</v>
      </c>
      <c r="N340" s="183">
        <v>0</v>
      </c>
      <c r="O340" s="182">
        <v>0</v>
      </c>
      <c r="P340" s="182">
        <v>0</v>
      </c>
      <c r="Q340" s="182">
        <v>0</v>
      </c>
      <c r="R340" s="182">
        <v>1</v>
      </c>
      <c r="S340" s="182">
        <v>0</v>
      </c>
      <c r="T340" s="182">
        <v>0</v>
      </c>
      <c r="U340" s="182">
        <v>0</v>
      </c>
      <c r="V340" s="182">
        <v>0</v>
      </c>
      <c r="W340" s="182">
        <v>1</v>
      </c>
      <c r="X340" s="183">
        <v>0</v>
      </c>
      <c r="Y340" s="182">
        <v>0</v>
      </c>
      <c r="Z340" s="182">
        <v>0</v>
      </c>
      <c r="AA340" s="182">
        <v>0</v>
      </c>
      <c r="AB340" s="182">
        <v>0</v>
      </c>
      <c r="AC340" s="182">
        <v>0</v>
      </c>
      <c r="AD340" s="182">
        <v>0</v>
      </c>
      <c r="AE340" s="182">
        <v>0</v>
      </c>
      <c r="AF340" s="182">
        <v>0</v>
      </c>
      <c r="AG340" s="182">
        <v>0</v>
      </c>
      <c r="AH340" s="183">
        <v>0</v>
      </c>
      <c r="AI340" s="182">
        <v>0</v>
      </c>
      <c r="AJ340" s="182">
        <v>0</v>
      </c>
      <c r="AK340" s="182">
        <v>0</v>
      </c>
      <c r="AL340" s="182">
        <v>0</v>
      </c>
      <c r="AM340" s="182">
        <v>0</v>
      </c>
      <c r="AN340" s="182">
        <v>0</v>
      </c>
      <c r="AO340" s="182">
        <v>0</v>
      </c>
      <c r="AP340" s="182">
        <v>0</v>
      </c>
      <c r="AQ340" s="182">
        <v>0</v>
      </c>
      <c r="AR340" s="183">
        <v>0</v>
      </c>
      <c r="AS340" s="182">
        <v>0</v>
      </c>
      <c r="AT340" s="182">
        <v>0</v>
      </c>
      <c r="AU340" s="182">
        <v>0</v>
      </c>
      <c r="AV340" s="182">
        <v>0</v>
      </c>
      <c r="AW340" s="182">
        <v>0</v>
      </c>
      <c r="AX340" s="182">
        <v>0</v>
      </c>
      <c r="AY340" s="182">
        <v>0</v>
      </c>
      <c r="AZ340" s="182">
        <v>0</v>
      </c>
      <c r="BA340" s="190">
        <v>0</v>
      </c>
    </row>
    <row r="341" spans="1:53" ht="15" customHeight="1">
      <c r="A341" s="35"/>
      <c r="B341" s="304"/>
      <c r="C341" s="34" t="s">
        <v>39</v>
      </c>
      <c r="D341" s="184">
        <v>1</v>
      </c>
      <c r="E341" s="185">
        <v>0</v>
      </c>
      <c r="F341" s="185">
        <v>1</v>
      </c>
      <c r="G341" s="185">
        <v>0</v>
      </c>
      <c r="H341" s="185">
        <v>73</v>
      </c>
      <c r="I341" s="185">
        <v>1</v>
      </c>
      <c r="J341" s="185">
        <v>0</v>
      </c>
      <c r="K341" s="185">
        <v>3</v>
      </c>
      <c r="L341" s="185">
        <v>0</v>
      </c>
      <c r="M341" s="191">
        <v>79</v>
      </c>
      <c r="N341" s="184">
        <v>0</v>
      </c>
      <c r="O341" s="185">
        <v>0</v>
      </c>
      <c r="P341" s="185">
        <v>0</v>
      </c>
      <c r="Q341" s="185">
        <v>0</v>
      </c>
      <c r="R341" s="185">
        <v>40</v>
      </c>
      <c r="S341" s="185">
        <v>1</v>
      </c>
      <c r="T341" s="185">
        <v>0</v>
      </c>
      <c r="U341" s="185">
        <v>0</v>
      </c>
      <c r="V341" s="185">
        <v>0</v>
      </c>
      <c r="W341" s="185">
        <v>41</v>
      </c>
      <c r="X341" s="184">
        <v>0</v>
      </c>
      <c r="Y341" s="185">
        <v>0</v>
      </c>
      <c r="Z341" s="185">
        <v>0</v>
      </c>
      <c r="AA341" s="185">
        <v>0</v>
      </c>
      <c r="AB341" s="185">
        <v>29</v>
      </c>
      <c r="AC341" s="185">
        <v>0</v>
      </c>
      <c r="AD341" s="185">
        <v>0</v>
      </c>
      <c r="AE341" s="185">
        <v>0</v>
      </c>
      <c r="AF341" s="185">
        <v>0</v>
      </c>
      <c r="AG341" s="185">
        <v>29</v>
      </c>
      <c r="AH341" s="184">
        <v>0</v>
      </c>
      <c r="AI341" s="185">
        <v>0</v>
      </c>
      <c r="AJ341" s="185">
        <v>0</v>
      </c>
      <c r="AK341" s="185">
        <v>0</v>
      </c>
      <c r="AL341" s="185">
        <v>45</v>
      </c>
      <c r="AM341" s="185">
        <v>1</v>
      </c>
      <c r="AN341" s="185">
        <v>0</v>
      </c>
      <c r="AO341" s="185">
        <v>0</v>
      </c>
      <c r="AP341" s="185">
        <v>0</v>
      </c>
      <c r="AQ341" s="185">
        <v>46</v>
      </c>
      <c r="AR341" s="184">
        <v>0</v>
      </c>
      <c r="AS341" s="185">
        <v>0</v>
      </c>
      <c r="AT341" s="185">
        <v>0</v>
      </c>
      <c r="AU341" s="185">
        <v>0</v>
      </c>
      <c r="AV341" s="185">
        <v>34</v>
      </c>
      <c r="AW341" s="185">
        <v>0</v>
      </c>
      <c r="AX341" s="185">
        <v>0</v>
      </c>
      <c r="AY341" s="185">
        <v>0</v>
      </c>
      <c r="AZ341" s="185">
        <v>0</v>
      </c>
      <c r="BA341" s="191">
        <v>34</v>
      </c>
    </row>
    <row r="342" spans="1:53" ht="15" customHeight="1">
      <c r="A342" s="35"/>
      <c r="B342" s="11" t="s">
        <v>142</v>
      </c>
      <c r="C342" s="181" t="s">
        <v>142</v>
      </c>
      <c r="D342" s="183">
        <v>0</v>
      </c>
      <c r="E342" s="182">
        <v>0</v>
      </c>
      <c r="F342" s="182">
        <v>0</v>
      </c>
      <c r="G342" s="182">
        <v>0</v>
      </c>
      <c r="H342" s="182">
        <v>0</v>
      </c>
      <c r="I342" s="182">
        <v>0</v>
      </c>
      <c r="J342" s="182">
        <v>0</v>
      </c>
      <c r="K342" s="182">
        <v>0</v>
      </c>
      <c r="L342" s="182">
        <v>0</v>
      </c>
      <c r="M342" s="190">
        <v>0</v>
      </c>
      <c r="N342" s="183">
        <v>1</v>
      </c>
      <c r="O342" s="182">
        <v>0</v>
      </c>
      <c r="P342" s="182">
        <v>0</v>
      </c>
      <c r="Q342" s="182">
        <v>0</v>
      </c>
      <c r="R342" s="182">
        <v>0</v>
      </c>
      <c r="S342" s="182">
        <v>0</v>
      </c>
      <c r="T342" s="182">
        <v>0</v>
      </c>
      <c r="U342" s="182">
        <v>0</v>
      </c>
      <c r="V342" s="182">
        <v>0</v>
      </c>
      <c r="W342" s="182">
        <v>1</v>
      </c>
      <c r="X342" s="183">
        <v>0</v>
      </c>
      <c r="Y342" s="182">
        <v>0</v>
      </c>
      <c r="Z342" s="182">
        <v>2</v>
      </c>
      <c r="AA342" s="182">
        <v>0</v>
      </c>
      <c r="AB342" s="182">
        <v>0</v>
      </c>
      <c r="AC342" s="182">
        <v>0</v>
      </c>
      <c r="AD342" s="182">
        <v>0</v>
      </c>
      <c r="AE342" s="182">
        <v>0</v>
      </c>
      <c r="AF342" s="182">
        <v>0</v>
      </c>
      <c r="AG342" s="182">
        <v>2</v>
      </c>
      <c r="AH342" s="183">
        <v>0</v>
      </c>
      <c r="AI342" s="182">
        <v>0</v>
      </c>
      <c r="AJ342" s="182">
        <v>0</v>
      </c>
      <c r="AK342" s="182">
        <v>0</v>
      </c>
      <c r="AL342" s="182">
        <v>0</v>
      </c>
      <c r="AM342" s="182">
        <v>0</v>
      </c>
      <c r="AN342" s="182">
        <v>0</v>
      </c>
      <c r="AO342" s="182">
        <v>0</v>
      </c>
      <c r="AP342" s="182">
        <v>0</v>
      </c>
      <c r="AQ342" s="182">
        <v>0</v>
      </c>
      <c r="AR342" s="183">
        <v>0</v>
      </c>
      <c r="AS342" s="182">
        <v>0</v>
      </c>
      <c r="AT342" s="182">
        <v>1</v>
      </c>
      <c r="AU342" s="182">
        <v>0</v>
      </c>
      <c r="AV342" s="182">
        <v>0</v>
      </c>
      <c r="AW342" s="182">
        <v>0</v>
      </c>
      <c r="AX342" s="182">
        <v>0</v>
      </c>
      <c r="AY342" s="182">
        <v>0</v>
      </c>
      <c r="AZ342" s="182">
        <v>0</v>
      </c>
      <c r="BA342" s="190">
        <v>1</v>
      </c>
    </row>
    <row r="343" spans="1:53" ht="15" customHeight="1">
      <c r="A343" s="35"/>
      <c r="B343" s="334" t="s">
        <v>143</v>
      </c>
      <c r="C343" s="260" t="s">
        <v>144</v>
      </c>
      <c r="D343" s="188">
        <v>0</v>
      </c>
      <c r="E343" s="189">
        <v>0</v>
      </c>
      <c r="F343" s="189">
        <v>0</v>
      </c>
      <c r="G343" s="189">
        <v>0</v>
      </c>
      <c r="H343" s="189">
        <v>0</v>
      </c>
      <c r="I343" s="189">
        <v>0</v>
      </c>
      <c r="J343" s="189">
        <v>0</v>
      </c>
      <c r="K343" s="189">
        <v>0</v>
      </c>
      <c r="L343" s="189">
        <v>0</v>
      </c>
      <c r="M343" s="312">
        <v>0</v>
      </c>
      <c r="N343" s="188">
        <v>0</v>
      </c>
      <c r="O343" s="189">
        <v>0</v>
      </c>
      <c r="P343" s="189">
        <v>0</v>
      </c>
      <c r="Q343" s="189">
        <v>0</v>
      </c>
      <c r="R343" s="189">
        <v>0</v>
      </c>
      <c r="S343" s="189">
        <v>0</v>
      </c>
      <c r="T343" s="189">
        <v>0</v>
      </c>
      <c r="U343" s="189">
        <v>0</v>
      </c>
      <c r="V343" s="189">
        <v>0</v>
      </c>
      <c r="W343" s="189">
        <v>0</v>
      </c>
      <c r="X343" s="188">
        <v>0</v>
      </c>
      <c r="Y343" s="189">
        <v>0</v>
      </c>
      <c r="Z343" s="189">
        <v>0</v>
      </c>
      <c r="AA343" s="189">
        <v>0</v>
      </c>
      <c r="AB343" s="189">
        <v>0</v>
      </c>
      <c r="AC343" s="189">
        <v>0</v>
      </c>
      <c r="AD343" s="189">
        <v>0</v>
      </c>
      <c r="AE343" s="189">
        <v>0</v>
      </c>
      <c r="AF343" s="189">
        <v>0</v>
      </c>
      <c r="AG343" s="189">
        <v>0</v>
      </c>
      <c r="AH343" s="188">
        <v>0</v>
      </c>
      <c r="AI343" s="189">
        <v>0</v>
      </c>
      <c r="AJ343" s="189">
        <v>0</v>
      </c>
      <c r="AK343" s="189">
        <v>0</v>
      </c>
      <c r="AL343" s="189">
        <v>0</v>
      </c>
      <c r="AM343" s="189">
        <v>0</v>
      </c>
      <c r="AN343" s="189">
        <v>0</v>
      </c>
      <c r="AO343" s="189">
        <v>0</v>
      </c>
      <c r="AP343" s="189">
        <v>0</v>
      </c>
      <c r="AQ343" s="189">
        <v>0</v>
      </c>
      <c r="AR343" s="188">
        <v>0</v>
      </c>
      <c r="AS343" s="189">
        <v>0</v>
      </c>
      <c r="AT343" s="189">
        <v>3</v>
      </c>
      <c r="AU343" s="189">
        <v>0</v>
      </c>
      <c r="AV343" s="189">
        <v>0</v>
      </c>
      <c r="AW343" s="189">
        <v>0</v>
      </c>
      <c r="AX343" s="189">
        <v>0</v>
      </c>
      <c r="AY343" s="189">
        <v>0</v>
      </c>
      <c r="AZ343" s="189">
        <v>0</v>
      </c>
      <c r="BA343" s="312">
        <v>3</v>
      </c>
    </row>
    <row r="344" spans="1:53" ht="15" customHeight="1">
      <c r="A344" s="35"/>
      <c r="B344" s="11"/>
      <c r="C344" s="181" t="s">
        <v>145</v>
      </c>
      <c r="D344" s="183">
        <v>0</v>
      </c>
      <c r="E344" s="182">
        <v>0</v>
      </c>
      <c r="F344" s="182">
        <v>0</v>
      </c>
      <c r="G344" s="182">
        <v>0</v>
      </c>
      <c r="H344" s="182">
        <v>0</v>
      </c>
      <c r="I344" s="182">
        <v>0</v>
      </c>
      <c r="J344" s="182">
        <v>0</v>
      </c>
      <c r="K344" s="182">
        <v>0</v>
      </c>
      <c r="L344" s="182">
        <v>0</v>
      </c>
      <c r="M344" s="190">
        <v>0</v>
      </c>
      <c r="N344" s="183">
        <v>0</v>
      </c>
      <c r="O344" s="182">
        <v>0</v>
      </c>
      <c r="P344" s="182">
        <v>1</v>
      </c>
      <c r="Q344" s="182">
        <v>0</v>
      </c>
      <c r="R344" s="182">
        <v>0</v>
      </c>
      <c r="S344" s="182">
        <v>0</v>
      </c>
      <c r="T344" s="182">
        <v>0</v>
      </c>
      <c r="U344" s="182">
        <v>0</v>
      </c>
      <c r="V344" s="182">
        <v>0</v>
      </c>
      <c r="W344" s="182">
        <v>1</v>
      </c>
      <c r="X344" s="183">
        <v>0</v>
      </c>
      <c r="Y344" s="182">
        <v>0</v>
      </c>
      <c r="Z344" s="182">
        <v>1</v>
      </c>
      <c r="AA344" s="182">
        <v>0</v>
      </c>
      <c r="AB344" s="182">
        <v>0</v>
      </c>
      <c r="AC344" s="182">
        <v>0</v>
      </c>
      <c r="AD344" s="182">
        <v>0</v>
      </c>
      <c r="AE344" s="182">
        <v>0</v>
      </c>
      <c r="AF344" s="182">
        <v>0</v>
      </c>
      <c r="AG344" s="182">
        <v>1</v>
      </c>
      <c r="AH344" s="183">
        <v>0</v>
      </c>
      <c r="AI344" s="182">
        <v>0</v>
      </c>
      <c r="AJ344" s="182">
        <v>2</v>
      </c>
      <c r="AK344" s="182">
        <v>0</v>
      </c>
      <c r="AL344" s="182">
        <v>0</v>
      </c>
      <c r="AM344" s="182">
        <v>0</v>
      </c>
      <c r="AN344" s="182">
        <v>0</v>
      </c>
      <c r="AO344" s="182">
        <v>0</v>
      </c>
      <c r="AP344" s="182">
        <v>0</v>
      </c>
      <c r="AQ344" s="182">
        <v>2</v>
      </c>
      <c r="AR344" s="183">
        <v>1</v>
      </c>
      <c r="AS344" s="182">
        <v>0</v>
      </c>
      <c r="AT344" s="182">
        <v>0</v>
      </c>
      <c r="AU344" s="182">
        <v>0</v>
      </c>
      <c r="AV344" s="182">
        <v>0</v>
      </c>
      <c r="AW344" s="182">
        <v>0</v>
      </c>
      <c r="AX344" s="182">
        <v>0</v>
      </c>
      <c r="AY344" s="182">
        <v>0</v>
      </c>
      <c r="AZ344" s="182">
        <v>0</v>
      </c>
      <c r="BA344" s="190">
        <v>1</v>
      </c>
    </row>
    <row r="345" spans="1:53" ht="23.25" customHeight="1">
      <c r="A345" s="35"/>
      <c r="B345" s="11"/>
      <c r="C345" s="181" t="s">
        <v>146</v>
      </c>
      <c r="D345" s="183">
        <v>0</v>
      </c>
      <c r="E345" s="182">
        <v>0</v>
      </c>
      <c r="F345" s="182">
        <v>1</v>
      </c>
      <c r="G345" s="182">
        <v>0</v>
      </c>
      <c r="H345" s="182">
        <v>0</v>
      </c>
      <c r="I345" s="182">
        <v>0</v>
      </c>
      <c r="J345" s="182">
        <v>0</v>
      </c>
      <c r="K345" s="182">
        <v>0</v>
      </c>
      <c r="L345" s="182">
        <v>0</v>
      </c>
      <c r="M345" s="190">
        <v>1</v>
      </c>
      <c r="N345" s="183">
        <v>0</v>
      </c>
      <c r="O345" s="182">
        <v>0</v>
      </c>
      <c r="P345" s="182">
        <v>1</v>
      </c>
      <c r="Q345" s="182">
        <v>0</v>
      </c>
      <c r="R345" s="182">
        <v>0</v>
      </c>
      <c r="S345" s="182">
        <v>0</v>
      </c>
      <c r="T345" s="182">
        <v>0</v>
      </c>
      <c r="U345" s="182">
        <v>0</v>
      </c>
      <c r="V345" s="182">
        <v>0</v>
      </c>
      <c r="W345" s="182">
        <v>1</v>
      </c>
      <c r="X345" s="183">
        <v>0</v>
      </c>
      <c r="Y345" s="182">
        <v>0</v>
      </c>
      <c r="Z345" s="182">
        <v>0</v>
      </c>
      <c r="AA345" s="182">
        <v>0</v>
      </c>
      <c r="AB345" s="182">
        <v>0</v>
      </c>
      <c r="AC345" s="182">
        <v>0</v>
      </c>
      <c r="AD345" s="182">
        <v>0</v>
      </c>
      <c r="AE345" s="182">
        <v>0</v>
      </c>
      <c r="AF345" s="182">
        <v>0</v>
      </c>
      <c r="AG345" s="182">
        <v>0</v>
      </c>
      <c r="AH345" s="183">
        <v>0</v>
      </c>
      <c r="AI345" s="182">
        <v>0</v>
      </c>
      <c r="AJ345" s="182">
        <v>0</v>
      </c>
      <c r="AK345" s="182">
        <v>0</v>
      </c>
      <c r="AL345" s="182">
        <v>0</v>
      </c>
      <c r="AM345" s="182">
        <v>0</v>
      </c>
      <c r="AN345" s="182">
        <v>0</v>
      </c>
      <c r="AO345" s="182">
        <v>0</v>
      </c>
      <c r="AP345" s="182">
        <v>0</v>
      </c>
      <c r="AQ345" s="182">
        <v>0</v>
      </c>
      <c r="AR345" s="183">
        <v>0</v>
      </c>
      <c r="AS345" s="182">
        <v>0</v>
      </c>
      <c r="AT345" s="182">
        <v>0</v>
      </c>
      <c r="AU345" s="182">
        <v>0</v>
      </c>
      <c r="AV345" s="182">
        <v>0</v>
      </c>
      <c r="AW345" s="182">
        <v>0</v>
      </c>
      <c r="AX345" s="182">
        <v>0</v>
      </c>
      <c r="AY345" s="182">
        <v>0</v>
      </c>
      <c r="AZ345" s="182">
        <v>0</v>
      </c>
      <c r="BA345" s="190">
        <v>0</v>
      </c>
    </row>
    <row r="346" spans="1:53" ht="15" customHeight="1">
      <c r="A346" s="35"/>
      <c r="B346" s="11"/>
      <c r="C346" s="181" t="s">
        <v>147</v>
      </c>
      <c r="D346" s="183">
        <v>6</v>
      </c>
      <c r="E346" s="182">
        <v>0</v>
      </c>
      <c r="F346" s="182">
        <v>4</v>
      </c>
      <c r="G346" s="182">
        <v>0</v>
      </c>
      <c r="H346" s="182">
        <v>0</v>
      </c>
      <c r="I346" s="182">
        <v>0</v>
      </c>
      <c r="J346" s="182">
        <v>0</v>
      </c>
      <c r="K346" s="182">
        <v>0</v>
      </c>
      <c r="L346" s="182">
        <v>0</v>
      </c>
      <c r="M346" s="190">
        <v>10</v>
      </c>
      <c r="N346" s="183">
        <v>8</v>
      </c>
      <c r="O346" s="182">
        <v>0</v>
      </c>
      <c r="P346" s="182">
        <v>0</v>
      </c>
      <c r="Q346" s="182">
        <v>0</v>
      </c>
      <c r="R346" s="182">
        <v>0</v>
      </c>
      <c r="S346" s="182">
        <v>0</v>
      </c>
      <c r="T346" s="182">
        <v>0</v>
      </c>
      <c r="U346" s="182">
        <v>0</v>
      </c>
      <c r="V346" s="182">
        <v>0</v>
      </c>
      <c r="W346" s="182">
        <v>8</v>
      </c>
      <c r="X346" s="183">
        <v>10</v>
      </c>
      <c r="Y346" s="182">
        <v>0</v>
      </c>
      <c r="Z346" s="182">
        <v>8</v>
      </c>
      <c r="AA346" s="182">
        <v>0</v>
      </c>
      <c r="AB346" s="182">
        <v>0</v>
      </c>
      <c r="AC346" s="182">
        <v>0</v>
      </c>
      <c r="AD346" s="182">
        <v>0</v>
      </c>
      <c r="AE346" s="182">
        <v>0</v>
      </c>
      <c r="AF346" s="182">
        <v>0</v>
      </c>
      <c r="AG346" s="182">
        <v>18</v>
      </c>
      <c r="AH346" s="183">
        <v>8</v>
      </c>
      <c r="AI346" s="182">
        <v>0</v>
      </c>
      <c r="AJ346" s="182">
        <v>9</v>
      </c>
      <c r="AK346" s="182">
        <v>2</v>
      </c>
      <c r="AL346" s="182">
        <v>0</v>
      </c>
      <c r="AM346" s="182">
        <v>0</v>
      </c>
      <c r="AN346" s="182">
        <v>0</v>
      </c>
      <c r="AO346" s="182">
        <v>0</v>
      </c>
      <c r="AP346" s="182">
        <v>0</v>
      </c>
      <c r="AQ346" s="182">
        <v>19</v>
      </c>
      <c r="AR346" s="183">
        <v>13</v>
      </c>
      <c r="AS346" s="182">
        <v>0</v>
      </c>
      <c r="AT346" s="182">
        <v>9</v>
      </c>
      <c r="AU346" s="182">
        <v>2</v>
      </c>
      <c r="AV346" s="182">
        <v>0</v>
      </c>
      <c r="AW346" s="182">
        <v>0</v>
      </c>
      <c r="AX346" s="182">
        <v>0</v>
      </c>
      <c r="AY346" s="182">
        <v>0</v>
      </c>
      <c r="AZ346" s="182">
        <v>0</v>
      </c>
      <c r="BA346" s="190">
        <v>24</v>
      </c>
    </row>
    <row r="347" spans="1:53" ht="15" customHeight="1">
      <c r="A347" s="35"/>
      <c r="B347" s="11"/>
      <c r="C347" s="181" t="s">
        <v>327</v>
      </c>
      <c r="D347" s="183">
        <v>0</v>
      </c>
      <c r="E347" s="182">
        <v>0</v>
      </c>
      <c r="F347" s="182">
        <v>0</v>
      </c>
      <c r="G347" s="182">
        <v>0</v>
      </c>
      <c r="H347" s="182">
        <v>0</v>
      </c>
      <c r="I347" s="182">
        <v>0</v>
      </c>
      <c r="J347" s="182">
        <v>0</v>
      </c>
      <c r="K347" s="182">
        <v>0</v>
      </c>
      <c r="L347" s="182">
        <v>0</v>
      </c>
      <c r="M347" s="190">
        <v>0</v>
      </c>
      <c r="N347" s="183">
        <v>1</v>
      </c>
      <c r="O347" s="182">
        <v>0</v>
      </c>
      <c r="P347" s="182">
        <v>0</v>
      </c>
      <c r="Q347" s="182">
        <v>1</v>
      </c>
      <c r="R347" s="182">
        <v>0</v>
      </c>
      <c r="S347" s="182">
        <v>0</v>
      </c>
      <c r="T347" s="182">
        <v>0</v>
      </c>
      <c r="U347" s="182">
        <v>0</v>
      </c>
      <c r="V347" s="182">
        <v>0</v>
      </c>
      <c r="W347" s="182">
        <v>2</v>
      </c>
      <c r="X347" s="183">
        <v>0</v>
      </c>
      <c r="Y347" s="182">
        <v>0</v>
      </c>
      <c r="Z347" s="182">
        <v>0</v>
      </c>
      <c r="AA347" s="182">
        <v>0</v>
      </c>
      <c r="AB347" s="182">
        <v>0</v>
      </c>
      <c r="AC347" s="182">
        <v>0</v>
      </c>
      <c r="AD347" s="182">
        <v>0</v>
      </c>
      <c r="AE347" s="182">
        <v>0</v>
      </c>
      <c r="AF347" s="182">
        <v>0</v>
      </c>
      <c r="AG347" s="182">
        <v>0</v>
      </c>
      <c r="AH347" s="183">
        <v>0</v>
      </c>
      <c r="AI347" s="182">
        <v>0</v>
      </c>
      <c r="AJ347" s="182">
        <v>0</v>
      </c>
      <c r="AK347" s="182">
        <v>0</v>
      </c>
      <c r="AL347" s="182">
        <v>0</v>
      </c>
      <c r="AM347" s="182">
        <v>0</v>
      </c>
      <c r="AN347" s="182">
        <v>0</v>
      </c>
      <c r="AO347" s="182">
        <v>0</v>
      </c>
      <c r="AP347" s="182">
        <v>0</v>
      </c>
      <c r="AQ347" s="182">
        <v>0</v>
      </c>
      <c r="AR347" s="183">
        <v>0</v>
      </c>
      <c r="AS347" s="182">
        <v>0</v>
      </c>
      <c r="AT347" s="182">
        <v>0</v>
      </c>
      <c r="AU347" s="182">
        <v>0</v>
      </c>
      <c r="AV347" s="182">
        <v>0</v>
      </c>
      <c r="AW347" s="182">
        <v>0</v>
      </c>
      <c r="AX347" s="182">
        <v>0</v>
      </c>
      <c r="AY347" s="182">
        <v>0</v>
      </c>
      <c r="AZ347" s="182">
        <v>0</v>
      </c>
      <c r="BA347" s="190">
        <v>0</v>
      </c>
    </row>
    <row r="348" spans="1:53" ht="15" customHeight="1">
      <c r="A348" s="35"/>
      <c r="B348" s="304"/>
      <c r="C348" s="34" t="s">
        <v>39</v>
      </c>
      <c r="D348" s="184">
        <v>6</v>
      </c>
      <c r="E348" s="185">
        <v>0</v>
      </c>
      <c r="F348" s="185">
        <v>5</v>
      </c>
      <c r="G348" s="185">
        <v>0</v>
      </c>
      <c r="H348" s="185">
        <v>0</v>
      </c>
      <c r="I348" s="185">
        <v>0</v>
      </c>
      <c r="J348" s="185">
        <v>0</v>
      </c>
      <c r="K348" s="185">
        <v>0</v>
      </c>
      <c r="L348" s="185">
        <v>0</v>
      </c>
      <c r="M348" s="191">
        <v>11</v>
      </c>
      <c r="N348" s="184">
        <v>9</v>
      </c>
      <c r="O348" s="185">
        <v>0</v>
      </c>
      <c r="P348" s="185">
        <v>2</v>
      </c>
      <c r="Q348" s="185">
        <v>1</v>
      </c>
      <c r="R348" s="185">
        <v>0</v>
      </c>
      <c r="S348" s="185">
        <v>0</v>
      </c>
      <c r="T348" s="185">
        <v>0</v>
      </c>
      <c r="U348" s="185">
        <v>0</v>
      </c>
      <c r="V348" s="185">
        <v>0</v>
      </c>
      <c r="W348" s="185">
        <v>12</v>
      </c>
      <c r="X348" s="184">
        <v>10</v>
      </c>
      <c r="Y348" s="185">
        <v>0</v>
      </c>
      <c r="Z348" s="185">
        <v>9</v>
      </c>
      <c r="AA348" s="185">
        <v>0</v>
      </c>
      <c r="AB348" s="185">
        <v>0</v>
      </c>
      <c r="AC348" s="185">
        <v>0</v>
      </c>
      <c r="AD348" s="185">
        <v>0</v>
      </c>
      <c r="AE348" s="185">
        <v>0</v>
      </c>
      <c r="AF348" s="185">
        <v>0</v>
      </c>
      <c r="AG348" s="185">
        <v>19</v>
      </c>
      <c r="AH348" s="184">
        <v>8</v>
      </c>
      <c r="AI348" s="185">
        <v>0</v>
      </c>
      <c r="AJ348" s="185">
        <v>11</v>
      </c>
      <c r="AK348" s="185">
        <v>2</v>
      </c>
      <c r="AL348" s="185">
        <v>0</v>
      </c>
      <c r="AM348" s="185">
        <v>0</v>
      </c>
      <c r="AN348" s="185">
        <v>0</v>
      </c>
      <c r="AO348" s="185">
        <v>0</v>
      </c>
      <c r="AP348" s="185">
        <v>0</v>
      </c>
      <c r="AQ348" s="185">
        <v>21</v>
      </c>
      <c r="AR348" s="184">
        <v>14</v>
      </c>
      <c r="AS348" s="185">
        <v>0</v>
      </c>
      <c r="AT348" s="185">
        <v>12</v>
      </c>
      <c r="AU348" s="185">
        <v>2</v>
      </c>
      <c r="AV348" s="185">
        <v>0</v>
      </c>
      <c r="AW348" s="185">
        <v>0</v>
      </c>
      <c r="AX348" s="185">
        <v>0</v>
      </c>
      <c r="AY348" s="185">
        <v>0</v>
      </c>
      <c r="AZ348" s="185">
        <v>0</v>
      </c>
      <c r="BA348" s="191">
        <v>28</v>
      </c>
    </row>
    <row r="349" spans="1:53" ht="15" customHeight="1">
      <c r="A349" s="36"/>
      <c r="B349" s="304" t="s">
        <v>39</v>
      </c>
      <c r="C349" s="34"/>
      <c r="D349" s="184">
        <v>7</v>
      </c>
      <c r="E349" s="185">
        <v>0</v>
      </c>
      <c r="F349" s="185">
        <v>6</v>
      </c>
      <c r="G349" s="185">
        <v>0</v>
      </c>
      <c r="H349" s="185">
        <v>73</v>
      </c>
      <c r="I349" s="185">
        <v>1</v>
      </c>
      <c r="J349" s="185">
        <v>0</v>
      </c>
      <c r="K349" s="185">
        <v>3</v>
      </c>
      <c r="L349" s="185">
        <v>0</v>
      </c>
      <c r="M349" s="191">
        <v>90</v>
      </c>
      <c r="N349" s="184">
        <v>11</v>
      </c>
      <c r="O349" s="185">
        <v>0</v>
      </c>
      <c r="P349" s="185">
        <v>2</v>
      </c>
      <c r="Q349" s="185">
        <v>3</v>
      </c>
      <c r="R349" s="185">
        <v>40</v>
      </c>
      <c r="S349" s="185">
        <v>1</v>
      </c>
      <c r="T349" s="185">
        <v>0</v>
      </c>
      <c r="U349" s="185">
        <v>0</v>
      </c>
      <c r="V349" s="185">
        <v>0</v>
      </c>
      <c r="W349" s="185">
        <v>57</v>
      </c>
      <c r="X349" s="184">
        <v>10</v>
      </c>
      <c r="Y349" s="185">
        <v>0</v>
      </c>
      <c r="Z349" s="185">
        <v>11</v>
      </c>
      <c r="AA349" s="185">
        <v>0</v>
      </c>
      <c r="AB349" s="185">
        <v>29</v>
      </c>
      <c r="AC349" s="185">
        <v>0</v>
      </c>
      <c r="AD349" s="185">
        <v>0</v>
      </c>
      <c r="AE349" s="185">
        <v>0</v>
      </c>
      <c r="AF349" s="185">
        <v>0</v>
      </c>
      <c r="AG349" s="185">
        <v>50</v>
      </c>
      <c r="AH349" s="184">
        <v>8</v>
      </c>
      <c r="AI349" s="185">
        <v>0</v>
      </c>
      <c r="AJ349" s="185">
        <v>11</v>
      </c>
      <c r="AK349" s="185">
        <v>2</v>
      </c>
      <c r="AL349" s="185">
        <v>45</v>
      </c>
      <c r="AM349" s="185">
        <v>1</v>
      </c>
      <c r="AN349" s="185">
        <v>0</v>
      </c>
      <c r="AO349" s="185">
        <v>0</v>
      </c>
      <c r="AP349" s="185">
        <v>0</v>
      </c>
      <c r="AQ349" s="185">
        <v>67</v>
      </c>
      <c r="AR349" s="184">
        <v>14</v>
      </c>
      <c r="AS349" s="185">
        <v>0</v>
      </c>
      <c r="AT349" s="185">
        <v>13</v>
      </c>
      <c r="AU349" s="185">
        <v>2</v>
      </c>
      <c r="AV349" s="185">
        <v>34</v>
      </c>
      <c r="AW349" s="185">
        <v>0</v>
      </c>
      <c r="AX349" s="185">
        <v>0</v>
      </c>
      <c r="AY349" s="185">
        <v>0</v>
      </c>
      <c r="AZ349" s="185">
        <v>0</v>
      </c>
      <c r="BA349" s="191">
        <v>63</v>
      </c>
    </row>
    <row r="350" spans="1:53" ht="16.5" customHeight="1">
      <c r="A350" s="36" t="s">
        <v>39</v>
      </c>
      <c r="B350" s="304"/>
      <c r="C350" s="34"/>
      <c r="D350" s="184">
        <v>2025</v>
      </c>
      <c r="E350" s="185">
        <v>2</v>
      </c>
      <c r="F350" s="185">
        <v>708</v>
      </c>
      <c r="G350" s="185">
        <v>216</v>
      </c>
      <c r="H350" s="185">
        <v>79</v>
      </c>
      <c r="I350" s="185">
        <v>7</v>
      </c>
      <c r="J350" s="185">
        <v>33</v>
      </c>
      <c r="K350" s="185">
        <v>11</v>
      </c>
      <c r="L350" s="185">
        <v>1</v>
      </c>
      <c r="M350" s="191">
        <v>3082</v>
      </c>
      <c r="N350" s="184">
        <v>2318</v>
      </c>
      <c r="O350" s="185">
        <v>3</v>
      </c>
      <c r="P350" s="185">
        <v>747</v>
      </c>
      <c r="Q350" s="185">
        <v>241</v>
      </c>
      <c r="R350" s="185">
        <v>42</v>
      </c>
      <c r="S350" s="185">
        <v>12</v>
      </c>
      <c r="T350" s="185">
        <v>26</v>
      </c>
      <c r="U350" s="185">
        <v>6</v>
      </c>
      <c r="V350" s="185">
        <v>0</v>
      </c>
      <c r="W350" s="185">
        <v>3395</v>
      </c>
      <c r="X350" s="184">
        <v>2700</v>
      </c>
      <c r="Y350" s="185">
        <v>2</v>
      </c>
      <c r="Z350" s="185">
        <v>893</v>
      </c>
      <c r="AA350" s="185">
        <v>251</v>
      </c>
      <c r="AB350" s="185">
        <v>34</v>
      </c>
      <c r="AC350" s="185">
        <v>6</v>
      </c>
      <c r="AD350" s="185">
        <v>44</v>
      </c>
      <c r="AE350" s="185">
        <v>5</v>
      </c>
      <c r="AF350" s="185">
        <v>0</v>
      </c>
      <c r="AG350" s="185">
        <v>3935</v>
      </c>
      <c r="AH350" s="184">
        <v>2641</v>
      </c>
      <c r="AI350" s="185">
        <v>3</v>
      </c>
      <c r="AJ350" s="185">
        <v>907</v>
      </c>
      <c r="AK350" s="185">
        <v>293</v>
      </c>
      <c r="AL350" s="185">
        <v>49</v>
      </c>
      <c r="AM350" s="185">
        <v>16</v>
      </c>
      <c r="AN350" s="185">
        <v>40</v>
      </c>
      <c r="AO350" s="185">
        <v>2</v>
      </c>
      <c r="AP350" s="185">
        <v>0</v>
      </c>
      <c r="AQ350" s="185">
        <v>3951</v>
      </c>
      <c r="AR350" s="184">
        <v>2624</v>
      </c>
      <c r="AS350" s="185">
        <v>2</v>
      </c>
      <c r="AT350" s="185">
        <v>1070</v>
      </c>
      <c r="AU350" s="185">
        <v>371</v>
      </c>
      <c r="AV350" s="185">
        <v>38</v>
      </c>
      <c r="AW350" s="185">
        <v>11</v>
      </c>
      <c r="AX350" s="185">
        <v>41</v>
      </c>
      <c r="AY350" s="185">
        <v>6</v>
      </c>
      <c r="AZ350" s="185">
        <v>0</v>
      </c>
      <c r="BA350" s="191">
        <v>4163</v>
      </c>
    </row>
    <row r="351" spans="1:53" ht="22.5" customHeight="1"/>
    <row r="352" spans="1:53" ht="16.5" customHeight="1">
      <c r="A352" s="332" t="s">
        <v>338</v>
      </c>
      <c r="B352" s="49"/>
      <c r="C352" s="49"/>
      <c r="D352" s="49"/>
      <c r="E352" s="49"/>
      <c r="F352" s="49"/>
      <c r="G352" s="49"/>
      <c r="H352" s="49"/>
      <c r="I352" s="49"/>
      <c r="J352" s="49"/>
      <c r="K352" s="49"/>
      <c r="L352" s="49"/>
      <c r="M352" s="49"/>
      <c r="N352" s="49"/>
      <c r="O352" s="49"/>
      <c r="P352" s="49"/>
      <c r="Q352" s="49"/>
      <c r="R352" s="49"/>
      <c r="S352" s="49"/>
      <c r="T352" s="49"/>
      <c r="U352" s="49"/>
      <c r="V352" s="49"/>
      <c r="W352" s="49"/>
      <c r="X352" s="49"/>
      <c r="Y352" s="49"/>
      <c r="Z352" s="49"/>
      <c r="AA352" s="49"/>
      <c r="AB352" s="49"/>
      <c r="AC352" s="49"/>
      <c r="AD352" s="49"/>
      <c r="AE352" s="49"/>
      <c r="AF352" s="49"/>
      <c r="AG352" s="49"/>
      <c r="AH352" s="49"/>
      <c r="AI352" s="49"/>
      <c r="AJ352" s="49"/>
      <c r="AK352" s="49"/>
      <c r="AL352" s="49"/>
      <c r="AM352" s="49"/>
      <c r="AN352" s="49"/>
      <c r="AO352" s="49"/>
      <c r="AP352" s="49"/>
      <c r="AQ352" s="49"/>
      <c r="AR352" s="49"/>
      <c r="AS352" s="49"/>
      <c r="AT352" s="49"/>
      <c r="AU352" s="49"/>
      <c r="AV352" s="49"/>
      <c r="AW352" s="49"/>
      <c r="AX352" s="49"/>
      <c r="AY352" s="49"/>
      <c r="AZ352" s="49"/>
      <c r="BA352" s="49"/>
    </row>
    <row r="353" spans="1:53" ht="15" customHeight="1">
      <c r="A353" s="51"/>
      <c r="B353" s="52"/>
      <c r="C353" s="53"/>
      <c r="D353" s="504" t="s">
        <v>150</v>
      </c>
      <c r="E353" s="505"/>
      <c r="F353" s="505"/>
      <c r="G353" s="505"/>
      <c r="H353" s="505"/>
      <c r="I353" s="505"/>
      <c r="J353" s="505"/>
      <c r="K353" s="505"/>
      <c r="L353" s="505"/>
      <c r="M353" s="505"/>
      <c r="N353" s="505"/>
      <c r="O353" s="505"/>
      <c r="P353" s="505"/>
      <c r="Q353" s="505"/>
      <c r="R353" s="505"/>
      <c r="S353" s="505"/>
      <c r="T353" s="505"/>
      <c r="U353" s="505"/>
      <c r="V353" s="505"/>
      <c r="W353" s="505"/>
      <c r="X353" s="505"/>
      <c r="Y353" s="505"/>
      <c r="Z353" s="505"/>
      <c r="AA353" s="505"/>
      <c r="AB353" s="505"/>
      <c r="AC353" s="505"/>
      <c r="AD353" s="505"/>
      <c r="AE353" s="505"/>
      <c r="AF353" s="505"/>
      <c r="AG353" s="505"/>
      <c r="AH353" s="505"/>
      <c r="AI353" s="505"/>
      <c r="AJ353" s="505"/>
      <c r="AK353" s="505"/>
      <c r="AL353" s="505"/>
      <c r="AM353" s="505"/>
      <c r="AN353" s="505"/>
      <c r="AO353" s="505"/>
      <c r="AP353" s="505"/>
      <c r="AQ353" s="505"/>
      <c r="AR353" s="505"/>
      <c r="AS353" s="505"/>
      <c r="AT353" s="505"/>
      <c r="AU353" s="505"/>
      <c r="AV353" s="505"/>
      <c r="AW353" s="505"/>
      <c r="AX353" s="505"/>
      <c r="AY353" s="505"/>
      <c r="AZ353" s="505"/>
      <c r="BA353" s="506"/>
    </row>
    <row r="354" spans="1:53" ht="15" customHeight="1">
      <c r="A354" s="54"/>
      <c r="B354" s="45"/>
      <c r="C354" s="55"/>
      <c r="D354" s="507" t="str">
        <f>'Table Of Contents'!$C$4</f>
        <v>July 2014 - June 2015</v>
      </c>
      <c r="E354" s="508"/>
      <c r="F354" s="508"/>
      <c r="G354" s="508"/>
      <c r="H354" s="508"/>
      <c r="I354" s="508"/>
      <c r="J354" s="508"/>
      <c r="K354" s="508"/>
      <c r="L354" s="508"/>
      <c r="M354" s="509"/>
      <c r="N354" s="507" t="str">
        <f>'Table Of Contents'!$D$4</f>
        <v>July 2015 - June 2016</v>
      </c>
      <c r="O354" s="508"/>
      <c r="P354" s="508"/>
      <c r="Q354" s="508"/>
      <c r="R354" s="508"/>
      <c r="S354" s="508"/>
      <c r="T354" s="508"/>
      <c r="U354" s="508"/>
      <c r="V354" s="508"/>
      <c r="W354" s="509"/>
      <c r="X354" s="507" t="str">
        <f>'Table Of Contents'!$E$4</f>
        <v>July 2016 - June 2017</v>
      </c>
      <c r="Y354" s="508"/>
      <c r="Z354" s="508"/>
      <c r="AA354" s="508"/>
      <c r="AB354" s="508"/>
      <c r="AC354" s="508"/>
      <c r="AD354" s="508"/>
      <c r="AE354" s="508"/>
      <c r="AF354" s="508"/>
      <c r="AG354" s="509"/>
      <c r="AH354" s="507" t="str">
        <f>'Table Of Contents'!$F$4</f>
        <v>July 2017 - June 2018</v>
      </c>
      <c r="AI354" s="508"/>
      <c r="AJ354" s="508"/>
      <c r="AK354" s="508"/>
      <c r="AL354" s="508"/>
      <c r="AM354" s="508"/>
      <c r="AN354" s="508"/>
      <c r="AO354" s="508"/>
      <c r="AP354" s="508"/>
      <c r="AQ354" s="509"/>
      <c r="AR354" s="507" t="str">
        <f>'Table Of Contents'!$G$4</f>
        <v>July 2018 - June 2019</v>
      </c>
      <c r="AS354" s="508"/>
      <c r="AT354" s="508"/>
      <c r="AU354" s="508"/>
      <c r="AV354" s="508"/>
      <c r="AW354" s="508"/>
      <c r="AX354" s="508"/>
      <c r="AY354" s="508"/>
      <c r="AZ354" s="508"/>
      <c r="BA354" s="509"/>
    </row>
    <row r="355" spans="1:53" ht="190.5" customHeight="1">
      <c r="A355" s="56" t="s">
        <v>754</v>
      </c>
      <c r="B355" s="50"/>
      <c r="C355" s="50"/>
      <c r="D355" s="58" t="s">
        <v>151</v>
      </c>
      <c r="E355" s="59" t="s">
        <v>260</v>
      </c>
      <c r="F355" s="59" t="s">
        <v>463</v>
      </c>
      <c r="G355" s="59" t="s">
        <v>464</v>
      </c>
      <c r="H355" s="59" t="s">
        <v>465</v>
      </c>
      <c r="I355" s="59" t="s">
        <v>456</v>
      </c>
      <c r="J355" s="59" t="s">
        <v>538</v>
      </c>
      <c r="K355" s="59" t="s">
        <v>204</v>
      </c>
      <c r="L355" s="59" t="s">
        <v>467</v>
      </c>
      <c r="M355" s="61" t="s">
        <v>39</v>
      </c>
      <c r="N355" s="58" t="s">
        <v>151</v>
      </c>
      <c r="O355" s="59" t="s">
        <v>260</v>
      </c>
      <c r="P355" s="59" t="s">
        <v>463</v>
      </c>
      <c r="Q355" s="59" t="s">
        <v>464</v>
      </c>
      <c r="R355" s="59" t="s">
        <v>465</v>
      </c>
      <c r="S355" s="59" t="s">
        <v>456</v>
      </c>
      <c r="T355" s="59" t="s">
        <v>538</v>
      </c>
      <c r="U355" s="59" t="s">
        <v>204</v>
      </c>
      <c r="V355" s="59" t="s">
        <v>467</v>
      </c>
      <c r="W355" s="61" t="s">
        <v>39</v>
      </c>
      <c r="X355" s="58" t="s">
        <v>151</v>
      </c>
      <c r="Y355" s="59" t="s">
        <v>260</v>
      </c>
      <c r="Z355" s="59" t="s">
        <v>463</v>
      </c>
      <c r="AA355" s="59" t="s">
        <v>464</v>
      </c>
      <c r="AB355" s="59" t="s">
        <v>465</v>
      </c>
      <c r="AC355" s="59" t="s">
        <v>456</v>
      </c>
      <c r="AD355" s="59" t="s">
        <v>538</v>
      </c>
      <c r="AE355" s="59" t="s">
        <v>204</v>
      </c>
      <c r="AF355" s="59" t="s">
        <v>467</v>
      </c>
      <c r="AG355" s="61" t="s">
        <v>39</v>
      </c>
      <c r="AH355" s="58" t="s">
        <v>151</v>
      </c>
      <c r="AI355" s="59" t="s">
        <v>260</v>
      </c>
      <c r="AJ355" s="59" t="s">
        <v>463</v>
      </c>
      <c r="AK355" s="59" t="s">
        <v>464</v>
      </c>
      <c r="AL355" s="59" t="s">
        <v>465</v>
      </c>
      <c r="AM355" s="59" t="s">
        <v>456</v>
      </c>
      <c r="AN355" s="59" t="s">
        <v>538</v>
      </c>
      <c r="AO355" s="59" t="s">
        <v>204</v>
      </c>
      <c r="AP355" s="59" t="s">
        <v>467</v>
      </c>
      <c r="AQ355" s="61" t="s">
        <v>39</v>
      </c>
      <c r="AR355" s="58" t="s">
        <v>151</v>
      </c>
      <c r="AS355" s="59" t="s">
        <v>260</v>
      </c>
      <c r="AT355" s="59" t="s">
        <v>463</v>
      </c>
      <c r="AU355" s="59" t="s">
        <v>464</v>
      </c>
      <c r="AV355" s="59" t="s">
        <v>465</v>
      </c>
      <c r="AW355" s="59" t="s">
        <v>456</v>
      </c>
      <c r="AX355" s="59" t="s">
        <v>538</v>
      </c>
      <c r="AY355" s="59" t="s">
        <v>204</v>
      </c>
      <c r="AZ355" s="59" t="s">
        <v>467</v>
      </c>
      <c r="BA355" s="61" t="s">
        <v>39</v>
      </c>
    </row>
    <row r="356" spans="1:53" ht="15" customHeight="1">
      <c r="A356" s="89" t="s">
        <v>9</v>
      </c>
      <c r="B356" s="334" t="s">
        <v>184</v>
      </c>
      <c r="C356" s="260" t="s">
        <v>37</v>
      </c>
      <c r="D356" s="188">
        <v>0</v>
      </c>
      <c r="E356" s="189">
        <v>0</v>
      </c>
      <c r="F356" s="189">
        <v>0</v>
      </c>
      <c r="G356" s="189">
        <v>0</v>
      </c>
      <c r="H356" s="189">
        <v>0</v>
      </c>
      <c r="I356" s="189">
        <v>0</v>
      </c>
      <c r="J356" s="189">
        <v>0</v>
      </c>
      <c r="K356" s="189">
        <v>0</v>
      </c>
      <c r="L356" s="189">
        <v>0</v>
      </c>
      <c r="M356" s="312">
        <v>0</v>
      </c>
      <c r="N356" s="188">
        <v>0</v>
      </c>
      <c r="O356" s="189">
        <v>0</v>
      </c>
      <c r="P356" s="189">
        <v>0</v>
      </c>
      <c r="Q356" s="189">
        <v>0</v>
      </c>
      <c r="R356" s="189">
        <v>0</v>
      </c>
      <c r="S356" s="189">
        <v>0</v>
      </c>
      <c r="T356" s="189">
        <v>0</v>
      </c>
      <c r="U356" s="189">
        <v>0</v>
      </c>
      <c r="V356" s="189">
        <v>0</v>
      </c>
      <c r="W356" s="189">
        <v>0</v>
      </c>
      <c r="X356" s="188">
        <v>0</v>
      </c>
      <c r="Y356" s="189">
        <v>0</v>
      </c>
      <c r="Z356" s="189">
        <v>0</v>
      </c>
      <c r="AA356" s="189">
        <v>0</v>
      </c>
      <c r="AB356" s="189">
        <v>0</v>
      </c>
      <c r="AC356" s="189">
        <v>0</v>
      </c>
      <c r="AD356" s="189">
        <v>0</v>
      </c>
      <c r="AE356" s="189">
        <v>0</v>
      </c>
      <c r="AF356" s="189">
        <v>0</v>
      </c>
      <c r="AG356" s="189">
        <v>0</v>
      </c>
      <c r="AH356" s="188">
        <v>0</v>
      </c>
      <c r="AI356" s="189">
        <v>0</v>
      </c>
      <c r="AJ356" s="189">
        <v>0</v>
      </c>
      <c r="AK356" s="189">
        <v>0</v>
      </c>
      <c r="AL356" s="189">
        <v>0</v>
      </c>
      <c r="AM356" s="189">
        <v>0</v>
      </c>
      <c r="AN356" s="189">
        <v>0</v>
      </c>
      <c r="AO356" s="189">
        <v>0</v>
      </c>
      <c r="AP356" s="189">
        <v>0</v>
      </c>
      <c r="AQ356" s="189">
        <v>0</v>
      </c>
      <c r="AR356" s="188">
        <v>0</v>
      </c>
      <c r="AS356" s="189">
        <v>0</v>
      </c>
      <c r="AT356" s="189">
        <v>1</v>
      </c>
      <c r="AU356" s="189">
        <v>0</v>
      </c>
      <c r="AV356" s="189">
        <v>0</v>
      </c>
      <c r="AW356" s="189">
        <v>0</v>
      </c>
      <c r="AX356" s="189">
        <v>0</v>
      </c>
      <c r="AY356" s="189">
        <v>0</v>
      </c>
      <c r="AZ356" s="189">
        <v>0</v>
      </c>
      <c r="BA356" s="312">
        <v>1</v>
      </c>
    </row>
    <row r="357" spans="1:53" ht="15" customHeight="1">
      <c r="A357" s="35"/>
      <c r="B357" s="11"/>
      <c r="C357" s="181" t="s">
        <v>38</v>
      </c>
      <c r="D357" s="183">
        <v>1</v>
      </c>
      <c r="E357" s="182">
        <v>0</v>
      </c>
      <c r="F357" s="182">
        <v>7</v>
      </c>
      <c r="G357" s="182">
        <v>16</v>
      </c>
      <c r="H357" s="182">
        <v>0</v>
      </c>
      <c r="I357" s="182">
        <v>1</v>
      </c>
      <c r="J357" s="182">
        <v>1</v>
      </c>
      <c r="K357" s="182">
        <v>0</v>
      </c>
      <c r="L357" s="182">
        <v>0</v>
      </c>
      <c r="M357" s="190">
        <v>26</v>
      </c>
      <c r="N357" s="183">
        <v>1</v>
      </c>
      <c r="O357" s="182">
        <v>0</v>
      </c>
      <c r="P357" s="182">
        <v>8</v>
      </c>
      <c r="Q357" s="182">
        <v>20</v>
      </c>
      <c r="R357" s="182">
        <v>2</v>
      </c>
      <c r="S357" s="182">
        <v>0</v>
      </c>
      <c r="T357" s="182">
        <v>2</v>
      </c>
      <c r="U357" s="182">
        <v>0</v>
      </c>
      <c r="V357" s="182">
        <v>0</v>
      </c>
      <c r="W357" s="182">
        <v>33</v>
      </c>
      <c r="X357" s="183">
        <v>1</v>
      </c>
      <c r="Y357" s="182">
        <v>0</v>
      </c>
      <c r="Z357" s="182">
        <v>7</v>
      </c>
      <c r="AA357" s="182">
        <v>10</v>
      </c>
      <c r="AB357" s="182">
        <v>0</v>
      </c>
      <c r="AC357" s="182">
        <v>1</v>
      </c>
      <c r="AD357" s="182">
        <v>0</v>
      </c>
      <c r="AE357" s="182">
        <v>0</v>
      </c>
      <c r="AF357" s="182">
        <v>0</v>
      </c>
      <c r="AG357" s="182">
        <v>19</v>
      </c>
      <c r="AH357" s="183">
        <v>0</v>
      </c>
      <c r="AI357" s="182">
        <v>0</v>
      </c>
      <c r="AJ357" s="182">
        <v>12</v>
      </c>
      <c r="AK357" s="182">
        <v>20</v>
      </c>
      <c r="AL357" s="182">
        <v>0</v>
      </c>
      <c r="AM357" s="182">
        <v>0</v>
      </c>
      <c r="AN357" s="182">
        <v>2</v>
      </c>
      <c r="AO357" s="182">
        <v>0</v>
      </c>
      <c r="AP357" s="182">
        <v>0</v>
      </c>
      <c r="AQ357" s="182">
        <v>34</v>
      </c>
      <c r="AR357" s="183">
        <v>1</v>
      </c>
      <c r="AS357" s="182">
        <v>0</v>
      </c>
      <c r="AT357" s="182">
        <v>15</v>
      </c>
      <c r="AU357" s="182">
        <v>20</v>
      </c>
      <c r="AV357" s="182">
        <v>1</v>
      </c>
      <c r="AW357" s="182">
        <v>0</v>
      </c>
      <c r="AX357" s="182">
        <v>2</v>
      </c>
      <c r="AY357" s="182">
        <v>0</v>
      </c>
      <c r="AZ357" s="182">
        <v>0</v>
      </c>
      <c r="BA357" s="190">
        <v>39</v>
      </c>
    </row>
    <row r="358" spans="1:53" ht="15" customHeight="1">
      <c r="A358" s="36"/>
      <c r="B358" s="304"/>
      <c r="C358" s="34" t="s">
        <v>39</v>
      </c>
      <c r="D358" s="184">
        <v>1</v>
      </c>
      <c r="E358" s="185">
        <v>0</v>
      </c>
      <c r="F358" s="185">
        <v>7</v>
      </c>
      <c r="G358" s="185">
        <v>16</v>
      </c>
      <c r="H358" s="185">
        <v>0</v>
      </c>
      <c r="I358" s="185">
        <v>1</v>
      </c>
      <c r="J358" s="185">
        <v>1</v>
      </c>
      <c r="K358" s="185">
        <v>0</v>
      </c>
      <c r="L358" s="185">
        <v>0</v>
      </c>
      <c r="M358" s="191">
        <v>26</v>
      </c>
      <c r="N358" s="184">
        <v>1</v>
      </c>
      <c r="O358" s="185">
        <v>0</v>
      </c>
      <c r="P358" s="185">
        <v>8</v>
      </c>
      <c r="Q358" s="185">
        <v>20</v>
      </c>
      <c r="R358" s="185">
        <v>2</v>
      </c>
      <c r="S358" s="185">
        <v>0</v>
      </c>
      <c r="T358" s="185">
        <v>2</v>
      </c>
      <c r="U358" s="185">
        <v>0</v>
      </c>
      <c r="V358" s="185">
        <v>0</v>
      </c>
      <c r="W358" s="185">
        <v>33</v>
      </c>
      <c r="X358" s="184">
        <v>1</v>
      </c>
      <c r="Y358" s="185">
        <v>0</v>
      </c>
      <c r="Z358" s="185">
        <v>7</v>
      </c>
      <c r="AA358" s="185">
        <v>10</v>
      </c>
      <c r="AB358" s="185">
        <v>0</v>
      </c>
      <c r="AC358" s="185">
        <v>1</v>
      </c>
      <c r="AD358" s="185">
        <v>0</v>
      </c>
      <c r="AE358" s="185">
        <v>0</v>
      </c>
      <c r="AF358" s="185">
        <v>0</v>
      </c>
      <c r="AG358" s="185">
        <v>19</v>
      </c>
      <c r="AH358" s="184">
        <v>0</v>
      </c>
      <c r="AI358" s="185">
        <v>0</v>
      </c>
      <c r="AJ358" s="185">
        <v>12</v>
      </c>
      <c r="AK358" s="185">
        <v>20</v>
      </c>
      <c r="AL358" s="185">
        <v>0</v>
      </c>
      <c r="AM358" s="185">
        <v>0</v>
      </c>
      <c r="AN358" s="185">
        <v>2</v>
      </c>
      <c r="AO358" s="185">
        <v>0</v>
      </c>
      <c r="AP358" s="185">
        <v>0</v>
      </c>
      <c r="AQ358" s="185">
        <v>34</v>
      </c>
      <c r="AR358" s="184">
        <v>1</v>
      </c>
      <c r="AS358" s="185">
        <v>0</v>
      </c>
      <c r="AT358" s="185">
        <v>16</v>
      </c>
      <c r="AU358" s="185">
        <v>20</v>
      </c>
      <c r="AV358" s="185">
        <v>1</v>
      </c>
      <c r="AW358" s="185">
        <v>0</v>
      </c>
      <c r="AX358" s="185">
        <v>2</v>
      </c>
      <c r="AY358" s="185">
        <v>0</v>
      </c>
      <c r="AZ358" s="185">
        <v>0</v>
      </c>
      <c r="BA358" s="191">
        <v>40</v>
      </c>
    </row>
    <row r="359" spans="1:53" ht="15" customHeight="1">
      <c r="A359" s="35" t="s">
        <v>10</v>
      </c>
      <c r="B359" s="11" t="s">
        <v>40</v>
      </c>
      <c r="C359" s="181" t="s">
        <v>41</v>
      </c>
      <c r="D359" s="183">
        <v>970</v>
      </c>
      <c r="E359" s="182">
        <v>0</v>
      </c>
      <c r="F359" s="182">
        <v>719</v>
      </c>
      <c r="G359" s="182">
        <v>2194</v>
      </c>
      <c r="H359" s="182">
        <v>230</v>
      </c>
      <c r="I359" s="182">
        <v>5</v>
      </c>
      <c r="J359" s="182">
        <v>370</v>
      </c>
      <c r="K359" s="182">
        <v>27</v>
      </c>
      <c r="L359" s="182">
        <v>0</v>
      </c>
      <c r="M359" s="190">
        <v>4515</v>
      </c>
      <c r="N359" s="183">
        <v>1134</v>
      </c>
      <c r="O359" s="182">
        <v>0</v>
      </c>
      <c r="P359" s="182">
        <v>776</v>
      </c>
      <c r="Q359" s="182">
        <v>2196</v>
      </c>
      <c r="R359" s="182">
        <v>202</v>
      </c>
      <c r="S359" s="182">
        <v>9</v>
      </c>
      <c r="T359" s="182">
        <v>366</v>
      </c>
      <c r="U359" s="182">
        <v>24</v>
      </c>
      <c r="V359" s="182">
        <v>0</v>
      </c>
      <c r="W359" s="182">
        <v>4707</v>
      </c>
      <c r="X359" s="183">
        <v>1160</v>
      </c>
      <c r="Y359" s="182">
        <v>0</v>
      </c>
      <c r="Z359" s="182">
        <v>804</v>
      </c>
      <c r="AA359" s="182">
        <v>2380</v>
      </c>
      <c r="AB359" s="182">
        <v>228</v>
      </c>
      <c r="AC359" s="182">
        <v>11</v>
      </c>
      <c r="AD359" s="182">
        <v>384</v>
      </c>
      <c r="AE359" s="182">
        <v>17</v>
      </c>
      <c r="AF359" s="182">
        <v>0</v>
      </c>
      <c r="AG359" s="182">
        <v>4984</v>
      </c>
      <c r="AH359" s="183">
        <v>1175</v>
      </c>
      <c r="AI359" s="182">
        <v>0</v>
      </c>
      <c r="AJ359" s="182">
        <v>765</v>
      </c>
      <c r="AK359" s="182">
        <v>2384</v>
      </c>
      <c r="AL359" s="182">
        <v>236</v>
      </c>
      <c r="AM359" s="182">
        <v>6</v>
      </c>
      <c r="AN359" s="182">
        <v>353</v>
      </c>
      <c r="AO359" s="182">
        <v>15</v>
      </c>
      <c r="AP359" s="182">
        <v>0</v>
      </c>
      <c r="AQ359" s="182">
        <v>4934</v>
      </c>
      <c r="AR359" s="183">
        <v>1190</v>
      </c>
      <c r="AS359" s="182">
        <v>1</v>
      </c>
      <c r="AT359" s="182">
        <v>773</v>
      </c>
      <c r="AU359" s="182">
        <v>2363</v>
      </c>
      <c r="AV359" s="182">
        <v>198</v>
      </c>
      <c r="AW359" s="182">
        <v>9</v>
      </c>
      <c r="AX359" s="182">
        <v>362</v>
      </c>
      <c r="AY359" s="182">
        <v>11</v>
      </c>
      <c r="AZ359" s="182">
        <v>0</v>
      </c>
      <c r="BA359" s="190">
        <v>4907</v>
      </c>
    </row>
    <row r="360" spans="1:53" ht="15" customHeight="1">
      <c r="A360" s="35"/>
      <c r="B360" s="11"/>
      <c r="C360" s="181" t="s">
        <v>42</v>
      </c>
      <c r="D360" s="183">
        <v>193</v>
      </c>
      <c r="E360" s="182">
        <v>0</v>
      </c>
      <c r="F360" s="182">
        <v>91</v>
      </c>
      <c r="G360" s="182">
        <v>564</v>
      </c>
      <c r="H360" s="182">
        <v>172</v>
      </c>
      <c r="I360" s="182">
        <v>9</v>
      </c>
      <c r="J360" s="182">
        <v>105</v>
      </c>
      <c r="K360" s="182">
        <v>11</v>
      </c>
      <c r="L360" s="182">
        <v>0</v>
      </c>
      <c r="M360" s="190">
        <v>1145</v>
      </c>
      <c r="N360" s="183">
        <v>189</v>
      </c>
      <c r="O360" s="182">
        <v>0</v>
      </c>
      <c r="P360" s="182">
        <v>119</v>
      </c>
      <c r="Q360" s="182">
        <v>508</v>
      </c>
      <c r="R360" s="182">
        <v>163</v>
      </c>
      <c r="S360" s="182">
        <v>5</v>
      </c>
      <c r="T360" s="182">
        <v>100</v>
      </c>
      <c r="U360" s="182">
        <v>7</v>
      </c>
      <c r="V360" s="182">
        <v>0</v>
      </c>
      <c r="W360" s="182">
        <v>1091</v>
      </c>
      <c r="X360" s="183">
        <v>233</v>
      </c>
      <c r="Y360" s="182">
        <v>0</v>
      </c>
      <c r="Z360" s="182">
        <v>109</v>
      </c>
      <c r="AA360" s="182">
        <v>511</v>
      </c>
      <c r="AB360" s="182">
        <v>165</v>
      </c>
      <c r="AC360" s="182">
        <v>8</v>
      </c>
      <c r="AD360" s="182">
        <v>95</v>
      </c>
      <c r="AE360" s="182">
        <v>14</v>
      </c>
      <c r="AF360" s="182">
        <v>0</v>
      </c>
      <c r="AG360" s="182">
        <v>1135</v>
      </c>
      <c r="AH360" s="183">
        <v>191</v>
      </c>
      <c r="AI360" s="182">
        <v>0</v>
      </c>
      <c r="AJ360" s="182">
        <v>103</v>
      </c>
      <c r="AK360" s="182">
        <v>555</v>
      </c>
      <c r="AL360" s="182">
        <v>136</v>
      </c>
      <c r="AM360" s="182">
        <v>12</v>
      </c>
      <c r="AN360" s="182">
        <v>103</v>
      </c>
      <c r="AO360" s="182">
        <v>11</v>
      </c>
      <c r="AP360" s="182">
        <v>0</v>
      </c>
      <c r="AQ360" s="182">
        <v>1111</v>
      </c>
      <c r="AR360" s="183">
        <v>208</v>
      </c>
      <c r="AS360" s="182">
        <v>0</v>
      </c>
      <c r="AT360" s="182">
        <v>109</v>
      </c>
      <c r="AU360" s="182">
        <v>595</v>
      </c>
      <c r="AV360" s="182">
        <v>114</v>
      </c>
      <c r="AW360" s="182">
        <v>11</v>
      </c>
      <c r="AX360" s="182">
        <v>104</v>
      </c>
      <c r="AY360" s="182">
        <v>6</v>
      </c>
      <c r="AZ360" s="182">
        <v>0</v>
      </c>
      <c r="BA360" s="190">
        <v>1147</v>
      </c>
    </row>
    <row r="361" spans="1:53" ht="15" customHeight="1">
      <c r="A361" s="35"/>
      <c r="B361" s="11"/>
      <c r="C361" s="181" t="s">
        <v>43</v>
      </c>
      <c r="D361" s="183">
        <v>353</v>
      </c>
      <c r="E361" s="182">
        <v>0</v>
      </c>
      <c r="F361" s="182">
        <v>296</v>
      </c>
      <c r="G361" s="182">
        <v>2957</v>
      </c>
      <c r="H361" s="182">
        <v>1059</v>
      </c>
      <c r="I361" s="182">
        <v>36</v>
      </c>
      <c r="J361" s="182">
        <v>1639</v>
      </c>
      <c r="K361" s="182">
        <v>240</v>
      </c>
      <c r="L361" s="182">
        <v>0</v>
      </c>
      <c r="M361" s="190">
        <v>6580</v>
      </c>
      <c r="N361" s="183">
        <v>408</v>
      </c>
      <c r="O361" s="182">
        <v>0</v>
      </c>
      <c r="P361" s="182">
        <v>335</v>
      </c>
      <c r="Q361" s="182">
        <v>2972</v>
      </c>
      <c r="R361" s="182">
        <v>1003</v>
      </c>
      <c r="S361" s="182">
        <v>67</v>
      </c>
      <c r="T361" s="182">
        <v>1577</v>
      </c>
      <c r="U361" s="182">
        <v>235</v>
      </c>
      <c r="V361" s="182">
        <v>0</v>
      </c>
      <c r="W361" s="182">
        <v>6597</v>
      </c>
      <c r="X361" s="183">
        <v>413</v>
      </c>
      <c r="Y361" s="182">
        <v>0</v>
      </c>
      <c r="Z361" s="182">
        <v>338</v>
      </c>
      <c r="AA361" s="182">
        <v>2963</v>
      </c>
      <c r="AB361" s="182">
        <v>1056</v>
      </c>
      <c r="AC361" s="182">
        <v>74</v>
      </c>
      <c r="AD361" s="182">
        <v>1750</v>
      </c>
      <c r="AE361" s="182">
        <v>211</v>
      </c>
      <c r="AF361" s="182">
        <v>0</v>
      </c>
      <c r="AG361" s="182">
        <v>6805</v>
      </c>
      <c r="AH361" s="183">
        <v>412</v>
      </c>
      <c r="AI361" s="182">
        <v>0</v>
      </c>
      <c r="AJ361" s="182">
        <v>307</v>
      </c>
      <c r="AK361" s="182">
        <v>3100</v>
      </c>
      <c r="AL361" s="182">
        <v>1087</v>
      </c>
      <c r="AM361" s="182">
        <v>59</v>
      </c>
      <c r="AN361" s="182">
        <v>1721</v>
      </c>
      <c r="AO361" s="182">
        <v>200</v>
      </c>
      <c r="AP361" s="182">
        <v>0</v>
      </c>
      <c r="AQ361" s="182">
        <v>6886</v>
      </c>
      <c r="AR361" s="183">
        <v>372</v>
      </c>
      <c r="AS361" s="182">
        <v>0</v>
      </c>
      <c r="AT361" s="182">
        <v>282</v>
      </c>
      <c r="AU361" s="182">
        <v>3211</v>
      </c>
      <c r="AV361" s="182">
        <v>890</v>
      </c>
      <c r="AW361" s="182">
        <v>56</v>
      </c>
      <c r="AX361" s="182">
        <v>1879</v>
      </c>
      <c r="AY361" s="182">
        <v>185</v>
      </c>
      <c r="AZ361" s="182">
        <v>0</v>
      </c>
      <c r="BA361" s="190">
        <v>6875</v>
      </c>
    </row>
    <row r="362" spans="1:53" ht="15" customHeight="1">
      <c r="A362" s="35"/>
      <c r="B362" s="11"/>
      <c r="C362" s="181" t="s">
        <v>39</v>
      </c>
      <c r="D362" s="183">
        <v>1516</v>
      </c>
      <c r="E362" s="182">
        <v>0</v>
      </c>
      <c r="F362" s="182">
        <v>1106</v>
      </c>
      <c r="G362" s="182">
        <v>5715</v>
      </c>
      <c r="H362" s="182">
        <v>1461</v>
      </c>
      <c r="I362" s="182">
        <v>50</v>
      </c>
      <c r="J362" s="182">
        <v>2114</v>
      </c>
      <c r="K362" s="182">
        <v>278</v>
      </c>
      <c r="L362" s="182">
        <v>0</v>
      </c>
      <c r="M362" s="190">
        <v>12240</v>
      </c>
      <c r="N362" s="183">
        <v>1731</v>
      </c>
      <c r="O362" s="182">
        <v>0</v>
      </c>
      <c r="P362" s="182">
        <v>1230</v>
      </c>
      <c r="Q362" s="182">
        <v>5676</v>
      </c>
      <c r="R362" s="182">
        <v>1368</v>
      </c>
      <c r="S362" s="182">
        <v>81</v>
      </c>
      <c r="T362" s="182">
        <v>2043</v>
      </c>
      <c r="U362" s="182">
        <v>266</v>
      </c>
      <c r="V362" s="182">
        <v>0</v>
      </c>
      <c r="W362" s="182">
        <v>12395</v>
      </c>
      <c r="X362" s="183">
        <v>1806</v>
      </c>
      <c r="Y362" s="182">
        <v>0</v>
      </c>
      <c r="Z362" s="182">
        <v>1251</v>
      </c>
      <c r="AA362" s="182">
        <v>5854</v>
      </c>
      <c r="AB362" s="182">
        <v>1449</v>
      </c>
      <c r="AC362" s="182">
        <v>93</v>
      </c>
      <c r="AD362" s="182">
        <v>2229</v>
      </c>
      <c r="AE362" s="182">
        <v>242</v>
      </c>
      <c r="AF362" s="182">
        <v>0</v>
      </c>
      <c r="AG362" s="182">
        <v>12924</v>
      </c>
      <c r="AH362" s="183">
        <v>1778</v>
      </c>
      <c r="AI362" s="182">
        <v>0</v>
      </c>
      <c r="AJ362" s="182">
        <v>1175</v>
      </c>
      <c r="AK362" s="182">
        <v>6039</v>
      </c>
      <c r="AL362" s="182">
        <v>1459</v>
      </c>
      <c r="AM362" s="182">
        <v>77</v>
      </c>
      <c r="AN362" s="182">
        <v>2177</v>
      </c>
      <c r="AO362" s="182">
        <v>226</v>
      </c>
      <c r="AP362" s="182">
        <v>0</v>
      </c>
      <c r="AQ362" s="182">
        <v>12931</v>
      </c>
      <c r="AR362" s="183">
        <v>1770</v>
      </c>
      <c r="AS362" s="182">
        <v>1</v>
      </c>
      <c r="AT362" s="182">
        <v>1164</v>
      </c>
      <c r="AU362" s="182">
        <v>6169</v>
      </c>
      <c r="AV362" s="182">
        <v>1202</v>
      </c>
      <c r="AW362" s="182">
        <v>76</v>
      </c>
      <c r="AX362" s="182">
        <v>2345</v>
      </c>
      <c r="AY362" s="182">
        <v>202</v>
      </c>
      <c r="AZ362" s="182">
        <v>0</v>
      </c>
      <c r="BA362" s="190">
        <v>12929</v>
      </c>
    </row>
    <row r="363" spans="1:53" ht="15" customHeight="1">
      <c r="A363" s="35"/>
      <c r="B363" s="334" t="s">
        <v>241</v>
      </c>
      <c r="C363" s="260" t="s">
        <v>532</v>
      </c>
      <c r="D363" s="188">
        <v>532</v>
      </c>
      <c r="E363" s="189">
        <v>0</v>
      </c>
      <c r="F363" s="189">
        <v>267</v>
      </c>
      <c r="G363" s="189">
        <v>1908</v>
      </c>
      <c r="H363" s="189">
        <v>345</v>
      </c>
      <c r="I363" s="189">
        <v>29</v>
      </c>
      <c r="J363" s="189">
        <v>388</v>
      </c>
      <c r="K363" s="189">
        <v>42</v>
      </c>
      <c r="L363" s="189">
        <v>0</v>
      </c>
      <c r="M363" s="312">
        <v>3511</v>
      </c>
      <c r="N363" s="188">
        <v>620</v>
      </c>
      <c r="O363" s="189">
        <v>0</v>
      </c>
      <c r="P363" s="189">
        <v>404</v>
      </c>
      <c r="Q363" s="189">
        <v>2217</v>
      </c>
      <c r="R363" s="189">
        <v>354</v>
      </c>
      <c r="S363" s="189">
        <v>25</v>
      </c>
      <c r="T363" s="189">
        <v>422</v>
      </c>
      <c r="U363" s="189">
        <v>36</v>
      </c>
      <c r="V363" s="189">
        <v>0</v>
      </c>
      <c r="W363" s="189">
        <v>4078</v>
      </c>
      <c r="X363" s="188">
        <v>698</v>
      </c>
      <c r="Y363" s="189">
        <v>0</v>
      </c>
      <c r="Z363" s="189">
        <v>485</v>
      </c>
      <c r="AA363" s="189">
        <v>2355</v>
      </c>
      <c r="AB363" s="189">
        <v>373</v>
      </c>
      <c r="AC363" s="189">
        <v>26</v>
      </c>
      <c r="AD363" s="189">
        <v>459</v>
      </c>
      <c r="AE363" s="189">
        <v>24</v>
      </c>
      <c r="AF363" s="189">
        <v>0</v>
      </c>
      <c r="AG363" s="189">
        <v>4420</v>
      </c>
      <c r="AH363" s="188">
        <v>693</v>
      </c>
      <c r="AI363" s="189">
        <v>0</v>
      </c>
      <c r="AJ363" s="189">
        <v>403</v>
      </c>
      <c r="AK363" s="189">
        <v>2536</v>
      </c>
      <c r="AL363" s="189">
        <v>351</v>
      </c>
      <c r="AM363" s="189">
        <v>28</v>
      </c>
      <c r="AN363" s="189">
        <v>430</v>
      </c>
      <c r="AO363" s="189">
        <v>28</v>
      </c>
      <c r="AP363" s="189">
        <v>0</v>
      </c>
      <c r="AQ363" s="189">
        <v>4469</v>
      </c>
      <c r="AR363" s="188">
        <v>633</v>
      </c>
      <c r="AS363" s="189">
        <v>0</v>
      </c>
      <c r="AT363" s="189">
        <v>377</v>
      </c>
      <c r="AU363" s="189">
        <v>2846</v>
      </c>
      <c r="AV363" s="189">
        <v>307</v>
      </c>
      <c r="AW363" s="189">
        <v>33</v>
      </c>
      <c r="AX363" s="189">
        <v>564</v>
      </c>
      <c r="AY363" s="189">
        <v>19</v>
      </c>
      <c r="AZ363" s="189">
        <v>0</v>
      </c>
      <c r="BA363" s="312">
        <v>4779</v>
      </c>
    </row>
    <row r="364" spans="1:53" ht="15" customHeight="1">
      <c r="A364" s="35"/>
      <c r="B364" s="11"/>
      <c r="C364" s="181" t="s">
        <v>308</v>
      </c>
      <c r="D364" s="183">
        <v>5</v>
      </c>
      <c r="E364" s="182">
        <v>0</v>
      </c>
      <c r="F364" s="182">
        <v>2</v>
      </c>
      <c r="G364" s="182">
        <v>12</v>
      </c>
      <c r="H364" s="182">
        <v>7</v>
      </c>
      <c r="I364" s="182">
        <v>0</v>
      </c>
      <c r="J364" s="182">
        <v>0</v>
      </c>
      <c r="K364" s="182">
        <v>0</v>
      </c>
      <c r="L364" s="182">
        <v>0</v>
      </c>
      <c r="M364" s="190">
        <v>26</v>
      </c>
      <c r="N364" s="183">
        <v>6</v>
      </c>
      <c r="O364" s="182">
        <v>0</v>
      </c>
      <c r="P364" s="182">
        <v>2</v>
      </c>
      <c r="Q364" s="182">
        <v>16</v>
      </c>
      <c r="R364" s="182">
        <v>5</v>
      </c>
      <c r="S364" s="182">
        <v>1</v>
      </c>
      <c r="T364" s="182">
        <v>1</v>
      </c>
      <c r="U364" s="182">
        <v>0</v>
      </c>
      <c r="V364" s="182">
        <v>0</v>
      </c>
      <c r="W364" s="182">
        <v>31</v>
      </c>
      <c r="X364" s="183">
        <v>6</v>
      </c>
      <c r="Y364" s="182">
        <v>0</v>
      </c>
      <c r="Z364" s="182">
        <v>4</v>
      </c>
      <c r="AA364" s="182">
        <v>16</v>
      </c>
      <c r="AB364" s="182">
        <v>6</v>
      </c>
      <c r="AC364" s="182">
        <v>0</v>
      </c>
      <c r="AD364" s="182">
        <v>1</v>
      </c>
      <c r="AE364" s="182">
        <v>0</v>
      </c>
      <c r="AF364" s="182">
        <v>0</v>
      </c>
      <c r="AG364" s="182">
        <v>33</v>
      </c>
      <c r="AH364" s="183">
        <v>3</v>
      </c>
      <c r="AI364" s="182">
        <v>0</v>
      </c>
      <c r="AJ364" s="182">
        <v>1</v>
      </c>
      <c r="AK364" s="182">
        <v>14</v>
      </c>
      <c r="AL364" s="182">
        <v>9</v>
      </c>
      <c r="AM364" s="182">
        <v>0</v>
      </c>
      <c r="AN364" s="182">
        <v>0</v>
      </c>
      <c r="AO364" s="182">
        <v>2</v>
      </c>
      <c r="AP364" s="182">
        <v>0</v>
      </c>
      <c r="AQ364" s="182">
        <v>29</v>
      </c>
      <c r="AR364" s="183">
        <v>5</v>
      </c>
      <c r="AS364" s="182">
        <v>0</v>
      </c>
      <c r="AT364" s="182">
        <v>2</v>
      </c>
      <c r="AU364" s="182">
        <v>7</v>
      </c>
      <c r="AV364" s="182">
        <v>3</v>
      </c>
      <c r="AW364" s="182">
        <v>1</v>
      </c>
      <c r="AX364" s="182">
        <v>3</v>
      </c>
      <c r="AY364" s="182">
        <v>0</v>
      </c>
      <c r="AZ364" s="182">
        <v>0</v>
      </c>
      <c r="BA364" s="190">
        <v>21</v>
      </c>
    </row>
    <row r="365" spans="1:53" ht="15" customHeight="1">
      <c r="A365" s="35"/>
      <c r="B365" s="304"/>
      <c r="C365" s="34" t="s">
        <v>39</v>
      </c>
      <c r="D365" s="184">
        <v>537</v>
      </c>
      <c r="E365" s="185">
        <v>0</v>
      </c>
      <c r="F365" s="185">
        <v>269</v>
      </c>
      <c r="G365" s="185">
        <v>1920</v>
      </c>
      <c r="H365" s="185">
        <v>352</v>
      </c>
      <c r="I365" s="185">
        <v>29</v>
      </c>
      <c r="J365" s="185">
        <v>388</v>
      </c>
      <c r="K365" s="185">
        <v>42</v>
      </c>
      <c r="L365" s="185">
        <v>0</v>
      </c>
      <c r="M365" s="191">
        <v>3537</v>
      </c>
      <c r="N365" s="184">
        <v>626</v>
      </c>
      <c r="O365" s="185">
        <v>0</v>
      </c>
      <c r="P365" s="185">
        <v>406</v>
      </c>
      <c r="Q365" s="185">
        <v>2233</v>
      </c>
      <c r="R365" s="185">
        <v>359</v>
      </c>
      <c r="S365" s="185">
        <v>26</v>
      </c>
      <c r="T365" s="185">
        <v>423</v>
      </c>
      <c r="U365" s="185">
        <v>36</v>
      </c>
      <c r="V365" s="185">
        <v>0</v>
      </c>
      <c r="W365" s="185">
        <v>4109</v>
      </c>
      <c r="X365" s="184">
        <v>704</v>
      </c>
      <c r="Y365" s="185">
        <v>0</v>
      </c>
      <c r="Z365" s="185">
        <v>489</v>
      </c>
      <c r="AA365" s="185">
        <v>2371</v>
      </c>
      <c r="AB365" s="185">
        <v>379</v>
      </c>
      <c r="AC365" s="185">
        <v>26</v>
      </c>
      <c r="AD365" s="185">
        <v>460</v>
      </c>
      <c r="AE365" s="185">
        <v>24</v>
      </c>
      <c r="AF365" s="185">
        <v>0</v>
      </c>
      <c r="AG365" s="185">
        <v>4453</v>
      </c>
      <c r="AH365" s="184">
        <v>696</v>
      </c>
      <c r="AI365" s="185">
        <v>0</v>
      </c>
      <c r="AJ365" s="185">
        <v>404</v>
      </c>
      <c r="AK365" s="185">
        <v>2550</v>
      </c>
      <c r="AL365" s="185">
        <v>360</v>
      </c>
      <c r="AM365" s="185">
        <v>28</v>
      </c>
      <c r="AN365" s="185">
        <v>430</v>
      </c>
      <c r="AO365" s="185">
        <v>30</v>
      </c>
      <c r="AP365" s="185">
        <v>0</v>
      </c>
      <c r="AQ365" s="185">
        <v>4498</v>
      </c>
      <c r="AR365" s="184">
        <v>638</v>
      </c>
      <c r="AS365" s="185">
        <v>0</v>
      </c>
      <c r="AT365" s="185">
        <v>379</v>
      </c>
      <c r="AU365" s="185">
        <v>2853</v>
      </c>
      <c r="AV365" s="185">
        <v>310</v>
      </c>
      <c r="AW365" s="185">
        <v>34</v>
      </c>
      <c r="AX365" s="185">
        <v>567</v>
      </c>
      <c r="AY365" s="185">
        <v>19</v>
      </c>
      <c r="AZ365" s="185">
        <v>0</v>
      </c>
      <c r="BA365" s="191">
        <v>4800</v>
      </c>
    </row>
    <row r="366" spans="1:53" ht="15" customHeight="1">
      <c r="A366" s="36"/>
      <c r="B366" s="304" t="s">
        <v>39</v>
      </c>
      <c r="C366" s="34"/>
      <c r="D366" s="184">
        <v>2053</v>
      </c>
      <c r="E366" s="185">
        <v>0</v>
      </c>
      <c r="F366" s="185">
        <v>1375</v>
      </c>
      <c r="G366" s="185">
        <v>7635</v>
      </c>
      <c r="H366" s="185">
        <v>1813</v>
      </c>
      <c r="I366" s="185">
        <v>79</v>
      </c>
      <c r="J366" s="185">
        <v>2502</v>
      </c>
      <c r="K366" s="185">
        <v>320</v>
      </c>
      <c r="L366" s="185">
        <v>0</v>
      </c>
      <c r="M366" s="191">
        <v>15777</v>
      </c>
      <c r="N366" s="184">
        <v>2357</v>
      </c>
      <c r="O366" s="185">
        <v>0</v>
      </c>
      <c r="P366" s="185">
        <v>1636</v>
      </c>
      <c r="Q366" s="185">
        <v>7909</v>
      </c>
      <c r="R366" s="185">
        <v>1727</v>
      </c>
      <c r="S366" s="185">
        <v>107</v>
      </c>
      <c r="T366" s="185">
        <v>2466</v>
      </c>
      <c r="U366" s="185">
        <v>302</v>
      </c>
      <c r="V366" s="185">
        <v>0</v>
      </c>
      <c r="W366" s="185">
        <v>16504</v>
      </c>
      <c r="X366" s="184">
        <v>2510</v>
      </c>
      <c r="Y366" s="185">
        <v>0</v>
      </c>
      <c r="Z366" s="185">
        <v>1740</v>
      </c>
      <c r="AA366" s="185">
        <v>8225</v>
      </c>
      <c r="AB366" s="185">
        <v>1828</v>
      </c>
      <c r="AC366" s="185">
        <v>119</v>
      </c>
      <c r="AD366" s="185">
        <v>2689</v>
      </c>
      <c r="AE366" s="185">
        <v>266</v>
      </c>
      <c r="AF366" s="185">
        <v>0</v>
      </c>
      <c r="AG366" s="185">
        <v>17377</v>
      </c>
      <c r="AH366" s="184">
        <v>2474</v>
      </c>
      <c r="AI366" s="185">
        <v>0</v>
      </c>
      <c r="AJ366" s="185">
        <v>1579</v>
      </c>
      <c r="AK366" s="185">
        <v>8589</v>
      </c>
      <c r="AL366" s="185">
        <v>1819</v>
      </c>
      <c r="AM366" s="185">
        <v>105</v>
      </c>
      <c r="AN366" s="185">
        <v>2607</v>
      </c>
      <c r="AO366" s="185">
        <v>256</v>
      </c>
      <c r="AP366" s="185">
        <v>0</v>
      </c>
      <c r="AQ366" s="185">
        <v>17429</v>
      </c>
      <c r="AR366" s="184">
        <v>2408</v>
      </c>
      <c r="AS366" s="185">
        <v>1</v>
      </c>
      <c r="AT366" s="185">
        <v>1543</v>
      </c>
      <c r="AU366" s="185">
        <v>9022</v>
      </c>
      <c r="AV366" s="185">
        <v>1512</v>
      </c>
      <c r="AW366" s="185">
        <v>110</v>
      </c>
      <c r="AX366" s="185">
        <v>2912</v>
      </c>
      <c r="AY366" s="185">
        <v>221</v>
      </c>
      <c r="AZ366" s="185">
        <v>0</v>
      </c>
      <c r="BA366" s="191">
        <v>17729</v>
      </c>
    </row>
    <row r="367" spans="1:53" ht="15" customHeight="1">
      <c r="A367" s="35" t="s">
        <v>11</v>
      </c>
      <c r="B367" s="11" t="s">
        <v>44</v>
      </c>
      <c r="C367" s="181" t="s">
        <v>45</v>
      </c>
      <c r="D367" s="183">
        <v>92</v>
      </c>
      <c r="E367" s="182">
        <v>0</v>
      </c>
      <c r="F367" s="182">
        <v>71</v>
      </c>
      <c r="G367" s="182">
        <v>85</v>
      </c>
      <c r="H367" s="182">
        <v>7</v>
      </c>
      <c r="I367" s="182">
        <v>0</v>
      </c>
      <c r="J367" s="182">
        <v>19</v>
      </c>
      <c r="K367" s="182">
        <v>1</v>
      </c>
      <c r="L367" s="182">
        <v>0</v>
      </c>
      <c r="M367" s="190">
        <v>275</v>
      </c>
      <c r="N367" s="183">
        <v>112</v>
      </c>
      <c r="O367" s="182">
        <v>0</v>
      </c>
      <c r="P367" s="182">
        <v>66</v>
      </c>
      <c r="Q367" s="182">
        <v>101</v>
      </c>
      <c r="R367" s="182">
        <v>8</v>
      </c>
      <c r="S367" s="182">
        <v>1</v>
      </c>
      <c r="T367" s="182">
        <v>10</v>
      </c>
      <c r="U367" s="182">
        <v>0</v>
      </c>
      <c r="V367" s="182">
        <v>0</v>
      </c>
      <c r="W367" s="182">
        <v>298</v>
      </c>
      <c r="X367" s="183">
        <v>100</v>
      </c>
      <c r="Y367" s="182">
        <v>0</v>
      </c>
      <c r="Z367" s="182">
        <v>96</v>
      </c>
      <c r="AA367" s="182">
        <v>114</v>
      </c>
      <c r="AB367" s="182">
        <v>9</v>
      </c>
      <c r="AC367" s="182">
        <v>0</v>
      </c>
      <c r="AD367" s="182">
        <v>16</v>
      </c>
      <c r="AE367" s="182">
        <v>0</v>
      </c>
      <c r="AF367" s="182">
        <v>0</v>
      </c>
      <c r="AG367" s="182">
        <v>335</v>
      </c>
      <c r="AH367" s="183">
        <v>104</v>
      </c>
      <c r="AI367" s="182">
        <v>0</v>
      </c>
      <c r="AJ367" s="182">
        <v>102</v>
      </c>
      <c r="AK367" s="182">
        <v>142</v>
      </c>
      <c r="AL367" s="182">
        <v>7</v>
      </c>
      <c r="AM367" s="182">
        <v>1</v>
      </c>
      <c r="AN367" s="182">
        <v>11</v>
      </c>
      <c r="AO367" s="182">
        <v>1</v>
      </c>
      <c r="AP367" s="182">
        <v>0</v>
      </c>
      <c r="AQ367" s="182">
        <v>368</v>
      </c>
      <c r="AR367" s="183">
        <v>132</v>
      </c>
      <c r="AS367" s="182">
        <v>0</v>
      </c>
      <c r="AT367" s="182">
        <v>59</v>
      </c>
      <c r="AU367" s="182">
        <v>131</v>
      </c>
      <c r="AV367" s="182">
        <v>6</v>
      </c>
      <c r="AW367" s="182">
        <v>2</v>
      </c>
      <c r="AX367" s="182">
        <v>13</v>
      </c>
      <c r="AY367" s="182">
        <v>0</v>
      </c>
      <c r="AZ367" s="182">
        <v>0</v>
      </c>
      <c r="BA367" s="190">
        <v>343</v>
      </c>
    </row>
    <row r="368" spans="1:53" ht="15" customHeight="1">
      <c r="A368" s="35"/>
      <c r="B368" s="11"/>
      <c r="C368" s="181" t="s">
        <v>46</v>
      </c>
      <c r="D368" s="183">
        <v>15</v>
      </c>
      <c r="E368" s="182">
        <v>0</v>
      </c>
      <c r="F368" s="182">
        <v>11</v>
      </c>
      <c r="G368" s="182">
        <v>22</v>
      </c>
      <c r="H368" s="182">
        <v>2</v>
      </c>
      <c r="I368" s="182">
        <v>0</v>
      </c>
      <c r="J368" s="182">
        <v>4</v>
      </c>
      <c r="K368" s="182">
        <v>0</v>
      </c>
      <c r="L368" s="182">
        <v>0</v>
      </c>
      <c r="M368" s="190">
        <v>54</v>
      </c>
      <c r="N368" s="183">
        <v>24</v>
      </c>
      <c r="O368" s="182">
        <v>0</v>
      </c>
      <c r="P368" s="182">
        <v>14</v>
      </c>
      <c r="Q368" s="182">
        <v>23</v>
      </c>
      <c r="R368" s="182">
        <v>3</v>
      </c>
      <c r="S368" s="182">
        <v>1</v>
      </c>
      <c r="T368" s="182">
        <v>5</v>
      </c>
      <c r="U368" s="182">
        <v>0</v>
      </c>
      <c r="V368" s="182">
        <v>0</v>
      </c>
      <c r="W368" s="182">
        <v>70</v>
      </c>
      <c r="X368" s="183">
        <v>18</v>
      </c>
      <c r="Y368" s="182">
        <v>0</v>
      </c>
      <c r="Z368" s="182">
        <v>7</v>
      </c>
      <c r="AA368" s="182">
        <v>39</v>
      </c>
      <c r="AB368" s="182">
        <v>2</v>
      </c>
      <c r="AC368" s="182">
        <v>0</v>
      </c>
      <c r="AD368" s="182">
        <v>4</v>
      </c>
      <c r="AE368" s="182">
        <v>0</v>
      </c>
      <c r="AF368" s="182">
        <v>0</v>
      </c>
      <c r="AG368" s="182">
        <v>70</v>
      </c>
      <c r="AH368" s="183">
        <v>14</v>
      </c>
      <c r="AI368" s="182">
        <v>0</v>
      </c>
      <c r="AJ368" s="182">
        <v>10</v>
      </c>
      <c r="AK368" s="182">
        <v>41</v>
      </c>
      <c r="AL368" s="182">
        <v>6</v>
      </c>
      <c r="AM368" s="182">
        <v>0</v>
      </c>
      <c r="AN368" s="182">
        <v>5</v>
      </c>
      <c r="AO368" s="182">
        <v>0</v>
      </c>
      <c r="AP368" s="182">
        <v>0</v>
      </c>
      <c r="AQ368" s="182">
        <v>76</v>
      </c>
      <c r="AR368" s="183">
        <v>24</v>
      </c>
      <c r="AS368" s="182">
        <v>0</v>
      </c>
      <c r="AT368" s="182">
        <v>12</v>
      </c>
      <c r="AU368" s="182">
        <v>27</v>
      </c>
      <c r="AV368" s="182">
        <v>1</v>
      </c>
      <c r="AW368" s="182">
        <v>1</v>
      </c>
      <c r="AX368" s="182">
        <v>4</v>
      </c>
      <c r="AY368" s="182">
        <v>0</v>
      </c>
      <c r="AZ368" s="182">
        <v>0</v>
      </c>
      <c r="BA368" s="190">
        <v>69</v>
      </c>
    </row>
    <row r="369" spans="1:53" ht="15" customHeight="1">
      <c r="A369" s="35"/>
      <c r="B369" s="11"/>
      <c r="C369" s="181" t="s">
        <v>39</v>
      </c>
      <c r="D369" s="183">
        <v>107</v>
      </c>
      <c r="E369" s="182">
        <v>0</v>
      </c>
      <c r="F369" s="182">
        <v>82</v>
      </c>
      <c r="G369" s="182">
        <v>107</v>
      </c>
      <c r="H369" s="182">
        <v>9</v>
      </c>
      <c r="I369" s="182">
        <v>0</v>
      </c>
      <c r="J369" s="182">
        <v>23</v>
      </c>
      <c r="K369" s="182">
        <v>1</v>
      </c>
      <c r="L369" s="182">
        <v>0</v>
      </c>
      <c r="M369" s="190">
        <v>329</v>
      </c>
      <c r="N369" s="183">
        <v>136</v>
      </c>
      <c r="O369" s="182">
        <v>0</v>
      </c>
      <c r="P369" s="182">
        <v>80</v>
      </c>
      <c r="Q369" s="182">
        <v>124</v>
      </c>
      <c r="R369" s="182">
        <v>11</v>
      </c>
      <c r="S369" s="182">
        <v>2</v>
      </c>
      <c r="T369" s="182">
        <v>15</v>
      </c>
      <c r="U369" s="182">
        <v>0</v>
      </c>
      <c r="V369" s="182">
        <v>0</v>
      </c>
      <c r="W369" s="182">
        <v>368</v>
      </c>
      <c r="X369" s="183">
        <v>118</v>
      </c>
      <c r="Y369" s="182">
        <v>0</v>
      </c>
      <c r="Z369" s="182">
        <v>103</v>
      </c>
      <c r="AA369" s="182">
        <v>153</v>
      </c>
      <c r="AB369" s="182">
        <v>11</v>
      </c>
      <c r="AC369" s="182">
        <v>0</v>
      </c>
      <c r="AD369" s="182">
        <v>20</v>
      </c>
      <c r="AE369" s="182">
        <v>0</v>
      </c>
      <c r="AF369" s="182">
        <v>0</v>
      </c>
      <c r="AG369" s="182">
        <v>405</v>
      </c>
      <c r="AH369" s="183">
        <v>118</v>
      </c>
      <c r="AI369" s="182">
        <v>0</v>
      </c>
      <c r="AJ369" s="182">
        <v>112</v>
      </c>
      <c r="AK369" s="182">
        <v>183</v>
      </c>
      <c r="AL369" s="182">
        <v>13</v>
      </c>
      <c r="AM369" s="182">
        <v>1</v>
      </c>
      <c r="AN369" s="182">
        <v>16</v>
      </c>
      <c r="AO369" s="182">
        <v>1</v>
      </c>
      <c r="AP369" s="182">
        <v>0</v>
      </c>
      <c r="AQ369" s="182">
        <v>444</v>
      </c>
      <c r="AR369" s="183">
        <v>156</v>
      </c>
      <c r="AS369" s="182">
        <v>0</v>
      </c>
      <c r="AT369" s="182">
        <v>71</v>
      </c>
      <c r="AU369" s="182">
        <v>158</v>
      </c>
      <c r="AV369" s="182">
        <v>7</v>
      </c>
      <c r="AW369" s="182">
        <v>3</v>
      </c>
      <c r="AX369" s="182">
        <v>17</v>
      </c>
      <c r="AY369" s="182">
        <v>0</v>
      </c>
      <c r="AZ369" s="182">
        <v>0</v>
      </c>
      <c r="BA369" s="190">
        <v>412</v>
      </c>
    </row>
    <row r="370" spans="1:53" ht="15" customHeight="1">
      <c r="A370" s="35"/>
      <c r="B370" s="334" t="s">
        <v>47</v>
      </c>
      <c r="C370" s="260" t="s">
        <v>48</v>
      </c>
      <c r="D370" s="188">
        <v>0</v>
      </c>
      <c r="E370" s="189">
        <v>0</v>
      </c>
      <c r="F370" s="189">
        <v>6</v>
      </c>
      <c r="G370" s="189">
        <v>2</v>
      </c>
      <c r="H370" s="189">
        <v>0</v>
      </c>
      <c r="I370" s="189">
        <v>0</v>
      </c>
      <c r="J370" s="189">
        <v>0</v>
      </c>
      <c r="K370" s="189">
        <v>0</v>
      </c>
      <c r="L370" s="189">
        <v>0</v>
      </c>
      <c r="M370" s="312">
        <v>8</v>
      </c>
      <c r="N370" s="188">
        <v>2</v>
      </c>
      <c r="O370" s="189">
        <v>0</v>
      </c>
      <c r="P370" s="189">
        <v>3</v>
      </c>
      <c r="Q370" s="189">
        <v>4</v>
      </c>
      <c r="R370" s="189">
        <v>0</v>
      </c>
      <c r="S370" s="189">
        <v>0</v>
      </c>
      <c r="T370" s="189">
        <v>0</v>
      </c>
      <c r="U370" s="189">
        <v>0</v>
      </c>
      <c r="V370" s="189">
        <v>0</v>
      </c>
      <c r="W370" s="189">
        <v>9</v>
      </c>
      <c r="X370" s="188">
        <v>2</v>
      </c>
      <c r="Y370" s="189">
        <v>0</v>
      </c>
      <c r="Z370" s="189">
        <v>2</v>
      </c>
      <c r="AA370" s="189">
        <v>5</v>
      </c>
      <c r="AB370" s="189">
        <v>0</v>
      </c>
      <c r="AC370" s="189">
        <v>0</v>
      </c>
      <c r="AD370" s="189">
        <v>0</v>
      </c>
      <c r="AE370" s="189">
        <v>0</v>
      </c>
      <c r="AF370" s="189">
        <v>0</v>
      </c>
      <c r="AG370" s="189">
        <v>9</v>
      </c>
      <c r="AH370" s="188">
        <v>1</v>
      </c>
      <c r="AI370" s="189">
        <v>0</v>
      </c>
      <c r="AJ370" s="189">
        <v>1</v>
      </c>
      <c r="AK370" s="189">
        <v>1</v>
      </c>
      <c r="AL370" s="189">
        <v>0</v>
      </c>
      <c r="AM370" s="189">
        <v>0</v>
      </c>
      <c r="AN370" s="189">
        <v>0</v>
      </c>
      <c r="AO370" s="189">
        <v>0</v>
      </c>
      <c r="AP370" s="189">
        <v>0</v>
      </c>
      <c r="AQ370" s="189">
        <v>3</v>
      </c>
      <c r="AR370" s="188">
        <v>0</v>
      </c>
      <c r="AS370" s="189">
        <v>0</v>
      </c>
      <c r="AT370" s="189">
        <v>4</v>
      </c>
      <c r="AU370" s="189">
        <v>1</v>
      </c>
      <c r="AV370" s="189">
        <v>0</v>
      </c>
      <c r="AW370" s="189">
        <v>0</v>
      </c>
      <c r="AX370" s="189">
        <v>0</v>
      </c>
      <c r="AY370" s="189">
        <v>0</v>
      </c>
      <c r="AZ370" s="189">
        <v>0</v>
      </c>
      <c r="BA370" s="312">
        <v>5</v>
      </c>
    </row>
    <row r="371" spans="1:53" ht="15" customHeight="1">
      <c r="A371" s="35"/>
      <c r="B371" s="11"/>
      <c r="C371" s="181" t="s">
        <v>49</v>
      </c>
      <c r="D371" s="183">
        <v>38</v>
      </c>
      <c r="E371" s="182">
        <v>0</v>
      </c>
      <c r="F371" s="182">
        <v>21</v>
      </c>
      <c r="G371" s="182">
        <v>12</v>
      </c>
      <c r="H371" s="182">
        <v>1</v>
      </c>
      <c r="I371" s="182">
        <v>0</v>
      </c>
      <c r="J371" s="182">
        <v>1</v>
      </c>
      <c r="K371" s="182">
        <v>0</v>
      </c>
      <c r="L371" s="182">
        <v>0</v>
      </c>
      <c r="M371" s="190">
        <v>73</v>
      </c>
      <c r="N371" s="183">
        <v>23</v>
      </c>
      <c r="O371" s="182">
        <v>0</v>
      </c>
      <c r="P371" s="182">
        <v>27</v>
      </c>
      <c r="Q371" s="182">
        <v>12</v>
      </c>
      <c r="R371" s="182">
        <v>0</v>
      </c>
      <c r="S371" s="182">
        <v>0</v>
      </c>
      <c r="T371" s="182">
        <v>2</v>
      </c>
      <c r="U371" s="182">
        <v>0</v>
      </c>
      <c r="V371" s="182">
        <v>0</v>
      </c>
      <c r="W371" s="182">
        <v>64</v>
      </c>
      <c r="X371" s="183">
        <v>36</v>
      </c>
      <c r="Y371" s="182">
        <v>0</v>
      </c>
      <c r="Z371" s="182">
        <v>28</v>
      </c>
      <c r="AA371" s="182">
        <v>17</v>
      </c>
      <c r="AB371" s="182">
        <v>0</v>
      </c>
      <c r="AC371" s="182">
        <v>0</v>
      </c>
      <c r="AD371" s="182">
        <v>1</v>
      </c>
      <c r="AE371" s="182">
        <v>1</v>
      </c>
      <c r="AF371" s="182">
        <v>0</v>
      </c>
      <c r="AG371" s="182">
        <v>83</v>
      </c>
      <c r="AH371" s="183">
        <v>35</v>
      </c>
      <c r="AI371" s="182">
        <v>0</v>
      </c>
      <c r="AJ371" s="182">
        <v>24</v>
      </c>
      <c r="AK371" s="182">
        <v>12</v>
      </c>
      <c r="AL371" s="182">
        <v>0</v>
      </c>
      <c r="AM371" s="182">
        <v>0</v>
      </c>
      <c r="AN371" s="182">
        <v>3</v>
      </c>
      <c r="AO371" s="182">
        <v>0</v>
      </c>
      <c r="AP371" s="182">
        <v>0</v>
      </c>
      <c r="AQ371" s="182">
        <v>74</v>
      </c>
      <c r="AR371" s="183">
        <v>49</v>
      </c>
      <c r="AS371" s="182">
        <v>0</v>
      </c>
      <c r="AT371" s="182">
        <v>22</v>
      </c>
      <c r="AU371" s="182">
        <v>20</v>
      </c>
      <c r="AV371" s="182">
        <v>1</v>
      </c>
      <c r="AW371" s="182">
        <v>0</v>
      </c>
      <c r="AX371" s="182">
        <v>2</v>
      </c>
      <c r="AY371" s="182">
        <v>0</v>
      </c>
      <c r="AZ371" s="182">
        <v>0</v>
      </c>
      <c r="BA371" s="190">
        <v>94</v>
      </c>
    </row>
    <row r="372" spans="1:53" ht="15" customHeight="1">
      <c r="A372" s="35"/>
      <c r="B372" s="11"/>
      <c r="C372" s="181" t="s">
        <v>309</v>
      </c>
      <c r="D372" s="183">
        <v>8</v>
      </c>
      <c r="E372" s="182">
        <v>0</v>
      </c>
      <c r="F372" s="182">
        <v>10</v>
      </c>
      <c r="G372" s="182">
        <v>23</v>
      </c>
      <c r="H372" s="182">
        <v>6</v>
      </c>
      <c r="I372" s="182">
        <v>0</v>
      </c>
      <c r="J372" s="182">
        <v>2</v>
      </c>
      <c r="K372" s="182">
        <v>0</v>
      </c>
      <c r="L372" s="182">
        <v>0</v>
      </c>
      <c r="M372" s="190">
        <v>49</v>
      </c>
      <c r="N372" s="183">
        <v>10</v>
      </c>
      <c r="O372" s="182">
        <v>0</v>
      </c>
      <c r="P372" s="182">
        <v>10</v>
      </c>
      <c r="Q372" s="182">
        <v>13</v>
      </c>
      <c r="R372" s="182">
        <v>3</v>
      </c>
      <c r="S372" s="182">
        <v>1</v>
      </c>
      <c r="T372" s="182">
        <v>5</v>
      </c>
      <c r="U372" s="182">
        <v>0</v>
      </c>
      <c r="V372" s="182">
        <v>0</v>
      </c>
      <c r="W372" s="182">
        <v>42</v>
      </c>
      <c r="X372" s="183">
        <v>13</v>
      </c>
      <c r="Y372" s="182">
        <v>0</v>
      </c>
      <c r="Z372" s="182">
        <v>17</v>
      </c>
      <c r="AA372" s="182">
        <v>28</v>
      </c>
      <c r="AB372" s="182">
        <v>5</v>
      </c>
      <c r="AC372" s="182">
        <v>0</v>
      </c>
      <c r="AD372" s="182">
        <v>7</v>
      </c>
      <c r="AE372" s="182">
        <v>1</v>
      </c>
      <c r="AF372" s="182">
        <v>0</v>
      </c>
      <c r="AG372" s="182">
        <v>71</v>
      </c>
      <c r="AH372" s="183">
        <v>17</v>
      </c>
      <c r="AI372" s="182">
        <v>0</v>
      </c>
      <c r="AJ372" s="182">
        <v>21</v>
      </c>
      <c r="AK372" s="182">
        <v>41</v>
      </c>
      <c r="AL372" s="182">
        <v>10</v>
      </c>
      <c r="AM372" s="182">
        <v>0</v>
      </c>
      <c r="AN372" s="182">
        <v>6</v>
      </c>
      <c r="AO372" s="182">
        <v>0</v>
      </c>
      <c r="AP372" s="182">
        <v>0</v>
      </c>
      <c r="AQ372" s="182">
        <v>95</v>
      </c>
      <c r="AR372" s="183">
        <v>21</v>
      </c>
      <c r="AS372" s="182">
        <v>0</v>
      </c>
      <c r="AT372" s="182">
        <v>35</v>
      </c>
      <c r="AU372" s="182">
        <v>90</v>
      </c>
      <c r="AV372" s="182">
        <v>10</v>
      </c>
      <c r="AW372" s="182">
        <v>0</v>
      </c>
      <c r="AX372" s="182">
        <v>11</v>
      </c>
      <c r="AY372" s="182">
        <v>0</v>
      </c>
      <c r="AZ372" s="182">
        <v>0</v>
      </c>
      <c r="BA372" s="190">
        <v>167</v>
      </c>
    </row>
    <row r="373" spans="1:53" ht="15" customHeight="1">
      <c r="A373" s="35"/>
      <c r="B373" s="304"/>
      <c r="C373" s="34" t="s">
        <v>39</v>
      </c>
      <c r="D373" s="184">
        <v>46</v>
      </c>
      <c r="E373" s="185">
        <v>0</v>
      </c>
      <c r="F373" s="185">
        <v>37</v>
      </c>
      <c r="G373" s="185">
        <v>37</v>
      </c>
      <c r="H373" s="185">
        <v>7</v>
      </c>
      <c r="I373" s="185">
        <v>0</v>
      </c>
      <c r="J373" s="185">
        <v>3</v>
      </c>
      <c r="K373" s="185">
        <v>0</v>
      </c>
      <c r="L373" s="185">
        <v>0</v>
      </c>
      <c r="M373" s="191">
        <v>130</v>
      </c>
      <c r="N373" s="184">
        <v>35</v>
      </c>
      <c r="O373" s="185">
        <v>0</v>
      </c>
      <c r="P373" s="185">
        <v>40</v>
      </c>
      <c r="Q373" s="185">
        <v>29</v>
      </c>
      <c r="R373" s="185">
        <v>3</v>
      </c>
      <c r="S373" s="185">
        <v>1</v>
      </c>
      <c r="T373" s="185">
        <v>7</v>
      </c>
      <c r="U373" s="185">
        <v>0</v>
      </c>
      <c r="V373" s="185">
        <v>0</v>
      </c>
      <c r="W373" s="185">
        <v>115</v>
      </c>
      <c r="X373" s="184">
        <v>51</v>
      </c>
      <c r="Y373" s="185">
        <v>0</v>
      </c>
      <c r="Z373" s="185">
        <v>47</v>
      </c>
      <c r="AA373" s="185">
        <v>50</v>
      </c>
      <c r="AB373" s="185">
        <v>5</v>
      </c>
      <c r="AC373" s="185">
        <v>0</v>
      </c>
      <c r="AD373" s="185">
        <v>8</v>
      </c>
      <c r="AE373" s="185">
        <v>2</v>
      </c>
      <c r="AF373" s="185">
        <v>0</v>
      </c>
      <c r="AG373" s="185">
        <v>163</v>
      </c>
      <c r="AH373" s="184">
        <v>53</v>
      </c>
      <c r="AI373" s="185">
        <v>0</v>
      </c>
      <c r="AJ373" s="185">
        <v>46</v>
      </c>
      <c r="AK373" s="185">
        <v>54</v>
      </c>
      <c r="AL373" s="185">
        <v>10</v>
      </c>
      <c r="AM373" s="185">
        <v>0</v>
      </c>
      <c r="AN373" s="185">
        <v>9</v>
      </c>
      <c r="AO373" s="185">
        <v>0</v>
      </c>
      <c r="AP373" s="185">
        <v>0</v>
      </c>
      <c r="AQ373" s="185">
        <v>172</v>
      </c>
      <c r="AR373" s="184">
        <v>70</v>
      </c>
      <c r="AS373" s="185">
        <v>0</v>
      </c>
      <c r="AT373" s="185">
        <v>61</v>
      </c>
      <c r="AU373" s="185">
        <v>111</v>
      </c>
      <c r="AV373" s="185">
        <v>11</v>
      </c>
      <c r="AW373" s="185">
        <v>0</v>
      </c>
      <c r="AX373" s="185">
        <v>13</v>
      </c>
      <c r="AY373" s="185">
        <v>0</v>
      </c>
      <c r="AZ373" s="185">
        <v>0</v>
      </c>
      <c r="BA373" s="191">
        <v>266</v>
      </c>
    </row>
    <row r="374" spans="1:53" ht="15" customHeight="1">
      <c r="A374" s="36"/>
      <c r="B374" s="304" t="s">
        <v>39</v>
      </c>
      <c r="C374" s="34"/>
      <c r="D374" s="184">
        <v>153</v>
      </c>
      <c r="E374" s="185">
        <v>0</v>
      </c>
      <c r="F374" s="185">
        <v>119</v>
      </c>
      <c r="G374" s="185">
        <v>144</v>
      </c>
      <c r="H374" s="185">
        <v>16</v>
      </c>
      <c r="I374" s="185">
        <v>0</v>
      </c>
      <c r="J374" s="185">
        <v>26</v>
      </c>
      <c r="K374" s="185">
        <v>1</v>
      </c>
      <c r="L374" s="185">
        <v>0</v>
      </c>
      <c r="M374" s="191">
        <v>459</v>
      </c>
      <c r="N374" s="184">
        <v>171</v>
      </c>
      <c r="O374" s="185">
        <v>0</v>
      </c>
      <c r="P374" s="185">
        <v>120</v>
      </c>
      <c r="Q374" s="185">
        <v>153</v>
      </c>
      <c r="R374" s="185">
        <v>14</v>
      </c>
      <c r="S374" s="185">
        <v>3</v>
      </c>
      <c r="T374" s="185">
        <v>22</v>
      </c>
      <c r="U374" s="185">
        <v>0</v>
      </c>
      <c r="V374" s="185">
        <v>0</v>
      </c>
      <c r="W374" s="185">
        <v>483</v>
      </c>
      <c r="X374" s="184">
        <v>169</v>
      </c>
      <c r="Y374" s="185">
        <v>0</v>
      </c>
      <c r="Z374" s="185">
        <v>150</v>
      </c>
      <c r="AA374" s="185">
        <v>203</v>
      </c>
      <c r="AB374" s="185">
        <v>16</v>
      </c>
      <c r="AC374" s="185">
        <v>0</v>
      </c>
      <c r="AD374" s="185">
        <v>28</v>
      </c>
      <c r="AE374" s="185">
        <v>2</v>
      </c>
      <c r="AF374" s="185">
        <v>0</v>
      </c>
      <c r="AG374" s="185">
        <v>568</v>
      </c>
      <c r="AH374" s="184">
        <v>171</v>
      </c>
      <c r="AI374" s="185">
        <v>0</v>
      </c>
      <c r="AJ374" s="185">
        <v>158</v>
      </c>
      <c r="AK374" s="185">
        <v>237</v>
      </c>
      <c r="AL374" s="185">
        <v>23</v>
      </c>
      <c r="AM374" s="185">
        <v>1</v>
      </c>
      <c r="AN374" s="185">
        <v>25</v>
      </c>
      <c r="AO374" s="185">
        <v>1</v>
      </c>
      <c r="AP374" s="185">
        <v>0</v>
      </c>
      <c r="AQ374" s="185">
        <v>616</v>
      </c>
      <c r="AR374" s="184">
        <v>226</v>
      </c>
      <c r="AS374" s="185">
        <v>0</v>
      </c>
      <c r="AT374" s="185">
        <v>132</v>
      </c>
      <c r="AU374" s="185">
        <v>269</v>
      </c>
      <c r="AV374" s="185">
        <v>18</v>
      </c>
      <c r="AW374" s="185">
        <v>3</v>
      </c>
      <c r="AX374" s="185">
        <v>30</v>
      </c>
      <c r="AY374" s="185">
        <v>0</v>
      </c>
      <c r="AZ374" s="185">
        <v>0</v>
      </c>
      <c r="BA374" s="191">
        <v>678</v>
      </c>
    </row>
    <row r="375" spans="1:53" ht="15" customHeight="1">
      <c r="A375" s="35" t="s">
        <v>12</v>
      </c>
      <c r="B375" s="11" t="s">
        <v>185</v>
      </c>
      <c r="C375" s="181" t="s">
        <v>51</v>
      </c>
      <c r="D375" s="183">
        <v>38</v>
      </c>
      <c r="E375" s="182">
        <v>0</v>
      </c>
      <c r="F375" s="182">
        <v>51</v>
      </c>
      <c r="G375" s="182">
        <v>258</v>
      </c>
      <c r="H375" s="182">
        <v>422</v>
      </c>
      <c r="I375" s="182">
        <v>17</v>
      </c>
      <c r="J375" s="182">
        <v>66</v>
      </c>
      <c r="K375" s="182">
        <v>5</v>
      </c>
      <c r="L375" s="182">
        <v>0</v>
      </c>
      <c r="M375" s="190">
        <v>857</v>
      </c>
      <c r="N375" s="183">
        <v>46</v>
      </c>
      <c r="O375" s="182">
        <v>0</v>
      </c>
      <c r="P375" s="182">
        <v>42</v>
      </c>
      <c r="Q375" s="182">
        <v>221</v>
      </c>
      <c r="R375" s="182">
        <v>398</v>
      </c>
      <c r="S375" s="182">
        <v>14</v>
      </c>
      <c r="T375" s="182">
        <v>64</v>
      </c>
      <c r="U375" s="182">
        <v>2</v>
      </c>
      <c r="V375" s="182">
        <v>0</v>
      </c>
      <c r="W375" s="182">
        <v>787</v>
      </c>
      <c r="X375" s="183">
        <v>44</v>
      </c>
      <c r="Y375" s="182">
        <v>0</v>
      </c>
      <c r="Z375" s="182">
        <v>52</v>
      </c>
      <c r="AA375" s="182">
        <v>236</v>
      </c>
      <c r="AB375" s="182">
        <v>435</v>
      </c>
      <c r="AC375" s="182">
        <v>23</v>
      </c>
      <c r="AD375" s="182">
        <v>66</v>
      </c>
      <c r="AE375" s="182">
        <v>4</v>
      </c>
      <c r="AF375" s="182">
        <v>0</v>
      </c>
      <c r="AG375" s="182">
        <v>860</v>
      </c>
      <c r="AH375" s="183">
        <v>42</v>
      </c>
      <c r="AI375" s="182">
        <v>0</v>
      </c>
      <c r="AJ375" s="182">
        <v>54</v>
      </c>
      <c r="AK375" s="182">
        <v>245</v>
      </c>
      <c r="AL375" s="182">
        <v>317</v>
      </c>
      <c r="AM375" s="182">
        <v>24</v>
      </c>
      <c r="AN375" s="182">
        <v>47</v>
      </c>
      <c r="AO375" s="182">
        <v>2</v>
      </c>
      <c r="AP375" s="182">
        <v>0</v>
      </c>
      <c r="AQ375" s="182">
        <v>731</v>
      </c>
      <c r="AR375" s="183">
        <v>38</v>
      </c>
      <c r="AS375" s="182">
        <v>0</v>
      </c>
      <c r="AT375" s="182">
        <v>47</v>
      </c>
      <c r="AU375" s="182">
        <v>266</v>
      </c>
      <c r="AV375" s="182">
        <v>277</v>
      </c>
      <c r="AW375" s="182">
        <v>16</v>
      </c>
      <c r="AX375" s="182">
        <v>49</v>
      </c>
      <c r="AY375" s="182">
        <v>2</v>
      </c>
      <c r="AZ375" s="182">
        <v>0</v>
      </c>
      <c r="BA375" s="190">
        <v>695</v>
      </c>
    </row>
    <row r="376" spans="1:53" ht="15" customHeight="1">
      <c r="A376" s="35"/>
      <c r="B376" s="11"/>
      <c r="C376" s="181" t="s">
        <v>52</v>
      </c>
      <c r="D376" s="183">
        <v>215</v>
      </c>
      <c r="E376" s="182">
        <v>1</v>
      </c>
      <c r="F376" s="182">
        <v>119</v>
      </c>
      <c r="G376" s="182">
        <v>417</v>
      </c>
      <c r="H376" s="182">
        <v>956</v>
      </c>
      <c r="I376" s="182">
        <v>45</v>
      </c>
      <c r="J376" s="182">
        <v>172</v>
      </c>
      <c r="K376" s="182">
        <v>148</v>
      </c>
      <c r="L376" s="182">
        <v>0</v>
      </c>
      <c r="M376" s="190">
        <v>2073</v>
      </c>
      <c r="N376" s="183">
        <v>317</v>
      </c>
      <c r="O376" s="182">
        <v>0</v>
      </c>
      <c r="P376" s="182">
        <v>163</v>
      </c>
      <c r="Q376" s="182">
        <v>436</v>
      </c>
      <c r="R376" s="182">
        <v>818</v>
      </c>
      <c r="S376" s="182">
        <v>40</v>
      </c>
      <c r="T376" s="182">
        <v>155</v>
      </c>
      <c r="U376" s="182">
        <v>73</v>
      </c>
      <c r="V376" s="182">
        <v>3</v>
      </c>
      <c r="W376" s="182">
        <v>2005</v>
      </c>
      <c r="X376" s="183">
        <v>323</v>
      </c>
      <c r="Y376" s="182">
        <v>1</v>
      </c>
      <c r="Z376" s="182">
        <v>162</v>
      </c>
      <c r="AA376" s="182">
        <v>451</v>
      </c>
      <c r="AB376" s="182">
        <v>729</v>
      </c>
      <c r="AC376" s="182">
        <v>43</v>
      </c>
      <c r="AD376" s="182">
        <v>127</v>
      </c>
      <c r="AE376" s="182">
        <v>78</v>
      </c>
      <c r="AF376" s="182">
        <v>1</v>
      </c>
      <c r="AG376" s="182">
        <v>1915</v>
      </c>
      <c r="AH376" s="183">
        <v>333</v>
      </c>
      <c r="AI376" s="182">
        <v>0</v>
      </c>
      <c r="AJ376" s="182">
        <v>204</v>
      </c>
      <c r="AK376" s="182">
        <v>501</v>
      </c>
      <c r="AL376" s="182">
        <v>798</v>
      </c>
      <c r="AM376" s="182">
        <v>36</v>
      </c>
      <c r="AN376" s="182">
        <v>163</v>
      </c>
      <c r="AO376" s="182">
        <v>62</v>
      </c>
      <c r="AP376" s="182">
        <v>2</v>
      </c>
      <c r="AQ376" s="182">
        <v>2099</v>
      </c>
      <c r="AR376" s="183">
        <v>350</v>
      </c>
      <c r="AS376" s="182">
        <v>1</v>
      </c>
      <c r="AT376" s="182">
        <v>207</v>
      </c>
      <c r="AU376" s="182">
        <v>506</v>
      </c>
      <c r="AV376" s="182">
        <v>691</v>
      </c>
      <c r="AW376" s="182">
        <v>42</v>
      </c>
      <c r="AX376" s="182">
        <v>130</v>
      </c>
      <c r="AY376" s="182">
        <v>59</v>
      </c>
      <c r="AZ376" s="182">
        <v>0</v>
      </c>
      <c r="BA376" s="190">
        <v>1986</v>
      </c>
    </row>
    <row r="377" spans="1:53" ht="15" customHeight="1">
      <c r="A377" s="35"/>
      <c r="B377" s="11"/>
      <c r="C377" s="181" t="s">
        <v>39</v>
      </c>
      <c r="D377" s="183">
        <v>253</v>
      </c>
      <c r="E377" s="182">
        <v>1</v>
      </c>
      <c r="F377" s="182">
        <v>170</v>
      </c>
      <c r="G377" s="182">
        <v>675</v>
      </c>
      <c r="H377" s="182">
        <v>1378</v>
      </c>
      <c r="I377" s="182">
        <v>62</v>
      </c>
      <c r="J377" s="182">
        <v>238</v>
      </c>
      <c r="K377" s="182">
        <v>153</v>
      </c>
      <c r="L377" s="182">
        <v>0</v>
      </c>
      <c r="M377" s="190">
        <v>2930</v>
      </c>
      <c r="N377" s="183">
        <v>363</v>
      </c>
      <c r="O377" s="182">
        <v>0</v>
      </c>
      <c r="P377" s="182">
        <v>205</v>
      </c>
      <c r="Q377" s="182">
        <v>657</v>
      </c>
      <c r="R377" s="182">
        <v>1216</v>
      </c>
      <c r="S377" s="182">
        <v>54</v>
      </c>
      <c r="T377" s="182">
        <v>219</v>
      </c>
      <c r="U377" s="182">
        <v>75</v>
      </c>
      <c r="V377" s="182">
        <v>3</v>
      </c>
      <c r="W377" s="182">
        <v>2792</v>
      </c>
      <c r="X377" s="183">
        <v>367</v>
      </c>
      <c r="Y377" s="182">
        <v>1</v>
      </c>
      <c r="Z377" s="182">
        <v>214</v>
      </c>
      <c r="AA377" s="182">
        <v>687</v>
      </c>
      <c r="AB377" s="182">
        <v>1164</v>
      </c>
      <c r="AC377" s="182">
        <v>66</v>
      </c>
      <c r="AD377" s="182">
        <v>193</v>
      </c>
      <c r="AE377" s="182">
        <v>82</v>
      </c>
      <c r="AF377" s="182">
        <v>1</v>
      </c>
      <c r="AG377" s="182">
        <v>2775</v>
      </c>
      <c r="AH377" s="183">
        <v>375</v>
      </c>
      <c r="AI377" s="182">
        <v>0</v>
      </c>
      <c r="AJ377" s="182">
        <v>258</v>
      </c>
      <c r="AK377" s="182">
        <v>746</v>
      </c>
      <c r="AL377" s="182">
        <v>1115</v>
      </c>
      <c r="AM377" s="182">
        <v>60</v>
      </c>
      <c r="AN377" s="182">
        <v>210</v>
      </c>
      <c r="AO377" s="182">
        <v>64</v>
      </c>
      <c r="AP377" s="182">
        <v>2</v>
      </c>
      <c r="AQ377" s="182">
        <v>2830</v>
      </c>
      <c r="AR377" s="183">
        <v>388</v>
      </c>
      <c r="AS377" s="182">
        <v>1</v>
      </c>
      <c r="AT377" s="182">
        <v>254</v>
      </c>
      <c r="AU377" s="182">
        <v>772</v>
      </c>
      <c r="AV377" s="182">
        <v>968</v>
      </c>
      <c r="AW377" s="182">
        <v>58</v>
      </c>
      <c r="AX377" s="182">
        <v>179</v>
      </c>
      <c r="AY377" s="182">
        <v>61</v>
      </c>
      <c r="AZ377" s="182">
        <v>0</v>
      </c>
      <c r="BA377" s="190">
        <v>2681</v>
      </c>
    </row>
    <row r="378" spans="1:53" ht="15" customHeight="1">
      <c r="A378" s="35"/>
      <c r="B378" s="334" t="s">
        <v>186</v>
      </c>
      <c r="C378" s="260" t="s">
        <v>53</v>
      </c>
      <c r="D378" s="188">
        <v>0</v>
      </c>
      <c r="E378" s="189">
        <v>0</v>
      </c>
      <c r="F378" s="189">
        <v>0</v>
      </c>
      <c r="G378" s="189">
        <v>5</v>
      </c>
      <c r="H378" s="189">
        <v>15</v>
      </c>
      <c r="I378" s="189">
        <v>1</v>
      </c>
      <c r="J378" s="189">
        <v>11</v>
      </c>
      <c r="K378" s="189">
        <v>1</v>
      </c>
      <c r="L378" s="189">
        <v>0</v>
      </c>
      <c r="M378" s="312">
        <v>33</v>
      </c>
      <c r="N378" s="188">
        <v>0</v>
      </c>
      <c r="O378" s="189">
        <v>0</v>
      </c>
      <c r="P378" s="189">
        <v>2</v>
      </c>
      <c r="Q378" s="189">
        <v>1</v>
      </c>
      <c r="R378" s="189">
        <v>15</v>
      </c>
      <c r="S378" s="189">
        <v>1</v>
      </c>
      <c r="T378" s="189">
        <v>15</v>
      </c>
      <c r="U378" s="189">
        <v>1</v>
      </c>
      <c r="V378" s="189">
        <v>0</v>
      </c>
      <c r="W378" s="189">
        <v>35</v>
      </c>
      <c r="X378" s="188">
        <v>0</v>
      </c>
      <c r="Y378" s="189">
        <v>0</v>
      </c>
      <c r="Z378" s="189">
        <v>2</v>
      </c>
      <c r="AA378" s="189">
        <v>2</v>
      </c>
      <c r="AB378" s="189">
        <v>14</v>
      </c>
      <c r="AC378" s="189">
        <v>3</v>
      </c>
      <c r="AD378" s="189">
        <v>8</v>
      </c>
      <c r="AE378" s="189">
        <v>1</v>
      </c>
      <c r="AF378" s="189">
        <v>0</v>
      </c>
      <c r="AG378" s="189">
        <v>30</v>
      </c>
      <c r="AH378" s="188">
        <v>3</v>
      </c>
      <c r="AI378" s="189">
        <v>0</v>
      </c>
      <c r="AJ378" s="189">
        <v>3</v>
      </c>
      <c r="AK378" s="189">
        <v>4</v>
      </c>
      <c r="AL378" s="189">
        <v>18</v>
      </c>
      <c r="AM378" s="189">
        <v>0</v>
      </c>
      <c r="AN378" s="189">
        <v>8</v>
      </c>
      <c r="AO378" s="189">
        <v>6</v>
      </c>
      <c r="AP378" s="189">
        <v>0</v>
      </c>
      <c r="AQ378" s="189">
        <v>42</v>
      </c>
      <c r="AR378" s="188">
        <v>1</v>
      </c>
      <c r="AS378" s="189">
        <v>0</v>
      </c>
      <c r="AT378" s="189">
        <v>1</v>
      </c>
      <c r="AU378" s="189">
        <v>2</v>
      </c>
      <c r="AV378" s="189">
        <v>13</v>
      </c>
      <c r="AW378" s="189">
        <v>2</v>
      </c>
      <c r="AX378" s="189">
        <v>7</v>
      </c>
      <c r="AY378" s="189">
        <v>0</v>
      </c>
      <c r="AZ378" s="189">
        <v>0</v>
      </c>
      <c r="BA378" s="312">
        <v>26</v>
      </c>
    </row>
    <row r="379" spans="1:53" ht="15" customHeight="1">
      <c r="A379" s="35"/>
      <c r="B379" s="11"/>
      <c r="C379" s="181" t="s">
        <v>310</v>
      </c>
      <c r="D379" s="183">
        <v>1</v>
      </c>
      <c r="E379" s="182">
        <v>0</v>
      </c>
      <c r="F379" s="182">
        <v>2</v>
      </c>
      <c r="G379" s="182">
        <v>2</v>
      </c>
      <c r="H379" s="182">
        <v>1</v>
      </c>
      <c r="I379" s="182">
        <v>0</v>
      </c>
      <c r="J379" s="182">
        <v>3</v>
      </c>
      <c r="K379" s="182">
        <v>0</v>
      </c>
      <c r="L379" s="182">
        <v>0</v>
      </c>
      <c r="M379" s="190">
        <v>9</v>
      </c>
      <c r="N379" s="183">
        <v>5</v>
      </c>
      <c r="O379" s="182">
        <v>0</v>
      </c>
      <c r="P379" s="182">
        <v>4</v>
      </c>
      <c r="Q379" s="182">
        <v>7</v>
      </c>
      <c r="R379" s="182">
        <v>2</v>
      </c>
      <c r="S379" s="182">
        <v>0</v>
      </c>
      <c r="T379" s="182">
        <v>4</v>
      </c>
      <c r="U379" s="182">
        <v>0</v>
      </c>
      <c r="V379" s="182">
        <v>0</v>
      </c>
      <c r="W379" s="182">
        <v>22</v>
      </c>
      <c r="X379" s="183">
        <v>1</v>
      </c>
      <c r="Y379" s="182">
        <v>0</v>
      </c>
      <c r="Z379" s="182">
        <v>0</v>
      </c>
      <c r="AA379" s="182">
        <v>5</v>
      </c>
      <c r="AB379" s="182">
        <v>3</v>
      </c>
      <c r="AC379" s="182">
        <v>0</v>
      </c>
      <c r="AD379" s="182">
        <v>1</v>
      </c>
      <c r="AE379" s="182">
        <v>1</v>
      </c>
      <c r="AF379" s="182">
        <v>0</v>
      </c>
      <c r="AG379" s="182">
        <v>11</v>
      </c>
      <c r="AH379" s="183">
        <v>2</v>
      </c>
      <c r="AI379" s="182">
        <v>0</v>
      </c>
      <c r="AJ379" s="182">
        <v>0</v>
      </c>
      <c r="AK379" s="182">
        <v>3</v>
      </c>
      <c r="AL379" s="182">
        <v>2</v>
      </c>
      <c r="AM379" s="182">
        <v>0</v>
      </c>
      <c r="AN379" s="182">
        <v>2</v>
      </c>
      <c r="AO379" s="182">
        <v>0</v>
      </c>
      <c r="AP379" s="182">
        <v>0</v>
      </c>
      <c r="AQ379" s="182">
        <v>9</v>
      </c>
      <c r="AR379" s="183">
        <v>0</v>
      </c>
      <c r="AS379" s="182">
        <v>0</v>
      </c>
      <c r="AT379" s="182">
        <v>1</v>
      </c>
      <c r="AU379" s="182">
        <v>7</v>
      </c>
      <c r="AV379" s="182">
        <v>5</v>
      </c>
      <c r="AW379" s="182">
        <v>0</v>
      </c>
      <c r="AX379" s="182">
        <v>2</v>
      </c>
      <c r="AY379" s="182">
        <v>0</v>
      </c>
      <c r="AZ379" s="182">
        <v>0</v>
      </c>
      <c r="BA379" s="190">
        <v>15</v>
      </c>
    </row>
    <row r="380" spans="1:53" ht="15" customHeight="1">
      <c r="A380" s="35"/>
      <c r="B380" s="304"/>
      <c r="C380" s="34" t="s">
        <v>39</v>
      </c>
      <c r="D380" s="184">
        <v>1</v>
      </c>
      <c r="E380" s="185">
        <v>0</v>
      </c>
      <c r="F380" s="185">
        <v>2</v>
      </c>
      <c r="G380" s="185">
        <v>7</v>
      </c>
      <c r="H380" s="185">
        <v>16</v>
      </c>
      <c r="I380" s="185">
        <v>1</v>
      </c>
      <c r="J380" s="185">
        <v>14</v>
      </c>
      <c r="K380" s="185">
        <v>1</v>
      </c>
      <c r="L380" s="185">
        <v>0</v>
      </c>
      <c r="M380" s="191">
        <v>42</v>
      </c>
      <c r="N380" s="184">
        <v>5</v>
      </c>
      <c r="O380" s="185">
        <v>0</v>
      </c>
      <c r="P380" s="185">
        <v>6</v>
      </c>
      <c r="Q380" s="185">
        <v>8</v>
      </c>
      <c r="R380" s="185">
        <v>17</v>
      </c>
      <c r="S380" s="185">
        <v>1</v>
      </c>
      <c r="T380" s="185">
        <v>19</v>
      </c>
      <c r="U380" s="185">
        <v>1</v>
      </c>
      <c r="V380" s="185">
        <v>0</v>
      </c>
      <c r="W380" s="185">
        <v>57</v>
      </c>
      <c r="X380" s="184">
        <v>1</v>
      </c>
      <c r="Y380" s="185">
        <v>0</v>
      </c>
      <c r="Z380" s="185">
        <v>2</v>
      </c>
      <c r="AA380" s="185">
        <v>7</v>
      </c>
      <c r="AB380" s="185">
        <v>17</v>
      </c>
      <c r="AC380" s="185">
        <v>3</v>
      </c>
      <c r="AD380" s="185">
        <v>9</v>
      </c>
      <c r="AE380" s="185">
        <v>2</v>
      </c>
      <c r="AF380" s="185">
        <v>0</v>
      </c>
      <c r="AG380" s="185">
        <v>41</v>
      </c>
      <c r="AH380" s="184">
        <v>5</v>
      </c>
      <c r="AI380" s="185">
        <v>0</v>
      </c>
      <c r="AJ380" s="185">
        <v>3</v>
      </c>
      <c r="AK380" s="185">
        <v>7</v>
      </c>
      <c r="AL380" s="185">
        <v>20</v>
      </c>
      <c r="AM380" s="185">
        <v>0</v>
      </c>
      <c r="AN380" s="185">
        <v>10</v>
      </c>
      <c r="AO380" s="185">
        <v>6</v>
      </c>
      <c r="AP380" s="185">
        <v>0</v>
      </c>
      <c r="AQ380" s="185">
        <v>51</v>
      </c>
      <c r="AR380" s="184">
        <v>1</v>
      </c>
      <c r="AS380" s="185">
        <v>0</v>
      </c>
      <c r="AT380" s="185">
        <v>2</v>
      </c>
      <c r="AU380" s="185">
        <v>9</v>
      </c>
      <c r="AV380" s="185">
        <v>18</v>
      </c>
      <c r="AW380" s="185">
        <v>2</v>
      </c>
      <c r="AX380" s="185">
        <v>9</v>
      </c>
      <c r="AY380" s="185">
        <v>0</v>
      </c>
      <c r="AZ380" s="185">
        <v>0</v>
      </c>
      <c r="BA380" s="191">
        <v>41</v>
      </c>
    </row>
    <row r="381" spans="1:53" ht="15" customHeight="1">
      <c r="A381" s="36"/>
      <c r="B381" s="304" t="s">
        <v>39</v>
      </c>
      <c r="C381" s="34"/>
      <c r="D381" s="184">
        <v>254</v>
      </c>
      <c r="E381" s="185">
        <v>1</v>
      </c>
      <c r="F381" s="185">
        <v>172</v>
      </c>
      <c r="G381" s="185">
        <v>682</v>
      </c>
      <c r="H381" s="185">
        <v>1394</v>
      </c>
      <c r="I381" s="185">
        <v>63</v>
      </c>
      <c r="J381" s="185">
        <v>252</v>
      </c>
      <c r="K381" s="185">
        <v>154</v>
      </c>
      <c r="L381" s="185">
        <v>0</v>
      </c>
      <c r="M381" s="191">
        <v>2972</v>
      </c>
      <c r="N381" s="184">
        <v>368</v>
      </c>
      <c r="O381" s="185">
        <v>0</v>
      </c>
      <c r="P381" s="185">
        <v>211</v>
      </c>
      <c r="Q381" s="185">
        <v>665</v>
      </c>
      <c r="R381" s="185">
        <v>1233</v>
      </c>
      <c r="S381" s="185">
        <v>55</v>
      </c>
      <c r="T381" s="185">
        <v>238</v>
      </c>
      <c r="U381" s="185">
        <v>76</v>
      </c>
      <c r="V381" s="185">
        <v>3</v>
      </c>
      <c r="W381" s="185">
        <v>2849</v>
      </c>
      <c r="X381" s="184">
        <v>368</v>
      </c>
      <c r="Y381" s="185">
        <v>1</v>
      </c>
      <c r="Z381" s="185">
        <v>216</v>
      </c>
      <c r="AA381" s="185">
        <v>694</v>
      </c>
      <c r="AB381" s="185">
        <v>1181</v>
      </c>
      <c r="AC381" s="185">
        <v>69</v>
      </c>
      <c r="AD381" s="185">
        <v>202</v>
      </c>
      <c r="AE381" s="185">
        <v>84</v>
      </c>
      <c r="AF381" s="185">
        <v>1</v>
      </c>
      <c r="AG381" s="185">
        <v>2816</v>
      </c>
      <c r="AH381" s="184">
        <v>380</v>
      </c>
      <c r="AI381" s="185">
        <v>0</v>
      </c>
      <c r="AJ381" s="185">
        <v>261</v>
      </c>
      <c r="AK381" s="185">
        <v>753</v>
      </c>
      <c r="AL381" s="185">
        <v>1135</v>
      </c>
      <c r="AM381" s="185">
        <v>60</v>
      </c>
      <c r="AN381" s="185">
        <v>220</v>
      </c>
      <c r="AO381" s="185">
        <v>70</v>
      </c>
      <c r="AP381" s="185">
        <v>2</v>
      </c>
      <c r="AQ381" s="185">
        <v>2881</v>
      </c>
      <c r="AR381" s="184">
        <v>389</v>
      </c>
      <c r="AS381" s="185">
        <v>1</v>
      </c>
      <c r="AT381" s="185">
        <v>256</v>
      </c>
      <c r="AU381" s="185">
        <v>781</v>
      </c>
      <c r="AV381" s="185">
        <v>986</v>
      </c>
      <c r="AW381" s="185">
        <v>60</v>
      </c>
      <c r="AX381" s="185">
        <v>188</v>
      </c>
      <c r="AY381" s="185">
        <v>61</v>
      </c>
      <c r="AZ381" s="185">
        <v>0</v>
      </c>
      <c r="BA381" s="191">
        <v>2722</v>
      </c>
    </row>
    <row r="382" spans="1:53" ht="15" customHeight="1">
      <c r="A382" s="35" t="s">
        <v>13</v>
      </c>
      <c r="B382" s="11" t="s">
        <v>55</v>
      </c>
      <c r="C382" s="181" t="s">
        <v>55</v>
      </c>
      <c r="D382" s="183">
        <v>0</v>
      </c>
      <c r="E382" s="182">
        <v>0</v>
      </c>
      <c r="F382" s="182">
        <v>0</v>
      </c>
      <c r="G382" s="182">
        <v>0</v>
      </c>
      <c r="H382" s="182">
        <v>0</v>
      </c>
      <c r="I382" s="182">
        <v>0</v>
      </c>
      <c r="J382" s="182">
        <v>0</v>
      </c>
      <c r="K382" s="182">
        <v>0</v>
      </c>
      <c r="L382" s="182">
        <v>0</v>
      </c>
      <c r="M382" s="190">
        <v>0</v>
      </c>
      <c r="N382" s="183">
        <v>0</v>
      </c>
      <c r="O382" s="182">
        <v>0</v>
      </c>
      <c r="P382" s="182">
        <v>0</v>
      </c>
      <c r="Q382" s="182">
        <v>0</v>
      </c>
      <c r="R382" s="182">
        <v>0</v>
      </c>
      <c r="S382" s="182">
        <v>0</v>
      </c>
      <c r="T382" s="182">
        <v>0</v>
      </c>
      <c r="U382" s="182">
        <v>0</v>
      </c>
      <c r="V382" s="182">
        <v>0</v>
      </c>
      <c r="W382" s="182">
        <v>0</v>
      </c>
      <c r="X382" s="183">
        <v>1</v>
      </c>
      <c r="Y382" s="182">
        <v>0</v>
      </c>
      <c r="Z382" s="182">
        <v>0</v>
      </c>
      <c r="AA382" s="182">
        <v>0</v>
      </c>
      <c r="AB382" s="182">
        <v>0</v>
      </c>
      <c r="AC382" s="182">
        <v>0</v>
      </c>
      <c r="AD382" s="182">
        <v>0</v>
      </c>
      <c r="AE382" s="182">
        <v>0</v>
      </c>
      <c r="AF382" s="182">
        <v>0</v>
      </c>
      <c r="AG382" s="182">
        <v>1</v>
      </c>
      <c r="AH382" s="183">
        <v>1</v>
      </c>
      <c r="AI382" s="182">
        <v>0</v>
      </c>
      <c r="AJ382" s="182">
        <v>1</v>
      </c>
      <c r="AK382" s="182">
        <v>3</v>
      </c>
      <c r="AL382" s="182">
        <v>0</v>
      </c>
      <c r="AM382" s="182">
        <v>0</v>
      </c>
      <c r="AN382" s="182">
        <v>0</v>
      </c>
      <c r="AO382" s="182">
        <v>0</v>
      </c>
      <c r="AP382" s="182">
        <v>0</v>
      </c>
      <c r="AQ382" s="182">
        <v>5</v>
      </c>
      <c r="AR382" s="183">
        <v>0</v>
      </c>
      <c r="AS382" s="182">
        <v>0</v>
      </c>
      <c r="AT382" s="182">
        <v>0</v>
      </c>
      <c r="AU382" s="182">
        <v>0</v>
      </c>
      <c r="AV382" s="182">
        <v>0</v>
      </c>
      <c r="AW382" s="182">
        <v>0</v>
      </c>
      <c r="AX382" s="182">
        <v>0</v>
      </c>
      <c r="AY382" s="182">
        <v>0</v>
      </c>
      <c r="AZ382" s="182">
        <v>0</v>
      </c>
      <c r="BA382" s="190">
        <v>0</v>
      </c>
    </row>
    <row r="383" spans="1:53" ht="15" customHeight="1">
      <c r="A383" s="35"/>
      <c r="B383" s="334" t="s">
        <v>187</v>
      </c>
      <c r="C383" s="260" t="s">
        <v>56</v>
      </c>
      <c r="D383" s="188">
        <v>1</v>
      </c>
      <c r="E383" s="189">
        <v>0</v>
      </c>
      <c r="F383" s="189">
        <v>0</v>
      </c>
      <c r="G383" s="189">
        <v>11</v>
      </c>
      <c r="H383" s="189">
        <v>3</v>
      </c>
      <c r="I383" s="189">
        <v>0</v>
      </c>
      <c r="J383" s="189">
        <v>2</v>
      </c>
      <c r="K383" s="189">
        <v>0</v>
      </c>
      <c r="L383" s="189">
        <v>0</v>
      </c>
      <c r="M383" s="312">
        <v>17</v>
      </c>
      <c r="N383" s="188">
        <v>4</v>
      </c>
      <c r="O383" s="189">
        <v>0</v>
      </c>
      <c r="P383" s="189">
        <v>2</v>
      </c>
      <c r="Q383" s="189">
        <v>11</v>
      </c>
      <c r="R383" s="189">
        <v>2</v>
      </c>
      <c r="S383" s="189">
        <v>0</v>
      </c>
      <c r="T383" s="189">
        <v>1</v>
      </c>
      <c r="U383" s="189">
        <v>0</v>
      </c>
      <c r="V383" s="189">
        <v>0</v>
      </c>
      <c r="W383" s="189">
        <v>20</v>
      </c>
      <c r="X383" s="188">
        <v>2</v>
      </c>
      <c r="Y383" s="189">
        <v>0</v>
      </c>
      <c r="Z383" s="189">
        <v>0</v>
      </c>
      <c r="AA383" s="189">
        <v>5</v>
      </c>
      <c r="AB383" s="189">
        <v>1</v>
      </c>
      <c r="AC383" s="189">
        <v>0</v>
      </c>
      <c r="AD383" s="189">
        <v>0</v>
      </c>
      <c r="AE383" s="189">
        <v>0</v>
      </c>
      <c r="AF383" s="189">
        <v>0</v>
      </c>
      <c r="AG383" s="189">
        <v>8</v>
      </c>
      <c r="AH383" s="188">
        <v>4</v>
      </c>
      <c r="AI383" s="189">
        <v>0</v>
      </c>
      <c r="AJ383" s="189">
        <v>2</v>
      </c>
      <c r="AK383" s="189">
        <v>8</v>
      </c>
      <c r="AL383" s="189">
        <v>2</v>
      </c>
      <c r="AM383" s="189">
        <v>1</v>
      </c>
      <c r="AN383" s="189">
        <v>5</v>
      </c>
      <c r="AO383" s="189">
        <v>0</v>
      </c>
      <c r="AP383" s="189">
        <v>0</v>
      </c>
      <c r="AQ383" s="189">
        <v>22</v>
      </c>
      <c r="AR383" s="188">
        <v>3</v>
      </c>
      <c r="AS383" s="189">
        <v>0</v>
      </c>
      <c r="AT383" s="189">
        <v>1</v>
      </c>
      <c r="AU383" s="189">
        <v>10</v>
      </c>
      <c r="AV383" s="189">
        <v>1</v>
      </c>
      <c r="AW383" s="189">
        <v>1</v>
      </c>
      <c r="AX383" s="189">
        <v>0</v>
      </c>
      <c r="AY383" s="189">
        <v>0</v>
      </c>
      <c r="AZ383" s="189">
        <v>0</v>
      </c>
      <c r="BA383" s="312">
        <v>16</v>
      </c>
    </row>
    <row r="384" spans="1:53" ht="15" customHeight="1">
      <c r="A384" s="35"/>
      <c r="B384" s="11"/>
      <c r="C384" s="181" t="s">
        <v>57</v>
      </c>
      <c r="D384" s="183">
        <v>137</v>
      </c>
      <c r="E384" s="182">
        <v>0</v>
      </c>
      <c r="F384" s="182">
        <v>77</v>
      </c>
      <c r="G384" s="182">
        <v>323</v>
      </c>
      <c r="H384" s="182">
        <v>130</v>
      </c>
      <c r="I384" s="182">
        <v>6</v>
      </c>
      <c r="J384" s="182">
        <v>98</v>
      </c>
      <c r="K384" s="182">
        <v>18</v>
      </c>
      <c r="L384" s="182">
        <v>0</v>
      </c>
      <c r="M384" s="190">
        <v>789</v>
      </c>
      <c r="N384" s="183">
        <v>140</v>
      </c>
      <c r="O384" s="182">
        <v>0</v>
      </c>
      <c r="P384" s="182">
        <v>100</v>
      </c>
      <c r="Q384" s="182">
        <v>333</v>
      </c>
      <c r="R384" s="182">
        <v>147</v>
      </c>
      <c r="S384" s="182">
        <v>3</v>
      </c>
      <c r="T384" s="182">
        <v>78</v>
      </c>
      <c r="U384" s="182">
        <v>13</v>
      </c>
      <c r="V384" s="182">
        <v>0</v>
      </c>
      <c r="W384" s="182">
        <v>814</v>
      </c>
      <c r="X384" s="183">
        <v>138</v>
      </c>
      <c r="Y384" s="182">
        <v>0</v>
      </c>
      <c r="Z384" s="182">
        <v>92</v>
      </c>
      <c r="AA384" s="182">
        <v>353</v>
      </c>
      <c r="AB384" s="182">
        <v>140</v>
      </c>
      <c r="AC384" s="182">
        <v>6</v>
      </c>
      <c r="AD384" s="182">
        <v>98</v>
      </c>
      <c r="AE384" s="182">
        <v>8</v>
      </c>
      <c r="AF384" s="182">
        <v>0</v>
      </c>
      <c r="AG384" s="182">
        <v>835</v>
      </c>
      <c r="AH384" s="183">
        <v>160</v>
      </c>
      <c r="AI384" s="182">
        <v>0</v>
      </c>
      <c r="AJ384" s="182">
        <v>89</v>
      </c>
      <c r="AK384" s="182">
        <v>322</v>
      </c>
      <c r="AL384" s="182">
        <v>101</v>
      </c>
      <c r="AM384" s="182">
        <v>3</v>
      </c>
      <c r="AN384" s="182">
        <v>94</v>
      </c>
      <c r="AO384" s="182">
        <v>14</v>
      </c>
      <c r="AP384" s="182">
        <v>0</v>
      </c>
      <c r="AQ384" s="182">
        <v>783</v>
      </c>
      <c r="AR384" s="183">
        <v>98</v>
      </c>
      <c r="AS384" s="182">
        <v>0</v>
      </c>
      <c r="AT384" s="182">
        <v>81</v>
      </c>
      <c r="AU384" s="182">
        <v>349</v>
      </c>
      <c r="AV384" s="182">
        <v>106</v>
      </c>
      <c r="AW384" s="182">
        <v>1</v>
      </c>
      <c r="AX384" s="182">
        <v>77</v>
      </c>
      <c r="AY384" s="182">
        <v>9</v>
      </c>
      <c r="AZ384" s="182">
        <v>0</v>
      </c>
      <c r="BA384" s="190">
        <v>721</v>
      </c>
    </row>
    <row r="385" spans="1:53" ht="15" customHeight="1">
      <c r="A385" s="35"/>
      <c r="B385" s="304"/>
      <c r="C385" s="34" t="s">
        <v>39</v>
      </c>
      <c r="D385" s="184">
        <v>138</v>
      </c>
      <c r="E385" s="185">
        <v>0</v>
      </c>
      <c r="F385" s="185">
        <v>77</v>
      </c>
      <c r="G385" s="185">
        <v>334</v>
      </c>
      <c r="H385" s="185">
        <v>133</v>
      </c>
      <c r="I385" s="185">
        <v>6</v>
      </c>
      <c r="J385" s="185">
        <v>100</v>
      </c>
      <c r="K385" s="185">
        <v>18</v>
      </c>
      <c r="L385" s="185">
        <v>0</v>
      </c>
      <c r="M385" s="191">
        <v>806</v>
      </c>
      <c r="N385" s="184">
        <v>144</v>
      </c>
      <c r="O385" s="185">
        <v>0</v>
      </c>
      <c r="P385" s="185">
        <v>102</v>
      </c>
      <c r="Q385" s="185">
        <v>344</v>
      </c>
      <c r="R385" s="185">
        <v>149</v>
      </c>
      <c r="S385" s="185">
        <v>3</v>
      </c>
      <c r="T385" s="185">
        <v>79</v>
      </c>
      <c r="U385" s="185">
        <v>13</v>
      </c>
      <c r="V385" s="185">
        <v>0</v>
      </c>
      <c r="W385" s="185">
        <v>834</v>
      </c>
      <c r="X385" s="184">
        <v>140</v>
      </c>
      <c r="Y385" s="185">
        <v>0</v>
      </c>
      <c r="Z385" s="185">
        <v>92</v>
      </c>
      <c r="AA385" s="185">
        <v>358</v>
      </c>
      <c r="AB385" s="185">
        <v>141</v>
      </c>
      <c r="AC385" s="185">
        <v>6</v>
      </c>
      <c r="AD385" s="185">
        <v>98</v>
      </c>
      <c r="AE385" s="185">
        <v>8</v>
      </c>
      <c r="AF385" s="185">
        <v>0</v>
      </c>
      <c r="AG385" s="185">
        <v>843</v>
      </c>
      <c r="AH385" s="184">
        <v>164</v>
      </c>
      <c r="AI385" s="185">
        <v>0</v>
      </c>
      <c r="AJ385" s="185">
        <v>91</v>
      </c>
      <c r="AK385" s="185">
        <v>330</v>
      </c>
      <c r="AL385" s="185">
        <v>103</v>
      </c>
      <c r="AM385" s="185">
        <v>4</v>
      </c>
      <c r="AN385" s="185">
        <v>99</v>
      </c>
      <c r="AO385" s="185">
        <v>14</v>
      </c>
      <c r="AP385" s="185">
        <v>0</v>
      </c>
      <c r="AQ385" s="185">
        <v>805</v>
      </c>
      <c r="AR385" s="184">
        <v>101</v>
      </c>
      <c r="AS385" s="185">
        <v>0</v>
      </c>
      <c r="AT385" s="185">
        <v>82</v>
      </c>
      <c r="AU385" s="185">
        <v>359</v>
      </c>
      <c r="AV385" s="185">
        <v>107</v>
      </c>
      <c r="AW385" s="185">
        <v>2</v>
      </c>
      <c r="AX385" s="185">
        <v>77</v>
      </c>
      <c r="AY385" s="185">
        <v>9</v>
      </c>
      <c r="AZ385" s="185">
        <v>0</v>
      </c>
      <c r="BA385" s="191">
        <v>737</v>
      </c>
    </row>
    <row r="386" spans="1:53" ht="15" customHeight="1">
      <c r="A386" s="36"/>
      <c r="B386" s="304" t="s">
        <v>39</v>
      </c>
      <c r="C386" s="34"/>
      <c r="D386" s="184">
        <v>138</v>
      </c>
      <c r="E386" s="185">
        <v>0</v>
      </c>
      <c r="F386" s="185">
        <v>77</v>
      </c>
      <c r="G386" s="185">
        <v>334</v>
      </c>
      <c r="H386" s="185">
        <v>133</v>
      </c>
      <c r="I386" s="185">
        <v>6</v>
      </c>
      <c r="J386" s="185">
        <v>100</v>
      </c>
      <c r="K386" s="185">
        <v>18</v>
      </c>
      <c r="L386" s="185">
        <v>0</v>
      </c>
      <c r="M386" s="191">
        <v>806</v>
      </c>
      <c r="N386" s="184">
        <v>144</v>
      </c>
      <c r="O386" s="185">
        <v>0</v>
      </c>
      <c r="P386" s="185">
        <v>102</v>
      </c>
      <c r="Q386" s="185">
        <v>344</v>
      </c>
      <c r="R386" s="185">
        <v>149</v>
      </c>
      <c r="S386" s="185">
        <v>3</v>
      </c>
      <c r="T386" s="185">
        <v>79</v>
      </c>
      <c r="U386" s="185">
        <v>13</v>
      </c>
      <c r="V386" s="185">
        <v>0</v>
      </c>
      <c r="W386" s="185">
        <v>834</v>
      </c>
      <c r="X386" s="184">
        <v>141</v>
      </c>
      <c r="Y386" s="185">
        <v>0</v>
      </c>
      <c r="Z386" s="185">
        <v>92</v>
      </c>
      <c r="AA386" s="185">
        <v>358</v>
      </c>
      <c r="AB386" s="185">
        <v>141</v>
      </c>
      <c r="AC386" s="185">
        <v>6</v>
      </c>
      <c r="AD386" s="185">
        <v>98</v>
      </c>
      <c r="AE386" s="185">
        <v>8</v>
      </c>
      <c r="AF386" s="185">
        <v>0</v>
      </c>
      <c r="AG386" s="185">
        <v>844</v>
      </c>
      <c r="AH386" s="184">
        <v>165</v>
      </c>
      <c r="AI386" s="185">
        <v>0</v>
      </c>
      <c r="AJ386" s="185">
        <v>92</v>
      </c>
      <c r="AK386" s="185">
        <v>333</v>
      </c>
      <c r="AL386" s="185">
        <v>103</v>
      </c>
      <c r="AM386" s="185">
        <v>4</v>
      </c>
      <c r="AN386" s="185">
        <v>99</v>
      </c>
      <c r="AO386" s="185">
        <v>14</v>
      </c>
      <c r="AP386" s="185">
        <v>0</v>
      </c>
      <c r="AQ386" s="185">
        <v>810</v>
      </c>
      <c r="AR386" s="184">
        <v>101</v>
      </c>
      <c r="AS386" s="185">
        <v>0</v>
      </c>
      <c r="AT386" s="185">
        <v>82</v>
      </c>
      <c r="AU386" s="185">
        <v>359</v>
      </c>
      <c r="AV386" s="185">
        <v>107</v>
      </c>
      <c r="AW386" s="185">
        <v>2</v>
      </c>
      <c r="AX386" s="185">
        <v>77</v>
      </c>
      <c r="AY386" s="185">
        <v>9</v>
      </c>
      <c r="AZ386" s="185">
        <v>0</v>
      </c>
      <c r="BA386" s="191">
        <v>737</v>
      </c>
    </row>
    <row r="387" spans="1:53" ht="15" customHeight="1">
      <c r="A387" s="35" t="s">
        <v>14</v>
      </c>
      <c r="B387" s="11" t="s">
        <v>58</v>
      </c>
      <c r="C387" s="181" t="s">
        <v>59</v>
      </c>
      <c r="D387" s="183">
        <v>1</v>
      </c>
      <c r="E387" s="182">
        <v>0</v>
      </c>
      <c r="F387" s="182">
        <v>3</v>
      </c>
      <c r="G387" s="182">
        <v>5</v>
      </c>
      <c r="H387" s="182">
        <v>0</v>
      </c>
      <c r="I387" s="182">
        <v>0</v>
      </c>
      <c r="J387" s="182">
        <v>0</v>
      </c>
      <c r="K387" s="182">
        <v>0</v>
      </c>
      <c r="L387" s="182">
        <v>0</v>
      </c>
      <c r="M387" s="190">
        <v>9</v>
      </c>
      <c r="N387" s="183">
        <v>12</v>
      </c>
      <c r="O387" s="182">
        <v>0</v>
      </c>
      <c r="P387" s="182">
        <v>1</v>
      </c>
      <c r="Q387" s="182">
        <v>3</v>
      </c>
      <c r="R387" s="182">
        <v>0</v>
      </c>
      <c r="S387" s="182">
        <v>0</v>
      </c>
      <c r="T387" s="182">
        <v>1</v>
      </c>
      <c r="U387" s="182">
        <v>0</v>
      </c>
      <c r="V387" s="182">
        <v>0</v>
      </c>
      <c r="W387" s="182">
        <v>17</v>
      </c>
      <c r="X387" s="183">
        <v>12</v>
      </c>
      <c r="Y387" s="182">
        <v>0</v>
      </c>
      <c r="Z387" s="182">
        <v>5</v>
      </c>
      <c r="AA387" s="182">
        <v>1</v>
      </c>
      <c r="AB387" s="182">
        <v>0</v>
      </c>
      <c r="AC387" s="182">
        <v>0</v>
      </c>
      <c r="AD387" s="182">
        <v>1</v>
      </c>
      <c r="AE387" s="182">
        <v>1</v>
      </c>
      <c r="AF387" s="182">
        <v>0</v>
      </c>
      <c r="AG387" s="182">
        <v>20</v>
      </c>
      <c r="AH387" s="183">
        <v>10</v>
      </c>
      <c r="AI387" s="182">
        <v>0</v>
      </c>
      <c r="AJ387" s="182">
        <v>4</v>
      </c>
      <c r="AK387" s="182">
        <v>3</v>
      </c>
      <c r="AL387" s="182">
        <v>0</v>
      </c>
      <c r="AM387" s="182">
        <v>0</v>
      </c>
      <c r="AN387" s="182">
        <v>1</v>
      </c>
      <c r="AO387" s="182">
        <v>0</v>
      </c>
      <c r="AP387" s="182">
        <v>0</v>
      </c>
      <c r="AQ387" s="182">
        <v>18</v>
      </c>
      <c r="AR387" s="183">
        <v>9</v>
      </c>
      <c r="AS387" s="182">
        <v>0</v>
      </c>
      <c r="AT387" s="182">
        <v>5</v>
      </c>
      <c r="AU387" s="182">
        <v>4</v>
      </c>
      <c r="AV387" s="182">
        <v>0</v>
      </c>
      <c r="AW387" s="182">
        <v>0</v>
      </c>
      <c r="AX387" s="182">
        <v>0</v>
      </c>
      <c r="AY387" s="182">
        <v>0</v>
      </c>
      <c r="AZ387" s="182">
        <v>0</v>
      </c>
      <c r="BA387" s="190">
        <v>18</v>
      </c>
    </row>
    <row r="388" spans="1:53" ht="15" customHeight="1">
      <c r="A388" s="35"/>
      <c r="B388" s="11"/>
      <c r="C388" s="181" t="s">
        <v>60</v>
      </c>
      <c r="D388" s="183">
        <v>14</v>
      </c>
      <c r="E388" s="182">
        <v>0</v>
      </c>
      <c r="F388" s="182">
        <v>10</v>
      </c>
      <c r="G388" s="182">
        <v>8</v>
      </c>
      <c r="H388" s="182">
        <v>0</v>
      </c>
      <c r="I388" s="182">
        <v>0</v>
      </c>
      <c r="J388" s="182">
        <v>1</v>
      </c>
      <c r="K388" s="182">
        <v>0</v>
      </c>
      <c r="L388" s="182">
        <v>0</v>
      </c>
      <c r="M388" s="190">
        <v>33</v>
      </c>
      <c r="N388" s="183">
        <v>20</v>
      </c>
      <c r="O388" s="182">
        <v>0</v>
      </c>
      <c r="P388" s="182">
        <v>10</v>
      </c>
      <c r="Q388" s="182">
        <v>7</v>
      </c>
      <c r="R388" s="182">
        <v>0</v>
      </c>
      <c r="S388" s="182">
        <v>0</v>
      </c>
      <c r="T388" s="182">
        <v>0</v>
      </c>
      <c r="U388" s="182">
        <v>0</v>
      </c>
      <c r="V388" s="182">
        <v>0</v>
      </c>
      <c r="W388" s="182">
        <v>37</v>
      </c>
      <c r="X388" s="183">
        <v>15</v>
      </c>
      <c r="Y388" s="182">
        <v>0</v>
      </c>
      <c r="Z388" s="182">
        <v>10</v>
      </c>
      <c r="AA388" s="182">
        <v>10</v>
      </c>
      <c r="AB388" s="182">
        <v>0</v>
      </c>
      <c r="AC388" s="182">
        <v>0</v>
      </c>
      <c r="AD388" s="182">
        <v>0</v>
      </c>
      <c r="AE388" s="182">
        <v>0</v>
      </c>
      <c r="AF388" s="182">
        <v>0</v>
      </c>
      <c r="AG388" s="182">
        <v>35</v>
      </c>
      <c r="AH388" s="183">
        <v>20</v>
      </c>
      <c r="AI388" s="182">
        <v>0</v>
      </c>
      <c r="AJ388" s="182">
        <v>10</v>
      </c>
      <c r="AK388" s="182">
        <v>8</v>
      </c>
      <c r="AL388" s="182">
        <v>0</v>
      </c>
      <c r="AM388" s="182">
        <v>0</v>
      </c>
      <c r="AN388" s="182">
        <v>1</v>
      </c>
      <c r="AO388" s="182">
        <v>0</v>
      </c>
      <c r="AP388" s="182">
        <v>0</v>
      </c>
      <c r="AQ388" s="182">
        <v>39</v>
      </c>
      <c r="AR388" s="183">
        <v>31</v>
      </c>
      <c r="AS388" s="182">
        <v>0</v>
      </c>
      <c r="AT388" s="182">
        <v>13</v>
      </c>
      <c r="AU388" s="182">
        <v>11</v>
      </c>
      <c r="AV388" s="182">
        <v>0</v>
      </c>
      <c r="AW388" s="182">
        <v>0</v>
      </c>
      <c r="AX388" s="182">
        <v>0</v>
      </c>
      <c r="AY388" s="182">
        <v>0</v>
      </c>
      <c r="AZ388" s="182">
        <v>0</v>
      </c>
      <c r="BA388" s="190">
        <v>55</v>
      </c>
    </row>
    <row r="389" spans="1:53" ht="15" customHeight="1">
      <c r="A389" s="35"/>
      <c r="B389" s="11"/>
      <c r="C389" s="181" t="s">
        <v>39</v>
      </c>
      <c r="D389" s="183">
        <v>15</v>
      </c>
      <c r="E389" s="182">
        <v>0</v>
      </c>
      <c r="F389" s="182">
        <v>13</v>
      </c>
      <c r="G389" s="182">
        <v>13</v>
      </c>
      <c r="H389" s="182">
        <v>0</v>
      </c>
      <c r="I389" s="182">
        <v>0</v>
      </c>
      <c r="J389" s="182">
        <v>1</v>
      </c>
      <c r="K389" s="182">
        <v>0</v>
      </c>
      <c r="L389" s="182">
        <v>0</v>
      </c>
      <c r="M389" s="190">
        <v>42</v>
      </c>
      <c r="N389" s="183">
        <v>32</v>
      </c>
      <c r="O389" s="182">
        <v>0</v>
      </c>
      <c r="P389" s="182">
        <v>11</v>
      </c>
      <c r="Q389" s="182">
        <v>10</v>
      </c>
      <c r="R389" s="182">
        <v>0</v>
      </c>
      <c r="S389" s="182">
        <v>0</v>
      </c>
      <c r="T389" s="182">
        <v>1</v>
      </c>
      <c r="U389" s="182">
        <v>0</v>
      </c>
      <c r="V389" s="182">
        <v>0</v>
      </c>
      <c r="W389" s="182">
        <v>54</v>
      </c>
      <c r="X389" s="183">
        <v>27</v>
      </c>
      <c r="Y389" s="182">
        <v>0</v>
      </c>
      <c r="Z389" s="182">
        <v>15</v>
      </c>
      <c r="AA389" s="182">
        <v>11</v>
      </c>
      <c r="AB389" s="182">
        <v>0</v>
      </c>
      <c r="AC389" s="182">
        <v>0</v>
      </c>
      <c r="AD389" s="182">
        <v>1</v>
      </c>
      <c r="AE389" s="182">
        <v>1</v>
      </c>
      <c r="AF389" s="182">
        <v>0</v>
      </c>
      <c r="AG389" s="182">
        <v>55</v>
      </c>
      <c r="AH389" s="183">
        <v>30</v>
      </c>
      <c r="AI389" s="182">
        <v>0</v>
      </c>
      <c r="AJ389" s="182">
        <v>14</v>
      </c>
      <c r="AK389" s="182">
        <v>11</v>
      </c>
      <c r="AL389" s="182">
        <v>0</v>
      </c>
      <c r="AM389" s="182">
        <v>0</v>
      </c>
      <c r="AN389" s="182">
        <v>2</v>
      </c>
      <c r="AO389" s="182">
        <v>0</v>
      </c>
      <c r="AP389" s="182">
        <v>0</v>
      </c>
      <c r="AQ389" s="182">
        <v>57</v>
      </c>
      <c r="AR389" s="183">
        <v>40</v>
      </c>
      <c r="AS389" s="182">
        <v>0</v>
      </c>
      <c r="AT389" s="182">
        <v>18</v>
      </c>
      <c r="AU389" s="182">
        <v>15</v>
      </c>
      <c r="AV389" s="182">
        <v>0</v>
      </c>
      <c r="AW389" s="182">
        <v>0</v>
      </c>
      <c r="AX389" s="182">
        <v>0</v>
      </c>
      <c r="AY389" s="182">
        <v>0</v>
      </c>
      <c r="AZ389" s="182">
        <v>0</v>
      </c>
      <c r="BA389" s="190">
        <v>73</v>
      </c>
    </row>
    <row r="390" spans="1:53" ht="15" customHeight="1">
      <c r="A390" s="35"/>
      <c r="B390" s="197" t="s">
        <v>61</v>
      </c>
      <c r="C390" s="39" t="s">
        <v>61</v>
      </c>
      <c r="D390" s="195">
        <v>2</v>
      </c>
      <c r="E390" s="194">
        <v>0</v>
      </c>
      <c r="F390" s="194">
        <v>2</v>
      </c>
      <c r="G390" s="194">
        <v>1</v>
      </c>
      <c r="H390" s="194">
        <v>0</v>
      </c>
      <c r="I390" s="194">
        <v>0</v>
      </c>
      <c r="J390" s="194">
        <v>0</v>
      </c>
      <c r="K390" s="194">
        <v>1</v>
      </c>
      <c r="L390" s="194">
        <v>0</v>
      </c>
      <c r="M390" s="196">
        <v>6</v>
      </c>
      <c r="N390" s="195">
        <v>1</v>
      </c>
      <c r="O390" s="194">
        <v>0</v>
      </c>
      <c r="P390" s="194">
        <v>3</v>
      </c>
      <c r="Q390" s="194">
        <v>1</v>
      </c>
      <c r="R390" s="194">
        <v>1</v>
      </c>
      <c r="S390" s="194">
        <v>0</v>
      </c>
      <c r="T390" s="194">
        <v>1</v>
      </c>
      <c r="U390" s="194">
        <v>0</v>
      </c>
      <c r="V390" s="194">
        <v>0</v>
      </c>
      <c r="W390" s="194">
        <v>7</v>
      </c>
      <c r="X390" s="195">
        <v>1</v>
      </c>
      <c r="Y390" s="194">
        <v>0</v>
      </c>
      <c r="Z390" s="194">
        <v>2</v>
      </c>
      <c r="AA390" s="194">
        <v>3</v>
      </c>
      <c r="AB390" s="194">
        <v>1</v>
      </c>
      <c r="AC390" s="194">
        <v>0</v>
      </c>
      <c r="AD390" s="194">
        <v>0</v>
      </c>
      <c r="AE390" s="194">
        <v>0</v>
      </c>
      <c r="AF390" s="194">
        <v>0</v>
      </c>
      <c r="AG390" s="194">
        <v>7</v>
      </c>
      <c r="AH390" s="195">
        <v>2</v>
      </c>
      <c r="AI390" s="194">
        <v>0</v>
      </c>
      <c r="AJ390" s="194">
        <v>2</v>
      </c>
      <c r="AK390" s="194">
        <v>3</v>
      </c>
      <c r="AL390" s="194">
        <v>0</v>
      </c>
      <c r="AM390" s="194">
        <v>0</v>
      </c>
      <c r="AN390" s="194">
        <v>0</v>
      </c>
      <c r="AO390" s="194">
        <v>0</v>
      </c>
      <c r="AP390" s="194">
        <v>0</v>
      </c>
      <c r="AQ390" s="194">
        <v>7</v>
      </c>
      <c r="AR390" s="195">
        <v>1</v>
      </c>
      <c r="AS390" s="194">
        <v>0</v>
      </c>
      <c r="AT390" s="194">
        <v>2</v>
      </c>
      <c r="AU390" s="194">
        <v>4</v>
      </c>
      <c r="AV390" s="194">
        <v>1</v>
      </c>
      <c r="AW390" s="194">
        <v>0</v>
      </c>
      <c r="AX390" s="194">
        <v>0</v>
      </c>
      <c r="AY390" s="194">
        <v>0</v>
      </c>
      <c r="AZ390" s="194">
        <v>0</v>
      </c>
      <c r="BA390" s="196">
        <v>8</v>
      </c>
    </row>
    <row r="391" spans="1:53" ht="15" customHeight="1">
      <c r="A391" s="36"/>
      <c r="B391" s="304" t="s">
        <v>39</v>
      </c>
      <c r="C391" s="34"/>
      <c r="D391" s="184">
        <v>17</v>
      </c>
      <c r="E391" s="185">
        <v>0</v>
      </c>
      <c r="F391" s="185">
        <v>15</v>
      </c>
      <c r="G391" s="185">
        <v>14</v>
      </c>
      <c r="H391" s="185">
        <v>0</v>
      </c>
      <c r="I391" s="185">
        <v>0</v>
      </c>
      <c r="J391" s="185">
        <v>1</v>
      </c>
      <c r="K391" s="185">
        <v>1</v>
      </c>
      <c r="L391" s="185">
        <v>0</v>
      </c>
      <c r="M391" s="191">
        <v>48</v>
      </c>
      <c r="N391" s="184">
        <v>33</v>
      </c>
      <c r="O391" s="185">
        <v>0</v>
      </c>
      <c r="P391" s="185">
        <v>14</v>
      </c>
      <c r="Q391" s="185">
        <v>11</v>
      </c>
      <c r="R391" s="185">
        <v>1</v>
      </c>
      <c r="S391" s="185">
        <v>0</v>
      </c>
      <c r="T391" s="185">
        <v>2</v>
      </c>
      <c r="U391" s="185">
        <v>0</v>
      </c>
      <c r="V391" s="185">
        <v>0</v>
      </c>
      <c r="W391" s="185">
        <v>61</v>
      </c>
      <c r="X391" s="184">
        <v>28</v>
      </c>
      <c r="Y391" s="185">
        <v>0</v>
      </c>
      <c r="Z391" s="185">
        <v>17</v>
      </c>
      <c r="AA391" s="185">
        <v>14</v>
      </c>
      <c r="AB391" s="185">
        <v>1</v>
      </c>
      <c r="AC391" s="185">
        <v>0</v>
      </c>
      <c r="AD391" s="185">
        <v>1</v>
      </c>
      <c r="AE391" s="185">
        <v>1</v>
      </c>
      <c r="AF391" s="185">
        <v>0</v>
      </c>
      <c r="AG391" s="185">
        <v>62</v>
      </c>
      <c r="AH391" s="184">
        <v>32</v>
      </c>
      <c r="AI391" s="185">
        <v>0</v>
      </c>
      <c r="AJ391" s="185">
        <v>16</v>
      </c>
      <c r="AK391" s="185">
        <v>14</v>
      </c>
      <c r="AL391" s="185">
        <v>0</v>
      </c>
      <c r="AM391" s="185">
        <v>0</v>
      </c>
      <c r="AN391" s="185">
        <v>2</v>
      </c>
      <c r="AO391" s="185">
        <v>0</v>
      </c>
      <c r="AP391" s="185">
        <v>0</v>
      </c>
      <c r="AQ391" s="185">
        <v>64</v>
      </c>
      <c r="AR391" s="184">
        <v>41</v>
      </c>
      <c r="AS391" s="185">
        <v>0</v>
      </c>
      <c r="AT391" s="185">
        <v>20</v>
      </c>
      <c r="AU391" s="185">
        <v>19</v>
      </c>
      <c r="AV391" s="185">
        <v>1</v>
      </c>
      <c r="AW391" s="185">
        <v>0</v>
      </c>
      <c r="AX391" s="185">
        <v>0</v>
      </c>
      <c r="AY391" s="185">
        <v>0</v>
      </c>
      <c r="AZ391" s="185">
        <v>0</v>
      </c>
      <c r="BA391" s="191">
        <v>81</v>
      </c>
    </row>
    <row r="392" spans="1:53" ht="15" customHeight="1">
      <c r="A392" s="36" t="s">
        <v>15</v>
      </c>
      <c r="B392" s="304"/>
      <c r="C392" s="34"/>
      <c r="D392" s="184">
        <v>556</v>
      </c>
      <c r="E392" s="185">
        <v>0</v>
      </c>
      <c r="F392" s="185">
        <v>190</v>
      </c>
      <c r="G392" s="185">
        <v>285</v>
      </c>
      <c r="H392" s="185">
        <v>10</v>
      </c>
      <c r="I392" s="185">
        <v>1</v>
      </c>
      <c r="J392" s="185">
        <v>17</v>
      </c>
      <c r="K392" s="185">
        <v>2</v>
      </c>
      <c r="L392" s="185">
        <v>0</v>
      </c>
      <c r="M392" s="191">
        <v>1061</v>
      </c>
      <c r="N392" s="184">
        <v>612</v>
      </c>
      <c r="O392" s="185">
        <v>0</v>
      </c>
      <c r="P392" s="185">
        <v>179</v>
      </c>
      <c r="Q392" s="185">
        <v>252</v>
      </c>
      <c r="R392" s="185">
        <v>15</v>
      </c>
      <c r="S392" s="185">
        <v>5</v>
      </c>
      <c r="T392" s="185">
        <v>18</v>
      </c>
      <c r="U392" s="185">
        <v>2</v>
      </c>
      <c r="V392" s="185">
        <v>0</v>
      </c>
      <c r="W392" s="185">
        <v>1083</v>
      </c>
      <c r="X392" s="184">
        <v>632</v>
      </c>
      <c r="Y392" s="185">
        <v>0</v>
      </c>
      <c r="Z392" s="185">
        <v>242</v>
      </c>
      <c r="AA392" s="185">
        <v>309</v>
      </c>
      <c r="AB392" s="185">
        <v>18</v>
      </c>
      <c r="AC392" s="185">
        <v>6</v>
      </c>
      <c r="AD392" s="185">
        <v>22</v>
      </c>
      <c r="AE392" s="185">
        <v>1</v>
      </c>
      <c r="AF392" s="185">
        <v>0</v>
      </c>
      <c r="AG392" s="185">
        <v>1230</v>
      </c>
      <c r="AH392" s="184">
        <v>734</v>
      </c>
      <c r="AI392" s="185">
        <v>0</v>
      </c>
      <c r="AJ392" s="185">
        <v>240</v>
      </c>
      <c r="AK392" s="185">
        <v>326</v>
      </c>
      <c r="AL392" s="185">
        <v>13</v>
      </c>
      <c r="AM392" s="185">
        <v>7</v>
      </c>
      <c r="AN392" s="185">
        <v>14</v>
      </c>
      <c r="AO392" s="185">
        <v>1</v>
      </c>
      <c r="AP392" s="185">
        <v>0</v>
      </c>
      <c r="AQ392" s="185">
        <v>1335</v>
      </c>
      <c r="AR392" s="184">
        <v>747</v>
      </c>
      <c r="AS392" s="185">
        <v>0</v>
      </c>
      <c r="AT392" s="185">
        <v>296</v>
      </c>
      <c r="AU392" s="185">
        <v>287</v>
      </c>
      <c r="AV392" s="185">
        <v>12</v>
      </c>
      <c r="AW392" s="185">
        <v>2</v>
      </c>
      <c r="AX392" s="185">
        <v>13</v>
      </c>
      <c r="AY392" s="185">
        <v>1</v>
      </c>
      <c r="AZ392" s="185">
        <v>1</v>
      </c>
      <c r="BA392" s="191">
        <v>1359</v>
      </c>
    </row>
    <row r="393" spans="1:53" ht="15" customHeight="1">
      <c r="A393" s="35" t="s">
        <v>16</v>
      </c>
      <c r="B393" s="11" t="s">
        <v>188</v>
      </c>
      <c r="C393" s="181" t="s">
        <v>62</v>
      </c>
      <c r="D393" s="183">
        <v>28</v>
      </c>
      <c r="E393" s="182">
        <v>0</v>
      </c>
      <c r="F393" s="182">
        <v>9</v>
      </c>
      <c r="G393" s="182">
        <v>17</v>
      </c>
      <c r="H393" s="182">
        <v>1</v>
      </c>
      <c r="I393" s="182">
        <v>0</v>
      </c>
      <c r="J393" s="182">
        <v>2</v>
      </c>
      <c r="K393" s="182">
        <v>0</v>
      </c>
      <c r="L393" s="182">
        <v>0</v>
      </c>
      <c r="M393" s="190">
        <v>57</v>
      </c>
      <c r="N393" s="183">
        <v>33</v>
      </c>
      <c r="O393" s="182">
        <v>0</v>
      </c>
      <c r="P393" s="182">
        <v>16</v>
      </c>
      <c r="Q393" s="182">
        <v>11</v>
      </c>
      <c r="R393" s="182">
        <v>0</v>
      </c>
      <c r="S393" s="182">
        <v>0</v>
      </c>
      <c r="T393" s="182">
        <v>0</v>
      </c>
      <c r="U393" s="182">
        <v>0</v>
      </c>
      <c r="V393" s="182">
        <v>0</v>
      </c>
      <c r="W393" s="182">
        <v>60</v>
      </c>
      <c r="X393" s="183">
        <v>37</v>
      </c>
      <c r="Y393" s="182">
        <v>0</v>
      </c>
      <c r="Z393" s="182">
        <v>15</v>
      </c>
      <c r="AA393" s="182">
        <v>15</v>
      </c>
      <c r="AB393" s="182">
        <v>1</v>
      </c>
      <c r="AC393" s="182">
        <v>0</v>
      </c>
      <c r="AD393" s="182">
        <v>1</v>
      </c>
      <c r="AE393" s="182">
        <v>0</v>
      </c>
      <c r="AF393" s="182">
        <v>0</v>
      </c>
      <c r="AG393" s="182">
        <v>69</v>
      </c>
      <c r="AH393" s="183">
        <v>31</v>
      </c>
      <c r="AI393" s="182">
        <v>0</v>
      </c>
      <c r="AJ393" s="182">
        <v>13</v>
      </c>
      <c r="AK393" s="182">
        <v>25</v>
      </c>
      <c r="AL393" s="182">
        <v>0</v>
      </c>
      <c r="AM393" s="182">
        <v>0</v>
      </c>
      <c r="AN393" s="182">
        <v>2</v>
      </c>
      <c r="AO393" s="182">
        <v>0</v>
      </c>
      <c r="AP393" s="182">
        <v>0</v>
      </c>
      <c r="AQ393" s="182">
        <v>71</v>
      </c>
      <c r="AR393" s="183">
        <v>43</v>
      </c>
      <c r="AS393" s="182">
        <v>0</v>
      </c>
      <c r="AT393" s="182">
        <v>13</v>
      </c>
      <c r="AU393" s="182">
        <v>33</v>
      </c>
      <c r="AV393" s="182">
        <v>1</v>
      </c>
      <c r="AW393" s="182">
        <v>0</v>
      </c>
      <c r="AX393" s="182">
        <v>1</v>
      </c>
      <c r="AY393" s="182">
        <v>0</v>
      </c>
      <c r="AZ393" s="182">
        <v>0</v>
      </c>
      <c r="BA393" s="190">
        <v>91</v>
      </c>
    </row>
    <row r="394" spans="1:53" ht="15" customHeight="1">
      <c r="A394" s="35"/>
      <c r="B394" s="11"/>
      <c r="C394" s="181" t="s">
        <v>63</v>
      </c>
      <c r="D394" s="183">
        <v>137</v>
      </c>
      <c r="E394" s="182">
        <v>0</v>
      </c>
      <c r="F394" s="182">
        <v>27</v>
      </c>
      <c r="G394" s="182">
        <v>115</v>
      </c>
      <c r="H394" s="182">
        <v>19</v>
      </c>
      <c r="I394" s="182">
        <v>8</v>
      </c>
      <c r="J394" s="182">
        <v>7</v>
      </c>
      <c r="K394" s="182">
        <v>4</v>
      </c>
      <c r="L394" s="182">
        <v>0</v>
      </c>
      <c r="M394" s="190">
        <v>317</v>
      </c>
      <c r="N394" s="183">
        <v>171</v>
      </c>
      <c r="O394" s="182">
        <v>0</v>
      </c>
      <c r="P394" s="182">
        <v>43</v>
      </c>
      <c r="Q394" s="182">
        <v>139</v>
      </c>
      <c r="R394" s="182">
        <v>33</v>
      </c>
      <c r="S394" s="182">
        <v>2</v>
      </c>
      <c r="T394" s="182">
        <v>11</v>
      </c>
      <c r="U394" s="182">
        <v>3</v>
      </c>
      <c r="V394" s="182">
        <v>0</v>
      </c>
      <c r="W394" s="182">
        <v>402</v>
      </c>
      <c r="X394" s="183">
        <v>198</v>
      </c>
      <c r="Y394" s="182">
        <v>0</v>
      </c>
      <c r="Z394" s="182">
        <v>58</v>
      </c>
      <c r="AA394" s="182">
        <v>145</v>
      </c>
      <c r="AB394" s="182">
        <v>48</v>
      </c>
      <c r="AC394" s="182">
        <v>9</v>
      </c>
      <c r="AD394" s="182">
        <v>14</v>
      </c>
      <c r="AE394" s="182">
        <v>4</v>
      </c>
      <c r="AF394" s="182">
        <v>0</v>
      </c>
      <c r="AG394" s="182">
        <v>476</v>
      </c>
      <c r="AH394" s="183">
        <v>229</v>
      </c>
      <c r="AI394" s="182">
        <v>0</v>
      </c>
      <c r="AJ394" s="182">
        <v>36</v>
      </c>
      <c r="AK394" s="182">
        <v>148</v>
      </c>
      <c r="AL394" s="182">
        <v>19</v>
      </c>
      <c r="AM394" s="182">
        <v>2</v>
      </c>
      <c r="AN394" s="182">
        <v>9</v>
      </c>
      <c r="AO394" s="182">
        <v>1</v>
      </c>
      <c r="AP394" s="182">
        <v>0</v>
      </c>
      <c r="AQ394" s="182">
        <v>444</v>
      </c>
      <c r="AR394" s="183">
        <v>243</v>
      </c>
      <c r="AS394" s="182">
        <v>0</v>
      </c>
      <c r="AT394" s="182">
        <v>47</v>
      </c>
      <c r="AU394" s="182">
        <v>162</v>
      </c>
      <c r="AV394" s="182">
        <v>13</v>
      </c>
      <c r="AW394" s="182">
        <v>4</v>
      </c>
      <c r="AX394" s="182">
        <v>16</v>
      </c>
      <c r="AY394" s="182">
        <v>1</v>
      </c>
      <c r="AZ394" s="182">
        <v>0</v>
      </c>
      <c r="BA394" s="190">
        <v>486</v>
      </c>
    </row>
    <row r="395" spans="1:53" ht="15" customHeight="1">
      <c r="A395" s="35"/>
      <c r="B395" s="11"/>
      <c r="C395" s="181" t="s">
        <v>39</v>
      </c>
      <c r="D395" s="183">
        <v>165</v>
      </c>
      <c r="E395" s="182">
        <v>0</v>
      </c>
      <c r="F395" s="182">
        <v>36</v>
      </c>
      <c r="G395" s="182">
        <v>132</v>
      </c>
      <c r="H395" s="182">
        <v>20</v>
      </c>
      <c r="I395" s="182">
        <v>8</v>
      </c>
      <c r="J395" s="182">
        <v>9</v>
      </c>
      <c r="K395" s="182">
        <v>4</v>
      </c>
      <c r="L395" s="182">
        <v>0</v>
      </c>
      <c r="M395" s="190">
        <v>374</v>
      </c>
      <c r="N395" s="183">
        <v>204</v>
      </c>
      <c r="O395" s="182">
        <v>0</v>
      </c>
      <c r="P395" s="182">
        <v>59</v>
      </c>
      <c r="Q395" s="182">
        <v>150</v>
      </c>
      <c r="R395" s="182">
        <v>33</v>
      </c>
      <c r="S395" s="182">
        <v>2</v>
      </c>
      <c r="T395" s="182">
        <v>11</v>
      </c>
      <c r="U395" s="182">
        <v>3</v>
      </c>
      <c r="V395" s="182">
        <v>0</v>
      </c>
      <c r="W395" s="182">
        <v>462</v>
      </c>
      <c r="X395" s="183">
        <v>235</v>
      </c>
      <c r="Y395" s="182">
        <v>0</v>
      </c>
      <c r="Z395" s="182">
        <v>73</v>
      </c>
      <c r="AA395" s="182">
        <v>160</v>
      </c>
      <c r="AB395" s="182">
        <v>49</v>
      </c>
      <c r="AC395" s="182">
        <v>9</v>
      </c>
      <c r="AD395" s="182">
        <v>15</v>
      </c>
      <c r="AE395" s="182">
        <v>4</v>
      </c>
      <c r="AF395" s="182">
        <v>0</v>
      </c>
      <c r="AG395" s="182">
        <v>545</v>
      </c>
      <c r="AH395" s="183">
        <v>260</v>
      </c>
      <c r="AI395" s="182">
        <v>0</v>
      </c>
      <c r="AJ395" s="182">
        <v>49</v>
      </c>
      <c r="AK395" s="182">
        <v>173</v>
      </c>
      <c r="AL395" s="182">
        <v>19</v>
      </c>
      <c r="AM395" s="182">
        <v>2</v>
      </c>
      <c r="AN395" s="182">
        <v>11</v>
      </c>
      <c r="AO395" s="182">
        <v>1</v>
      </c>
      <c r="AP395" s="182">
        <v>0</v>
      </c>
      <c r="AQ395" s="182">
        <v>515</v>
      </c>
      <c r="AR395" s="183">
        <v>286</v>
      </c>
      <c r="AS395" s="182">
        <v>0</v>
      </c>
      <c r="AT395" s="182">
        <v>60</v>
      </c>
      <c r="AU395" s="182">
        <v>195</v>
      </c>
      <c r="AV395" s="182">
        <v>14</v>
      </c>
      <c r="AW395" s="182">
        <v>4</v>
      </c>
      <c r="AX395" s="182">
        <v>17</v>
      </c>
      <c r="AY395" s="182">
        <v>1</v>
      </c>
      <c r="AZ395" s="182">
        <v>0</v>
      </c>
      <c r="BA395" s="190">
        <v>577</v>
      </c>
    </row>
    <row r="396" spans="1:53" ht="15" customHeight="1">
      <c r="A396" s="35"/>
      <c r="B396" s="334" t="s">
        <v>64</v>
      </c>
      <c r="C396" s="260" t="s">
        <v>65</v>
      </c>
      <c r="D396" s="188">
        <v>63</v>
      </c>
      <c r="E396" s="189">
        <v>0</v>
      </c>
      <c r="F396" s="189">
        <v>9</v>
      </c>
      <c r="G396" s="189">
        <v>50</v>
      </c>
      <c r="H396" s="189">
        <v>5</v>
      </c>
      <c r="I396" s="189">
        <v>1</v>
      </c>
      <c r="J396" s="189">
        <v>6</v>
      </c>
      <c r="K396" s="189">
        <v>1</v>
      </c>
      <c r="L396" s="189">
        <v>0</v>
      </c>
      <c r="M396" s="312">
        <v>135</v>
      </c>
      <c r="N396" s="188">
        <v>100</v>
      </c>
      <c r="O396" s="189">
        <v>0</v>
      </c>
      <c r="P396" s="189">
        <v>26</v>
      </c>
      <c r="Q396" s="189">
        <v>63</v>
      </c>
      <c r="R396" s="189">
        <v>6</v>
      </c>
      <c r="S396" s="189">
        <v>2</v>
      </c>
      <c r="T396" s="189">
        <v>4</v>
      </c>
      <c r="U396" s="189">
        <v>0</v>
      </c>
      <c r="V396" s="189">
        <v>0</v>
      </c>
      <c r="W396" s="189">
        <v>201</v>
      </c>
      <c r="X396" s="188">
        <v>91</v>
      </c>
      <c r="Y396" s="189">
        <v>0</v>
      </c>
      <c r="Z396" s="189">
        <v>24</v>
      </c>
      <c r="AA396" s="189">
        <v>47</v>
      </c>
      <c r="AB396" s="189">
        <v>7</v>
      </c>
      <c r="AC396" s="189">
        <v>0</v>
      </c>
      <c r="AD396" s="189">
        <v>8</v>
      </c>
      <c r="AE396" s="189">
        <v>1</v>
      </c>
      <c r="AF396" s="189">
        <v>0</v>
      </c>
      <c r="AG396" s="189">
        <v>178</v>
      </c>
      <c r="AH396" s="188">
        <v>75</v>
      </c>
      <c r="AI396" s="189">
        <v>0</v>
      </c>
      <c r="AJ396" s="189">
        <v>24</v>
      </c>
      <c r="AK396" s="189">
        <v>50</v>
      </c>
      <c r="AL396" s="189">
        <v>9</v>
      </c>
      <c r="AM396" s="189">
        <v>0</v>
      </c>
      <c r="AN396" s="189">
        <v>8</v>
      </c>
      <c r="AO396" s="189">
        <v>1</v>
      </c>
      <c r="AP396" s="189">
        <v>0</v>
      </c>
      <c r="AQ396" s="189">
        <v>167</v>
      </c>
      <c r="AR396" s="188">
        <v>49</v>
      </c>
      <c r="AS396" s="189">
        <v>0</v>
      </c>
      <c r="AT396" s="189">
        <v>17</v>
      </c>
      <c r="AU396" s="189">
        <v>52</v>
      </c>
      <c r="AV396" s="189">
        <v>9</v>
      </c>
      <c r="AW396" s="189">
        <v>2</v>
      </c>
      <c r="AX396" s="189">
        <v>3</v>
      </c>
      <c r="AY396" s="189">
        <v>0</v>
      </c>
      <c r="AZ396" s="189">
        <v>0</v>
      </c>
      <c r="BA396" s="312">
        <v>132</v>
      </c>
    </row>
    <row r="397" spans="1:53" ht="15" customHeight="1">
      <c r="A397" s="35"/>
      <c r="B397" s="11"/>
      <c r="C397" s="181" t="s">
        <v>66</v>
      </c>
      <c r="D397" s="183">
        <v>0</v>
      </c>
      <c r="E397" s="182">
        <v>0</v>
      </c>
      <c r="F397" s="182">
        <v>0</v>
      </c>
      <c r="G397" s="182">
        <v>3</v>
      </c>
      <c r="H397" s="182">
        <v>0</v>
      </c>
      <c r="I397" s="182">
        <v>0</v>
      </c>
      <c r="J397" s="182">
        <v>0</v>
      </c>
      <c r="K397" s="182">
        <v>0</v>
      </c>
      <c r="L397" s="182">
        <v>0</v>
      </c>
      <c r="M397" s="190">
        <v>3</v>
      </c>
      <c r="N397" s="183">
        <v>0</v>
      </c>
      <c r="O397" s="182">
        <v>0</v>
      </c>
      <c r="P397" s="182">
        <v>0</v>
      </c>
      <c r="Q397" s="182">
        <v>4</v>
      </c>
      <c r="R397" s="182">
        <v>2</v>
      </c>
      <c r="S397" s="182">
        <v>0</v>
      </c>
      <c r="T397" s="182">
        <v>0</v>
      </c>
      <c r="U397" s="182">
        <v>0</v>
      </c>
      <c r="V397" s="182">
        <v>0</v>
      </c>
      <c r="W397" s="182">
        <v>6</v>
      </c>
      <c r="X397" s="183">
        <v>0</v>
      </c>
      <c r="Y397" s="182">
        <v>0</v>
      </c>
      <c r="Z397" s="182">
        <v>0</v>
      </c>
      <c r="AA397" s="182">
        <v>1</v>
      </c>
      <c r="AB397" s="182">
        <v>1</v>
      </c>
      <c r="AC397" s="182">
        <v>0</v>
      </c>
      <c r="AD397" s="182">
        <v>0</v>
      </c>
      <c r="AE397" s="182">
        <v>0</v>
      </c>
      <c r="AF397" s="182">
        <v>0</v>
      </c>
      <c r="AG397" s="182">
        <v>2</v>
      </c>
      <c r="AH397" s="183">
        <v>0</v>
      </c>
      <c r="AI397" s="182">
        <v>0</v>
      </c>
      <c r="AJ397" s="182">
        <v>0</v>
      </c>
      <c r="AK397" s="182">
        <v>2</v>
      </c>
      <c r="AL397" s="182">
        <v>0</v>
      </c>
      <c r="AM397" s="182">
        <v>0</v>
      </c>
      <c r="AN397" s="182">
        <v>0</v>
      </c>
      <c r="AO397" s="182">
        <v>0</v>
      </c>
      <c r="AP397" s="182">
        <v>0</v>
      </c>
      <c r="AQ397" s="182">
        <v>2</v>
      </c>
      <c r="AR397" s="183">
        <v>0</v>
      </c>
      <c r="AS397" s="182">
        <v>0</v>
      </c>
      <c r="AT397" s="182">
        <v>0</v>
      </c>
      <c r="AU397" s="182">
        <v>2</v>
      </c>
      <c r="AV397" s="182">
        <v>1</v>
      </c>
      <c r="AW397" s="182">
        <v>0</v>
      </c>
      <c r="AX397" s="182">
        <v>0</v>
      </c>
      <c r="AY397" s="182">
        <v>0</v>
      </c>
      <c r="AZ397" s="182">
        <v>0</v>
      </c>
      <c r="BA397" s="190">
        <v>3</v>
      </c>
    </row>
    <row r="398" spans="1:53" ht="15" customHeight="1">
      <c r="A398" s="35"/>
      <c r="B398" s="11"/>
      <c r="C398" s="181" t="s">
        <v>67</v>
      </c>
      <c r="D398" s="183">
        <v>185</v>
      </c>
      <c r="E398" s="182">
        <v>0</v>
      </c>
      <c r="F398" s="182">
        <v>93</v>
      </c>
      <c r="G398" s="182">
        <v>424</v>
      </c>
      <c r="H398" s="182">
        <v>716</v>
      </c>
      <c r="I398" s="182">
        <v>47</v>
      </c>
      <c r="J398" s="182">
        <v>167</v>
      </c>
      <c r="K398" s="182">
        <v>59</v>
      </c>
      <c r="L398" s="182">
        <v>0</v>
      </c>
      <c r="M398" s="190">
        <v>1691</v>
      </c>
      <c r="N398" s="183">
        <v>262</v>
      </c>
      <c r="O398" s="182">
        <v>0</v>
      </c>
      <c r="P398" s="182">
        <v>110</v>
      </c>
      <c r="Q398" s="182">
        <v>523</v>
      </c>
      <c r="R398" s="182">
        <v>823</v>
      </c>
      <c r="S398" s="182">
        <v>55</v>
      </c>
      <c r="T398" s="182">
        <v>160</v>
      </c>
      <c r="U398" s="182">
        <v>47</v>
      </c>
      <c r="V398" s="182">
        <v>0</v>
      </c>
      <c r="W398" s="182">
        <v>1980</v>
      </c>
      <c r="X398" s="183">
        <v>261</v>
      </c>
      <c r="Y398" s="182">
        <v>0</v>
      </c>
      <c r="Z398" s="182">
        <v>141</v>
      </c>
      <c r="AA398" s="182">
        <v>525</v>
      </c>
      <c r="AB398" s="182">
        <v>877</v>
      </c>
      <c r="AC398" s="182">
        <v>90</v>
      </c>
      <c r="AD398" s="182">
        <v>185</v>
      </c>
      <c r="AE398" s="182">
        <v>58</v>
      </c>
      <c r="AF398" s="182">
        <v>0</v>
      </c>
      <c r="AG398" s="182">
        <v>2137</v>
      </c>
      <c r="AH398" s="183">
        <v>282</v>
      </c>
      <c r="AI398" s="182">
        <v>0</v>
      </c>
      <c r="AJ398" s="182">
        <v>115</v>
      </c>
      <c r="AK398" s="182">
        <v>588</v>
      </c>
      <c r="AL398" s="182">
        <v>767</v>
      </c>
      <c r="AM398" s="182">
        <v>88</v>
      </c>
      <c r="AN398" s="182">
        <v>172</v>
      </c>
      <c r="AO398" s="182">
        <v>41</v>
      </c>
      <c r="AP398" s="182">
        <v>0</v>
      </c>
      <c r="AQ398" s="182">
        <v>2053</v>
      </c>
      <c r="AR398" s="183">
        <v>239</v>
      </c>
      <c r="AS398" s="182">
        <v>0</v>
      </c>
      <c r="AT398" s="182">
        <v>109</v>
      </c>
      <c r="AU398" s="182">
        <v>623</v>
      </c>
      <c r="AV398" s="182">
        <v>804</v>
      </c>
      <c r="AW398" s="182">
        <v>135</v>
      </c>
      <c r="AX398" s="182">
        <v>164</v>
      </c>
      <c r="AY398" s="182">
        <v>61</v>
      </c>
      <c r="AZ398" s="182">
        <v>0</v>
      </c>
      <c r="BA398" s="190">
        <v>2135</v>
      </c>
    </row>
    <row r="399" spans="1:53" ht="15" customHeight="1">
      <c r="A399" s="35"/>
      <c r="B399" s="11"/>
      <c r="C399" s="181" t="s">
        <v>311</v>
      </c>
      <c r="D399" s="183">
        <v>302</v>
      </c>
      <c r="E399" s="182">
        <v>0</v>
      </c>
      <c r="F399" s="182">
        <v>117</v>
      </c>
      <c r="G399" s="182">
        <v>493</v>
      </c>
      <c r="H399" s="182">
        <v>474</v>
      </c>
      <c r="I399" s="182">
        <v>37</v>
      </c>
      <c r="J399" s="182">
        <v>146</v>
      </c>
      <c r="K399" s="182">
        <v>31</v>
      </c>
      <c r="L399" s="182">
        <v>0</v>
      </c>
      <c r="M399" s="190">
        <v>1600</v>
      </c>
      <c r="N399" s="183">
        <v>326</v>
      </c>
      <c r="O399" s="182">
        <v>0</v>
      </c>
      <c r="P399" s="182">
        <v>102</v>
      </c>
      <c r="Q399" s="182">
        <v>503</v>
      </c>
      <c r="R399" s="182">
        <v>505</v>
      </c>
      <c r="S399" s="182">
        <v>36</v>
      </c>
      <c r="T399" s="182">
        <v>166</v>
      </c>
      <c r="U399" s="182">
        <v>35</v>
      </c>
      <c r="V399" s="182">
        <v>1</v>
      </c>
      <c r="W399" s="182">
        <v>1674</v>
      </c>
      <c r="X399" s="183">
        <v>366</v>
      </c>
      <c r="Y399" s="182">
        <v>0</v>
      </c>
      <c r="Z399" s="182">
        <v>146</v>
      </c>
      <c r="AA399" s="182">
        <v>536</v>
      </c>
      <c r="AB399" s="182">
        <v>495</v>
      </c>
      <c r="AC399" s="182">
        <v>43</v>
      </c>
      <c r="AD399" s="182">
        <v>189</v>
      </c>
      <c r="AE399" s="182">
        <v>34</v>
      </c>
      <c r="AF399" s="182">
        <v>0</v>
      </c>
      <c r="AG399" s="182">
        <v>1809</v>
      </c>
      <c r="AH399" s="183">
        <v>374</v>
      </c>
      <c r="AI399" s="182">
        <v>0</v>
      </c>
      <c r="AJ399" s="182">
        <v>109</v>
      </c>
      <c r="AK399" s="182">
        <v>523</v>
      </c>
      <c r="AL399" s="182">
        <v>505</v>
      </c>
      <c r="AM399" s="182">
        <v>52</v>
      </c>
      <c r="AN399" s="182">
        <v>162</v>
      </c>
      <c r="AO399" s="182">
        <v>38</v>
      </c>
      <c r="AP399" s="182">
        <v>0</v>
      </c>
      <c r="AQ399" s="182">
        <v>1763</v>
      </c>
      <c r="AR399" s="183">
        <v>385</v>
      </c>
      <c r="AS399" s="182">
        <v>0</v>
      </c>
      <c r="AT399" s="182">
        <v>116</v>
      </c>
      <c r="AU399" s="182">
        <v>667</v>
      </c>
      <c r="AV399" s="182">
        <v>481</v>
      </c>
      <c r="AW399" s="182">
        <v>62</v>
      </c>
      <c r="AX399" s="182">
        <v>169</v>
      </c>
      <c r="AY399" s="182">
        <v>28</v>
      </c>
      <c r="AZ399" s="182">
        <v>2</v>
      </c>
      <c r="BA399" s="190">
        <v>1910</v>
      </c>
    </row>
    <row r="400" spans="1:53" ht="15" customHeight="1">
      <c r="A400" s="35"/>
      <c r="B400" s="304"/>
      <c r="C400" s="34" t="s">
        <v>39</v>
      </c>
      <c r="D400" s="184">
        <v>550</v>
      </c>
      <c r="E400" s="185">
        <v>0</v>
      </c>
      <c r="F400" s="185">
        <v>219</v>
      </c>
      <c r="G400" s="185">
        <v>970</v>
      </c>
      <c r="H400" s="185">
        <v>1195</v>
      </c>
      <c r="I400" s="185">
        <v>85</v>
      </c>
      <c r="J400" s="185">
        <v>319</v>
      </c>
      <c r="K400" s="185">
        <v>91</v>
      </c>
      <c r="L400" s="185">
        <v>0</v>
      </c>
      <c r="M400" s="191">
        <v>3429</v>
      </c>
      <c r="N400" s="184">
        <v>688</v>
      </c>
      <c r="O400" s="185">
        <v>0</v>
      </c>
      <c r="P400" s="185">
        <v>238</v>
      </c>
      <c r="Q400" s="185">
        <v>1093</v>
      </c>
      <c r="R400" s="185">
        <v>1336</v>
      </c>
      <c r="S400" s="185">
        <v>93</v>
      </c>
      <c r="T400" s="185">
        <v>330</v>
      </c>
      <c r="U400" s="185">
        <v>82</v>
      </c>
      <c r="V400" s="185">
        <v>1</v>
      </c>
      <c r="W400" s="185">
        <v>3861</v>
      </c>
      <c r="X400" s="184">
        <v>718</v>
      </c>
      <c r="Y400" s="185">
        <v>0</v>
      </c>
      <c r="Z400" s="185">
        <v>311</v>
      </c>
      <c r="AA400" s="185">
        <v>1109</v>
      </c>
      <c r="AB400" s="185">
        <v>1380</v>
      </c>
      <c r="AC400" s="185">
        <v>133</v>
      </c>
      <c r="AD400" s="185">
        <v>382</v>
      </c>
      <c r="AE400" s="185">
        <v>93</v>
      </c>
      <c r="AF400" s="185">
        <v>0</v>
      </c>
      <c r="AG400" s="185">
        <v>4126</v>
      </c>
      <c r="AH400" s="184">
        <v>731</v>
      </c>
      <c r="AI400" s="185">
        <v>0</v>
      </c>
      <c r="AJ400" s="185">
        <v>248</v>
      </c>
      <c r="AK400" s="185">
        <v>1163</v>
      </c>
      <c r="AL400" s="185">
        <v>1281</v>
      </c>
      <c r="AM400" s="185">
        <v>140</v>
      </c>
      <c r="AN400" s="185">
        <v>342</v>
      </c>
      <c r="AO400" s="185">
        <v>80</v>
      </c>
      <c r="AP400" s="185">
        <v>0</v>
      </c>
      <c r="AQ400" s="185">
        <v>3985</v>
      </c>
      <c r="AR400" s="184">
        <v>673</v>
      </c>
      <c r="AS400" s="185">
        <v>0</v>
      </c>
      <c r="AT400" s="185">
        <v>242</v>
      </c>
      <c r="AU400" s="185">
        <v>1344</v>
      </c>
      <c r="AV400" s="185">
        <v>1295</v>
      </c>
      <c r="AW400" s="185">
        <v>199</v>
      </c>
      <c r="AX400" s="185">
        <v>336</v>
      </c>
      <c r="AY400" s="185">
        <v>89</v>
      </c>
      <c r="AZ400" s="185">
        <v>2</v>
      </c>
      <c r="BA400" s="191">
        <v>4180</v>
      </c>
    </row>
    <row r="401" spans="1:53" ht="15" customHeight="1">
      <c r="A401" s="35"/>
      <c r="B401" s="11" t="s">
        <v>68</v>
      </c>
      <c r="C401" s="181" t="s">
        <v>68</v>
      </c>
      <c r="D401" s="183">
        <v>338</v>
      </c>
      <c r="E401" s="182">
        <v>0</v>
      </c>
      <c r="F401" s="182">
        <v>91</v>
      </c>
      <c r="G401" s="182">
        <v>730</v>
      </c>
      <c r="H401" s="182">
        <v>743</v>
      </c>
      <c r="I401" s="182">
        <v>48</v>
      </c>
      <c r="J401" s="182">
        <v>114</v>
      </c>
      <c r="K401" s="182">
        <v>13</v>
      </c>
      <c r="L401" s="182">
        <v>0</v>
      </c>
      <c r="M401" s="190">
        <v>2077</v>
      </c>
      <c r="N401" s="183">
        <v>376</v>
      </c>
      <c r="O401" s="182">
        <v>0</v>
      </c>
      <c r="P401" s="182">
        <v>128</v>
      </c>
      <c r="Q401" s="182">
        <v>801</v>
      </c>
      <c r="R401" s="182">
        <v>867</v>
      </c>
      <c r="S401" s="182">
        <v>67</v>
      </c>
      <c r="T401" s="182">
        <v>121</v>
      </c>
      <c r="U401" s="182">
        <v>25</v>
      </c>
      <c r="V401" s="182">
        <v>0</v>
      </c>
      <c r="W401" s="182">
        <v>2385</v>
      </c>
      <c r="X401" s="183">
        <v>395</v>
      </c>
      <c r="Y401" s="182">
        <v>0</v>
      </c>
      <c r="Z401" s="182">
        <v>129</v>
      </c>
      <c r="AA401" s="182">
        <v>885</v>
      </c>
      <c r="AB401" s="182">
        <v>880</v>
      </c>
      <c r="AC401" s="182">
        <v>68</v>
      </c>
      <c r="AD401" s="182">
        <v>108</v>
      </c>
      <c r="AE401" s="182">
        <v>22</v>
      </c>
      <c r="AF401" s="182">
        <v>0</v>
      </c>
      <c r="AG401" s="182">
        <v>2487</v>
      </c>
      <c r="AH401" s="183">
        <v>382</v>
      </c>
      <c r="AI401" s="182">
        <v>0</v>
      </c>
      <c r="AJ401" s="182">
        <v>101</v>
      </c>
      <c r="AK401" s="182">
        <v>749</v>
      </c>
      <c r="AL401" s="182">
        <v>725</v>
      </c>
      <c r="AM401" s="182">
        <v>69</v>
      </c>
      <c r="AN401" s="182">
        <v>92</v>
      </c>
      <c r="AO401" s="182">
        <v>21</v>
      </c>
      <c r="AP401" s="182">
        <v>1</v>
      </c>
      <c r="AQ401" s="182">
        <v>2140</v>
      </c>
      <c r="AR401" s="183">
        <v>357</v>
      </c>
      <c r="AS401" s="182">
        <v>0</v>
      </c>
      <c r="AT401" s="182">
        <v>137</v>
      </c>
      <c r="AU401" s="182">
        <v>932</v>
      </c>
      <c r="AV401" s="182">
        <v>822</v>
      </c>
      <c r="AW401" s="182">
        <v>67</v>
      </c>
      <c r="AX401" s="182">
        <v>92</v>
      </c>
      <c r="AY401" s="182">
        <v>17</v>
      </c>
      <c r="AZ401" s="182">
        <v>0</v>
      </c>
      <c r="BA401" s="190">
        <v>2424</v>
      </c>
    </row>
    <row r="402" spans="1:53" ht="15" customHeight="1">
      <c r="A402" s="35"/>
      <c r="B402" s="197" t="s">
        <v>69</v>
      </c>
      <c r="C402" s="39" t="s">
        <v>69</v>
      </c>
      <c r="D402" s="195">
        <v>0</v>
      </c>
      <c r="E402" s="194">
        <v>0</v>
      </c>
      <c r="F402" s="194">
        <v>0</v>
      </c>
      <c r="G402" s="194">
        <v>0</v>
      </c>
      <c r="H402" s="194">
        <v>0</v>
      </c>
      <c r="I402" s="194">
        <v>0</v>
      </c>
      <c r="J402" s="194">
        <v>0</v>
      </c>
      <c r="K402" s="194">
        <v>0</v>
      </c>
      <c r="L402" s="194">
        <v>0</v>
      </c>
      <c r="M402" s="196">
        <v>0</v>
      </c>
      <c r="N402" s="195">
        <v>0</v>
      </c>
      <c r="O402" s="194">
        <v>0</v>
      </c>
      <c r="P402" s="194">
        <v>0</v>
      </c>
      <c r="Q402" s="194">
        <v>0</v>
      </c>
      <c r="R402" s="194">
        <v>0</v>
      </c>
      <c r="S402" s="194">
        <v>0</v>
      </c>
      <c r="T402" s="194">
        <v>0</v>
      </c>
      <c r="U402" s="194">
        <v>0</v>
      </c>
      <c r="V402" s="194">
        <v>0</v>
      </c>
      <c r="W402" s="194">
        <v>0</v>
      </c>
      <c r="X402" s="195">
        <v>0</v>
      </c>
      <c r="Y402" s="194">
        <v>0</v>
      </c>
      <c r="Z402" s="194">
        <v>0</v>
      </c>
      <c r="AA402" s="194">
        <v>0</v>
      </c>
      <c r="AB402" s="194">
        <v>0</v>
      </c>
      <c r="AC402" s="194">
        <v>0</v>
      </c>
      <c r="AD402" s="194">
        <v>0</v>
      </c>
      <c r="AE402" s="194">
        <v>0</v>
      </c>
      <c r="AF402" s="194">
        <v>0</v>
      </c>
      <c r="AG402" s="194">
        <v>0</v>
      </c>
      <c r="AH402" s="195">
        <v>0</v>
      </c>
      <c r="AI402" s="194">
        <v>0</v>
      </c>
      <c r="AJ402" s="194">
        <v>0</v>
      </c>
      <c r="AK402" s="194">
        <v>0</v>
      </c>
      <c r="AL402" s="194">
        <v>0</v>
      </c>
      <c r="AM402" s="194">
        <v>0</v>
      </c>
      <c r="AN402" s="194">
        <v>0</v>
      </c>
      <c r="AO402" s="194">
        <v>0</v>
      </c>
      <c r="AP402" s="194">
        <v>0</v>
      </c>
      <c r="AQ402" s="194">
        <v>0</v>
      </c>
      <c r="AR402" s="195">
        <v>0</v>
      </c>
      <c r="AS402" s="194">
        <v>0</v>
      </c>
      <c r="AT402" s="194">
        <v>0</v>
      </c>
      <c r="AU402" s="194">
        <v>1</v>
      </c>
      <c r="AV402" s="194">
        <v>0</v>
      </c>
      <c r="AW402" s="194">
        <v>0</v>
      </c>
      <c r="AX402" s="194">
        <v>0</v>
      </c>
      <c r="AY402" s="194">
        <v>0</v>
      </c>
      <c r="AZ402" s="194">
        <v>0</v>
      </c>
      <c r="BA402" s="196">
        <v>1</v>
      </c>
    </row>
    <row r="403" spans="1:53" ht="15" customHeight="1">
      <c r="A403" s="36"/>
      <c r="B403" s="304" t="s">
        <v>39</v>
      </c>
      <c r="C403" s="34"/>
      <c r="D403" s="184">
        <v>1053</v>
      </c>
      <c r="E403" s="185">
        <v>0</v>
      </c>
      <c r="F403" s="185">
        <v>346</v>
      </c>
      <c r="G403" s="185">
        <v>1832</v>
      </c>
      <c r="H403" s="185">
        <v>1958</v>
      </c>
      <c r="I403" s="185">
        <v>141</v>
      </c>
      <c r="J403" s="185">
        <v>442</v>
      </c>
      <c r="K403" s="185">
        <v>108</v>
      </c>
      <c r="L403" s="185">
        <v>0</v>
      </c>
      <c r="M403" s="191">
        <v>5880</v>
      </c>
      <c r="N403" s="184">
        <v>1268</v>
      </c>
      <c r="O403" s="185">
        <v>0</v>
      </c>
      <c r="P403" s="185">
        <v>425</v>
      </c>
      <c r="Q403" s="185">
        <v>2044</v>
      </c>
      <c r="R403" s="185">
        <v>2236</v>
      </c>
      <c r="S403" s="185">
        <v>162</v>
      </c>
      <c r="T403" s="185">
        <v>462</v>
      </c>
      <c r="U403" s="185">
        <v>110</v>
      </c>
      <c r="V403" s="185">
        <v>1</v>
      </c>
      <c r="W403" s="185">
        <v>6708</v>
      </c>
      <c r="X403" s="184">
        <v>1348</v>
      </c>
      <c r="Y403" s="185">
        <v>0</v>
      </c>
      <c r="Z403" s="185">
        <v>513</v>
      </c>
      <c r="AA403" s="185">
        <v>2154</v>
      </c>
      <c r="AB403" s="185">
        <v>2309</v>
      </c>
      <c r="AC403" s="185">
        <v>210</v>
      </c>
      <c r="AD403" s="185">
        <v>505</v>
      </c>
      <c r="AE403" s="185">
        <v>119</v>
      </c>
      <c r="AF403" s="185">
        <v>0</v>
      </c>
      <c r="AG403" s="185">
        <v>7158</v>
      </c>
      <c r="AH403" s="184">
        <v>1373</v>
      </c>
      <c r="AI403" s="185">
        <v>0</v>
      </c>
      <c r="AJ403" s="185">
        <v>398</v>
      </c>
      <c r="AK403" s="185">
        <v>2085</v>
      </c>
      <c r="AL403" s="185">
        <v>2025</v>
      </c>
      <c r="AM403" s="185">
        <v>211</v>
      </c>
      <c r="AN403" s="185">
        <v>445</v>
      </c>
      <c r="AO403" s="185">
        <v>102</v>
      </c>
      <c r="AP403" s="185">
        <v>1</v>
      </c>
      <c r="AQ403" s="185">
        <v>6640</v>
      </c>
      <c r="AR403" s="184">
        <v>1316</v>
      </c>
      <c r="AS403" s="185">
        <v>0</v>
      </c>
      <c r="AT403" s="185">
        <v>439</v>
      </c>
      <c r="AU403" s="185">
        <v>2472</v>
      </c>
      <c r="AV403" s="185">
        <v>2131</v>
      </c>
      <c r="AW403" s="185">
        <v>270</v>
      </c>
      <c r="AX403" s="185">
        <v>445</v>
      </c>
      <c r="AY403" s="185">
        <v>107</v>
      </c>
      <c r="AZ403" s="185">
        <v>2</v>
      </c>
      <c r="BA403" s="191">
        <v>7182</v>
      </c>
    </row>
    <row r="404" spans="1:53" ht="15" customHeight="1">
      <c r="A404" s="35" t="s">
        <v>17</v>
      </c>
      <c r="B404" s="11" t="s">
        <v>70</v>
      </c>
      <c r="C404" s="181" t="s">
        <v>70</v>
      </c>
      <c r="D404" s="183">
        <v>326</v>
      </c>
      <c r="E404" s="182">
        <v>0</v>
      </c>
      <c r="F404" s="182">
        <v>249</v>
      </c>
      <c r="G404" s="182">
        <v>718</v>
      </c>
      <c r="H404" s="182">
        <v>318</v>
      </c>
      <c r="I404" s="182">
        <v>17</v>
      </c>
      <c r="J404" s="182">
        <v>120</v>
      </c>
      <c r="K404" s="182">
        <v>16</v>
      </c>
      <c r="L404" s="182">
        <v>0</v>
      </c>
      <c r="M404" s="190">
        <v>1764</v>
      </c>
      <c r="N404" s="183">
        <v>425</v>
      </c>
      <c r="O404" s="182">
        <v>0</v>
      </c>
      <c r="P404" s="182">
        <v>273</v>
      </c>
      <c r="Q404" s="182">
        <v>878</v>
      </c>
      <c r="R404" s="182">
        <v>328</v>
      </c>
      <c r="S404" s="182">
        <v>22</v>
      </c>
      <c r="T404" s="182">
        <v>116</v>
      </c>
      <c r="U404" s="182">
        <v>15</v>
      </c>
      <c r="V404" s="182">
        <v>2</v>
      </c>
      <c r="W404" s="182">
        <v>2059</v>
      </c>
      <c r="X404" s="183">
        <v>442</v>
      </c>
      <c r="Y404" s="182">
        <v>0</v>
      </c>
      <c r="Z404" s="182">
        <v>336</v>
      </c>
      <c r="AA404" s="182">
        <v>966</v>
      </c>
      <c r="AB404" s="182">
        <v>352</v>
      </c>
      <c r="AC404" s="182">
        <v>29</v>
      </c>
      <c r="AD404" s="182">
        <v>131</v>
      </c>
      <c r="AE404" s="182">
        <v>14</v>
      </c>
      <c r="AF404" s="182">
        <v>0</v>
      </c>
      <c r="AG404" s="182">
        <v>2270</v>
      </c>
      <c r="AH404" s="183">
        <v>445</v>
      </c>
      <c r="AI404" s="182">
        <v>0</v>
      </c>
      <c r="AJ404" s="182">
        <v>301</v>
      </c>
      <c r="AK404" s="182">
        <v>926</v>
      </c>
      <c r="AL404" s="182">
        <v>382</v>
      </c>
      <c r="AM404" s="182">
        <v>44</v>
      </c>
      <c r="AN404" s="182">
        <v>139</v>
      </c>
      <c r="AO404" s="182">
        <v>19</v>
      </c>
      <c r="AP404" s="182">
        <v>1</v>
      </c>
      <c r="AQ404" s="182">
        <v>2257</v>
      </c>
      <c r="AR404" s="183">
        <v>396</v>
      </c>
      <c r="AS404" s="182">
        <v>0</v>
      </c>
      <c r="AT404" s="182">
        <v>342</v>
      </c>
      <c r="AU404" s="182">
        <v>1003</v>
      </c>
      <c r="AV404" s="182">
        <v>429</v>
      </c>
      <c r="AW404" s="182">
        <v>30</v>
      </c>
      <c r="AX404" s="182">
        <v>157</v>
      </c>
      <c r="AY404" s="182">
        <v>23</v>
      </c>
      <c r="AZ404" s="182">
        <v>0</v>
      </c>
      <c r="BA404" s="190">
        <v>2380</v>
      </c>
    </row>
    <row r="405" spans="1:53" ht="15" customHeight="1">
      <c r="A405" s="35"/>
      <c r="B405" s="334" t="s">
        <v>71</v>
      </c>
      <c r="C405" s="260" t="s">
        <v>72</v>
      </c>
      <c r="D405" s="188">
        <v>8</v>
      </c>
      <c r="E405" s="189">
        <v>0</v>
      </c>
      <c r="F405" s="189">
        <v>3</v>
      </c>
      <c r="G405" s="189">
        <v>7</v>
      </c>
      <c r="H405" s="189">
        <v>2</v>
      </c>
      <c r="I405" s="189">
        <v>0</v>
      </c>
      <c r="J405" s="189">
        <v>2</v>
      </c>
      <c r="K405" s="189">
        <v>1</v>
      </c>
      <c r="L405" s="189">
        <v>0</v>
      </c>
      <c r="M405" s="312">
        <v>23</v>
      </c>
      <c r="N405" s="188">
        <v>7</v>
      </c>
      <c r="O405" s="189">
        <v>0</v>
      </c>
      <c r="P405" s="189">
        <v>3</v>
      </c>
      <c r="Q405" s="189">
        <v>6</v>
      </c>
      <c r="R405" s="189">
        <v>6</v>
      </c>
      <c r="S405" s="189">
        <v>0</v>
      </c>
      <c r="T405" s="189">
        <v>4</v>
      </c>
      <c r="U405" s="189">
        <v>0</v>
      </c>
      <c r="V405" s="189">
        <v>0</v>
      </c>
      <c r="W405" s="189">
        <v>26</v>
      </c>
      <c r="X405" s="188">
        <v>12</v>
      </c>
      <c r="Y405" s="189">
        <v>0</v>
      </c>
      <c r="Z405" s="189">
        <v>3</v>
      </c>
      <c r="AA405" s="189">
        <v>15</v>
      </c>
      <c r="AB405" s="189">
        <v>8</v>
      </c>
      <c r="AC405" s="189">
        <v>0</v>
      </c>
      <c r="AD405" s="189">
        <v>1</v>
      </c>
      <c r="AE405" s="189">
        <v>0</v>
      </c>
      <c r="AF405" s="189">
        <v>0</v>
      </c>
      <c r="AG405" s="189">
        <v>39</v>
      </c>
      <c r="AH405" s="188">
        <v>10</v>
      </c>
      <c r="AI405" s="189">
        <v>0</v>
      </c>
      <c r="AJ405" s="189">
        <v>0</v>
      </c>
      <c r="AK405" s="189">
        <v>10</v>
      </c>
      <c r="AL405" s="189">
        <v>7</v>
      </c>
      <c r="AM405" s="189">
        <v>1</v>
      </c>
      <c r="AN405" s="189">
        <v>2</v>
      </c>
      <c r="AO405" s="189">
        <v>0</v>
      </c>
      <c r="AP405" s="189">
        <v>0</v>
      </c>
      <c r="AQ405" s="189">
        <v>30</v>
      </c>
      <c r="AR405" s="188">
        <v>11</v>
      </c>
      <c r="AS405" s="189">
        <v>0</v>
      </c>
      <c r="AT405" s="189">
        <v>4</v>
      </c>
      <c r="AU405" s="189">
        <v>12</v>
      </c>
      <c r="AV405" s="189">
        <v>3</v>
      </c>
      <c r="AW405" s="189">
        <v>0</v>
      </c>
      <c r="AX405" s="189">
        <v>4</v>
      </c>
      <c r="AY405" s="189">
        <v>0</v>
      </c>
      <c r="AZ405" s="189">
        <v>0</v>
      </c>
      <c r="BA405" s="312">
        <v>34</v>
      </c>
    </row>
    <row r="406" spans="1:53" ht="15" customHeight="1">
      <c r="A406" s="35"/>
      <c r="B406" s="11"/>
      <c r="C406" s="181" t="s">
        <v>73</v>
      </c>
      <c r="D406" s="183">
        <v>7</v>
      </c>
      <c r="E406" s="182">
        <v>0</v>
      </c>
      <c r="F406" s="182">
        <v>12</v>
      </c>
      <c r="G406" s="182">
        <v>23</v>
      </c>
      <c r="H406" s="182">
        <v>3</v>
      </c>
      <c r="I406" s="182">
        <v>0</v>
      </c>
      <c r="J406" s="182">
        <v>6</v>
      </c>
      <c r="K406" s="182">
        <v>1</v>
      </c>
      <c r="L406" s="182">
        <v>0</v>
      </c>
      <c r="M406" s="190">
        <v>52</v>
      </c>
      <c r="N406" s="183">
        <v>7</v>
      </c>
      <c r="O406" s="182">
        <v>0</v>
      </c>
      <c r="P406" s="182">
        <v>9</v>
      </c>
      <c r="Q406" s="182">
        <v>15</v>
      </c>
      <c r="R406" s="182">
        <v>5</v>
      </c>
      <c r="S406" s="182">
        <v>0</v>
      </c>
      <c r="T406" s="182">
        <v>2</v>
      </c>
      <c r="U406" s="182">
        <v>0</v>
      </c>
      <c r="V406" s="182">
        <v>0</v>
      </c>
      <c r="W406" s="182">
        <v>38</v>
      </c>
      <c r="X406" s="183">
        <v>13</v>
      </c>
      <c r="Y406" s="182">
        <v>0</v>
      </c>
      <c r="Z406" s="182">
        <v>14</v>
      </c>
      <c r="AA406" s="182">
        <v>11</v>
      </c>
      <c r="AB406" s="182">
        <v>4</v>
      </c>
      <c r="AC406" s="182">
        <v>0</v>
      </c>
      <c r="AD406" s="182">
        <v>0</v>
      </c>
      <c r="AE406" s="182">
        <v>0</v>
      </c>
      <c r="AF406" s="182">
        <v>0</v>
      </c>
      <c r="AG406" s="182">
        <v>42</v>
      </c>
      <c r="AH406" s="183">
        <v>5</v>
      </c>
      <c r="AI406" s="182">
        <v>0</v>
      </c>
      <c r="AJ406" s="182">
        <v>7</v>
      </c>
      <c r="AK406" s="182">
        <v>11</v>
      </c>
      <c r="AL406" s="182">
        <v>2</v>
      </c>
      <c r="AM406" s="182">
        <v>0</v>
      </c>
      <c r="AN406" s="182">
        <v>2</v>
      </c>
      <c r="AO406" s="182">
        <v>0</v>
      </c>
      <c r="AP406" s="182">
        <v>0</v>
      </c>
      <c r="AQ406" s="182">
        <v>27</v>
      </c>
      <c r="AR406" s="183">
        <v>11</v>
      </c>
      <c r="AS406" s="182">
        <v>0</v>
      </c>
      <c r="AT406" s="182">
        <v>10</v>
      </c>
      <c r="AU406" s="182">
        <v>27</v>
      </c>
      <c r="AV406" s="182">
        <v>5</v>
      </c>
      <c r="AW406" s="182">
        <v>0</v>
      </c>
      <c r="AX406" s="182">
        <v>7</v>
      </c>
      <c r="AY406" s="182">
        <v>0</v>
      </c>
      <c r="AZ406" s="182">
        <v>0</v>
      </c>
      <c r="BA406" s="190">
        <v>60</v>
      </c>
    </row>
    <row r="407" spans="1:53" ht="15" customHeight="1">
      <c r="A407" s="35"/>
      <c r="B407" s="11"/>
      <c r="C407" s="181" t="s">
        <v>74</v>
      </c>
      <c r="D407" s="183">
        <v>3</v>
      </c>
      <c r="E407" s="182">
        <v>0</v>
      </c>
      <c r="F407" s="182">
        <v>1</v>
      </c>
      <c r="G407" s="182">
        <v>4</v>
      </c>
      <c r="H407" s="182">
        <v>0</v>
      </c>
      <c r="I407" s="182">
        <v>0</v>
      </c>
      <c r="J407" s="182">
        <v>0</v>
      </c>
      <c r="K407" s="182">
        <v>0</v>
      </c>
      <c r="L407" s="182">
        <v>0</v>
      </c>
      <c r="M407" s="190">
        <v>8</v>
      </c>
      <c r="N407" s="183">
        <v>3</v>
      </c>
      <c r="O407" s="182">
        <v>0</v>
      </c>
      <c r="P407" s="182">
        <v>1</v>
      </c>
      <c r="Q407" s="182">
        <v>1</v>
      </c>
      <c r="R407" s="182">
        <v>0</v>
      </c>
      <c r="S407" s="182">
        <v>0</v>
      </c>
      <c r="T407" s="182">
        <v>0</v>
      </c>
      <c r="U407" s="182">
        <v>0</v>
      </c>
      <c r="V407" s="182">
        <v>0</v>
      </c>
      <c r="W407" s="182">
        <v>5</v>
      </c>
      <c r="X407" s="183">
        <v>7</v>
      </c>
      <c r="Y407" s="182">
        <v>0</v>
      </c>
      <c r="Z407" s="182">
        <v>0</v>
      </c>
      <c r="AA407" s="182">
        <v>2</v>
      </c>
      <c r="AB407" s="182">
        <v>0</v>
      </c>
      <c r="AC407" s="182">
        <v>0</v>
      </c>
      <c r="AD407" s="182">
        <v>0</v>
      </c>
      <c r="AE407" s="182">
        <v>0</v>
      </c>
      <c r="AF407" s="182">
        <v>0</v>
      </c>
      <c r="AG407" s="182">
        <v>9</v>
      </c>
      <c r="AH407" s="183">
        <v>3</v>
      </c>
      <c r="AI407" s="182">
        <v>0</v>
      </c>
      <c r="AJ407" s="182">
        <v>1</v>
      </c>
      <c r="AK407" s="182">
        <v>1</v>
      </c>
      <c r="AL407" s="182">
        <v>0</v>
      </c>
      <c r="AM407" s="182">
        <v>0</v>
      </c>
      <c r="AN407" s="182">
        <v>0</v>
      </c>
      <c r="AO407" s="182">
        <v>0</v>
      </c>
      <c r="AP407" s="182">
        <v>0</v>
      </c>
      <c r="AQ407" s="182">
        <v>5</v>
      </c>
      <c r="AR407" s="183">
        <v>6</v>
      </c>
      <c r="AS407" s="182">
        <v>0</v>
      </c>
      <c r="AT407" s="182">
        <v>3</v>
      </c>
      <c r="AU407" s="182">
        <v>2</v>
      </c>
      <c r="AV407" s="182">
        <v>0</v>
      </c>
      <c r="AW407" s="182">
        <v>0</v>
      </c>
      <c r="AX407" s="182">
        <v>0</v>
      </c>
      <c r="AY407" s="182">
        <v>0</v>
      </c>
      <c r="AZ407" s="182">
        <v>0</v>
      </c>
      <c r="BA407" s="190">
        <v>11</v>
      </c>
    </row>
    <row r="408" spans="1:53" ht="15" customHeight="1">
      <c r="A408" s="35"/>
      <c r="B408" s="304"/>
      <c r="C408" s="34" t="s">
        <v>39</v>
      </c>
      <c r="D408" s="184">
        <v>18</v>
      </c>
      <c r="E408" s="185">
        <v>0</v>
      </c>
      <c r="F408" s="185">
        <v>16</v>
      </c>
      <c r="G408" s="185">
        <v>34</v>
      </c>
      <c r="H408" s="185">
        <v>5</v>
      </c>
      <c r="I408" s="185">
        <v>0</v>
      </c>
      <c r="J408" s="185">
        <v>8</v>
      </c>
      <c r="K408" s="185">
        <v>2</v>
      </c>
      <c r="L408" s="185">
        <v>0</v>
      </c>
      <c r="M408" s="191">
        <v>83</v>
      </c>
      <c r="N408" s="184">
        <v>17</v>
      </c>
      <c r="O408" s="185">
        <v>0</v>
      </c>
      <c r="P408" s="185">
        <v>13</v>
      </c>
      <c r="Q408" s="185">
        <v>22</v>
      </c>
      <c r="R408" s="185">
        <v>11</v>
      </c>
      <c r="S408" s="185">
        <v>0</v>
      </c>
      <c r="T408" s="185">
        <v>6</v>
      </c>
      <c r="U408" s="185">
        <v>0</v>
      </c>
      <c r="V408" s="185">
        <v>0</v>
      </c>
      <c r="W408" s="185">
        <v>69</v>
      </c>
      <c r="X408" s="184">
        <v>32</v>
      </c>
      <c r="Y408" s="185">
        <v>0</v>
      </c>
      <c r="Z408" s="185">
        <v>17</v>
      </c>
      <c r="AA408" s="185">
        <v>28</v>
      </c>
      <c r="AB408" s="185">
        <v>12</v>
      </c>
      <c r="AC408" s="185">
        <v>0</v>
      </c>
      <c r="AD408" s="185">
        <v>1</v>
      </c>
      <c r="AE408" s="185">
        <v>0</v>
      </c>
      <c r="AF408" s="185">
        <v>0</v>
      </c>
      <c r="AG408" s="185">
        <v>90</v>
      </c>
      <c r="AH408" s="184">
        <v>18</v>
      </c>
      <c r="AI408" s="185">
        <v>0</v>
      </c>
      <c r="AJ408" s="185">
        <v>8</v>
      </c>
      <c r="AK408" s="185">
        <v>22</v>
      </c>
      <c r="AL408" s="185">
        <v>9</v>
      </c>
      <c r="AM408" s="185">
        <v>1</v>
      </c>
      <c r="AN408" s="185">
        <v>4</v>
      </c>
      <c r="AO408" s="185">
        <v>0</v>
      </c>
      <c r="AP408" s="185">
        <v>0</v>
      </c>
      <c r="AQ408" s="185">
        <v>62</v>
      </c>
      <c r="AR408" s="184">
        <v>28</v>
      </c>
      <c r="AS408" s="185">
        <v>0</v>
      </c>
      <c r="AT408" s="185">
        <v>17</v>
      </c>
      <c r="AU408" s="185">
        <v>41</v>
      </c>
      <c r="AV408" s="185">
        <v>8</v>
      </c>
      <c r="AW408" s="185">
        <v>0</v>
      </c>
      <c r="AX408" s="185">
        <v>11</v>
      </c>
      <c r="AY408" s="185">
        <v>0</v>
      </c>
      <c r="AZ408" s="185">
        <v>0</v>
      </c>
      <c r="BA408" s="191">
        <v>105</v>
      </c>
    </row>
    <row r="409" spans="1:53" ht="15" customHeight="1">
      <c r="A409" s="35"/>
      <c r="B409" s="11" t="s">
        <v>189</v>
      </c>
      <c r="C409" s="181" t="s">
        <v>75</v>
      </c>
      <c r="D409" s="183">
        <v>1</v>
      </c>
      <c r="E409" s="182">
        <v>0</v>
      </c>
      <c r="F409" s="182">
        <v>0</v>
      </c>
      <c r="G409" s="182">
        <v>3</v>
      </c>
      <c r="H409" s="182">
        <v>25</v>
      </c>
      <c r="I409" s="182">
        <v>0</v>
      </c>
      <c r="J409" s="182">
        <v>2</v>
      </c>
      <c r="K409" s="182">
        <v>4</v>
      </c>
      <c r="L409" s="182">
        <v>0</v>
      </c>
      <c r="M409" s="190">
        <v>35</v>
      </c>
      <c r="N409" s="183">
        <v>0</v>
      </c>
      <c r="O409" s="182">
        <v>0</v>
      </c>
      <c r="P409" s="182">
        <v>0</v>
      </c>
      <c r="Q409" s="182">
        <v>5</v>
      </c>
      <c r="R409" s="182">
        <v>30</v>
      </c>
      <c r="S409" s="182">
        <v>0</v>
      </c>
      <c r="T409" s="182">
        <v>1</v>
      </c>
      <c r="U409" s="182">
        <v>2</v>
      </c>
      <c r="V409" s="182">
        <v>0</v>
      </c>
      <c r="W409" s="182">
        <v>38</v>
      </c>
      <c r="X409" s="183">
        <v>0</v>
      </c>
      <c r="Y409" s="182">
        <v>0</v>
      </c>
      <c r="Z409" s="182">
        <v>0</v>
      </c>
      <c r="AA409" s="182">
        <v>6</v>
      </c>
      <c r="AB409" s="182">
        <v>12</v>
      </c>
      <c r="AC409" s="182">
        <v>0</v>
      </c>
      <c r="AD409" s="182">
        <v>0</v>
      </c>
      <c r="AE409" s="182">
        <v>0</v>
      </c>
      <c r="AF409" s="182">
        <v>0</v>
      </c>
      <c r="AG409" s="182">
        <v>18</v>
      </c>
      <c r="AH409" s="183">
        <v>0</v>
      </c>
      <c r="AI409" s="182">
        <v>0</v>
      </c>
      <c r="AJ409" s="182">
        <v>0</v>
      </c>
      <c r="AK409" s="182">
        <v>0</v>
      </c>
      <c r="AL409" s="182">
        <v>3</v>
      </c>
      <c r="AM409" s="182">
        <v>0</v>
      </c>
      <c r="AN409" s="182">
        <v>0</v>
      </c>
      <c r="AO409" s="182">
        <v>0</v>
      </c>
      <c r="AP409" s="182">
        <v>0</v>
      </c>
      <c r="AQ409" s="182">
        <v>3</v>
      </c>
      <c r="AR409" s="183">
        <v>0</v>
      </c>
      <c r="AS409" s="182">
        <v>0</v>
      </c>
      <c r="AT409" s="182">
        <v>0</v>
      </c>
      <c r="AU409" s="182">
        <v>1</v>
      </c>
      <c r="AV409" s="182">
        <v>2</v>
      </c>
      <c r="AW409" s="182">
        <v>0</v>
      </c>
      <c r="AX409" s="182">
        <v>0</v>
      </c>
      <c r="AY409" s="182">
        <v>0</v>
      </c>
      <c r="AZ409" s="182">
        <v>0</v>
      </c>
      <c r="BA409" s="190">
        <v>3</v>
      </c>
    </row>
    <row r="410" spans="1:53" ht="15" customHeight="1">
      <c r="A410" s="35"/>
      <c r="B410" s="11"/>
      <c r="C410" s="181" t="s">
        <v>76</v>
      </c>
      <c r="D410" s="183">
        <v>0</v>
      </c>
      <c r="E410" s="182">
        <v>0</v>
      </c>
      <c r="F410" s="182">
        <v>1</v>
      </c>
      <c r="G410" s="182">
        <v>8</v>
      </c>
      <c r="H410" s="182">
        <v>12</v>
      </c>
      <c r="I410" s="182">
        <v>0</v>
      </c>
      <c r="J410" s="182">
        <v>6</v>
      </c>
      <c r="K410" s="182">
        <v>0</v>
      </c>
      <c r="L410" s="182">
        <v>0</v>
      </c>
      <c r="M410" s="190">
        <v>27</v>
      </c>
      <c r="N410" s="183">
        <v>1</v>
      </c>
      <c r="O410" s="182">
        <v>0</v>
      </c>
      <c r="P410" s="182">
        <v>0</v>
      </c>
      <c r="Q410" s="182">
        <v>6</v>
      </c>
      <c r="R410" s="182">
        <v>14</v>
      </c>
      <c r="S410" s="182">
        <v>1</v>
      </c>
      <c r="T410" s="182">
        <v>8</v>
      </c>
      <c r="U410" s="182">
        <v>1</v>
      </c>
      <c r="V410" s="182">
        <v>0</v>
      </c>
      <c r="W410" s="182">
        <v>31</v>
      </c>
      <c r="X410" s="183">
        <v>2</v>
      </c>
      <c r="Y410" s="182">
        <v>0</v>
      </c>
      <c r="Z410" s="182">
        <v>2</v>
      </c>
      <c r="AA410" s="182">
        <v>6</v>
      </c>
      <c r="AB410" s="182">
        <v>15</v>
      </c>
      <c r="AC410" s="182">
        <v>0</v>
      </c>
      <c r="AD410" s="182">
        <v>7</v>
      </c>
      <c r="AE410" s="182">
        <v>0</v>
      </c>
      <c r="AF410" s="182">
        <v>0</v>
      </c>
      <c r="AG410" s="182">
        <v>32</v>
      </c>
      <c r="AH410" s="183">
        <v>0</v>
      </c>
      <c r="AI410" s="182">
        <v>0</v>
      </c>
      <c r="AJ410" s="182">
        <v>1</v>
      </c>
      <c r="AK410" s="182">
        <v>3</v>
      </c>
      <c r="AL410" s="182">
        <v>12</v>
      </c>
      <c r="AM410" s="182">
        <v>0</v>
      </c>
      <c r="AN410" s="182">
        <v>4</v>
      </c>
      <c r="AO410" s="182">
        <v>2</v>
      </c>
      <c r="AP410" s="182">
        <v>0</v>
      </c>
      <c r="AQ410" s="182">
        <v>22</v>
      </c>
      <c r="AR410" s="183">
        <v>1</v>
      </c>
      <c r="AS410" s="182">
        <v>0</v>
      </c>
      <c r="AT410" s="182">
        <v>2</v>
      </c>
      <c r="AU410" s="182">
        <v>14</v>
      </c>
      <c r="AV410" s="182">
        <v>26</v>
      </c>
      <c r="AW410" s="182">
        <v>0</v>
      </c>
      <c r="AX410" s="182">
        <v>5</v>
      </c>
      <c r="AY410" s="182">
        <v>0</v>
      </c>
      <c r="AZ410" s="182">
        <v>0</v>
      </c>
      <c r="BA410" s="190">
        <v>48</v>
      </c>
    </row>
    <row r="411" spans="1:53" ht="15" customHeight="1">
      <c r="A411" s="35"/>
      <c r="B411" s="11"/>
      <c r="C411" s="181" t="s">
        <v>77</v>
      </c>
      <c r="D411" s="183">
        <v>0</v>
      </c>
      <c r="E411" s="182">
        <v>0</v>
      </c>
      <c r="F411" s="182">
        <v>0</v>
      </c>
      <c r="G411" s="182">
        <v>0</v>
      </c>
      <c r="H411" s="182">
        <v>1</v>
      </c>
      <c r="I411" s="182">
        <v>0</v>
      </c>
      <c r="J411" s="182">
        <v>0</v>
      </c>
      <c r="K411" s="182">
        <v>0</v>
      </c>
      <c r="L411" s="182">
        <v>0</v>
      </c>
      <c r="M411" s="190">
        <v>1</v>
      </c>
      <c r="N411" s="183">
        <v>0</v>
      </c>
      <c r="O411" s="182">
        <v>0</v>
      </c>
      <c r="P411" s="182">
        <v>0</v>
      </c>
      <c r="Q411" s="182">
        <v>0</v>
      </c>
      <c r="R411" s="182">
        <v>0</v>
      </c>
      <c r="S411" s="182">
        <v>0</v>
      </c>
      <c r="T411" s="182">
        <v>0</v>
      </c>
      <c r="U411" s="182">
        <v>0</v>
      </c>
      <c r="V411" s="182">
        <v>0</v>
      </c>
      <c r="W411" s="182">
        <v>0</v>
      </c>
      <c r="X411" s="183">
        <v>0</v>
      </c>
      <c r="Y411" s="182">
        <v>0</v>
      </c>
      <c r="Z411" s="182">
        <v>0</v>
      </c>
      <c r="AA411" s="182">
        <v>1</v>
      </c>
      <c r="AB411" s="182">
        <v>0</v>
      </c>
      <c r="AC411" s="182">
        <v>0</v>
      </c>
      <c r="AD411" s="182">
        <v>0</v>
      </c>
      <c r="AE411" s="182">
        <v>0</v>
      </c>
      <c r="AF411" s="182">
        <v>0</v>
      </c>
      <c r="AG411" s="182">
        <v>1</v>
      </c>
      <c r="AH411" s="183">
        <v>1</v>
      </c>
      <c r="AI411" s="182">
        <v>0</v>
      </c>
      <c r="AJ411" s="182">
        <v>0</v>
      </c>
      <c r="AK411" s="182">
        <v>0</v>
      </c>
      <c r="AL411" s="182">
        <v>0</v>
      </c>
      <c r="AM411" s="182">
        <v>0</v>
      </c>
      <c r="AN411" s="182">
        <v>0</v>
      </c>
      <c r="AO411" s="182">
        <v>0</v>
      </c>
      <c r="AP411" s="182">
        <v>0</v>
      </c>
      <c r="AQ411" s="182">
        <v>1</v>
      </c>
      <c r="AR411" s="183">
        <v>0</v>
      </c>
      <c r="AS411" s="182">
        <v>0</v>
      </c>
      <c r="AT411" s="182">
        <v>0</v>
      </c>
      <c r="AU411" s="182">
        <v>0</v>
      </c>
      <c r="AV411" s="182">
        <v>0</v>
      </c>
      <c r="AW411" s="182">
        <v>0</v>
      </c>
      <c r="AX411" s="182">
        <v>0</v>
      </c>
      <c r="AY411" s="182">
        <v>0</v>
      </c>
      <c r="AZ411" s="182">
        <v>0</v>
      </c>
      <c r="BA411" s="190">
        <v>0</v>
      </c>
    </row>
    <row r="412" spans="1:53" ht="15" customHeight="1">
      <c r="A412" s="35"/>
      <c r="B412" s="11"/>
      <c r="C412" s="181" t="s">
        <v>39</v>
      </c>
      <c r="D412" s="183">
        <v>1</v>
      </c>
      <c r="E412" s="182">
        <v>0</v>
      </c>
      <c r="F412" s="182">
        <v>1</v>
      </c>
      <c r="G412" s="182">
        <v>11</v>
      </c>
      <c r="H412" s="182">
        <v>38</v>
      </c>
      <c r="I412" s="182">
        <v>0</v>
      </c>
      <c r="J412" s="182">
        <v>8</v>
      </c>
      <c r="K412" s="182">
        <v>4</v>
      </c>
      <c r="L412" s="182">
        <v>0</v>
      </c>
      <c r="M412" s="190">
        <v>63</v>
      </c>
      <c r="N412" s="183">
        <v>1</v>
      </c>
      <c r="O412" s="182">
        <v>0</v>
      </c>
      <c r="P412" s="182">
        <v>0</v>
      </c>
      <c r="Q412" s="182">
        <v>11</v>
      </c>
      <c r="R412" s="182">
        <v>44</v>
      </c>
      <c r="S412" s="182">
        <v>1</v>
      </c>
      <c r="T412" s="182">
        <v>9</v>
      </c>
      <c r="U412" s="182">
        <v>3</v>
      </c>
      <c r="V412" s="182">
        <v>0</v>
      </c>
      <c r="W412" s="182">
        <v>69</v>
      </c>
      <c r="X412" s="183">
        <v>2</v>
      </c>
      <c r="Y412" s="182">
        <v>0</v>
      </c>
      <c r="Z412" s="182">
        <v>2</v>
      </c>
      <c r="AA412" s="182">
        <v>13</v>
      </c>
      <c r="AB412" s="182">
        <v>27</v>
      </c>
      <c r="AC412" s="182">
        <v>0</v>
      </c>
      <c r="AD412" s="182">
        <v>7</v>
      </c>
      <c r="AE412" s="182">
        <v>0</v>
      </c>
      <c r="AF412" s="182">
        <v>0</v>
      </c>
      <c r="AG412" s="182">
        <v>51</v>
      </c>
      <c r="AH412" s="183">
        <v>1</v>
      </c>
      <c r="AI412" s="182">
        <v>0</v>
      </c>
      <c r="AJ412" s="182">
        <v>1</v>
      </c>
      <c r="AK412" s="182">
        <v>3</v>
      </c>
      <c r="AL412" s="182">
        <v>15</v>
      </c>
      <c r="AM412" s="182">
        <v>0</v>
      </c>
      <c r="AN412" s="182">
        <v>4</v>
      </c>
      <c r="AO412" s="182">
        <v>2</v>
      </c>
      <c r="AP412" s="182">
        <v>0</v>
      </c>
      <c r="AQ412" s="182">
        <v>26</v>
      </c>
      <c r="AR412" s="183">
        <v>1</v>
      </c>
      <c r="AS412" s="182">
        <v>0</v>
      </c>
      <c r="AT412" s="182">
        <v>2</v>
      </c>
      <c r="AU412" s="182">
        <v>15</v>
      </c>
      <c r="AV412" s="182">
        <v>28</v>
      </c>
      <c r="AW412" s="182">
        <v>0</v>
      </c>
      <c r="AX412" s="182">
        <v>5</v>
      </c>
      <c r="AY412" s="182">
        <v>0</v>
      </c>
      <c r="AZ412" s="182">
        <v>0</v>
      </c>
      <c r="BA412" s="190">
        <v>51</v>
      </c>
    </row>
    <row r="413" spans="1:53" ht="15" customHeight="1">
      <c r="A413" s="35"/>
      <c r="B413" s="334" t="s">
        <v>179</v>
      </c>
      <c r="C413" s="260" t="s">
        <v>78</v>
      </c>
      <c r="D413" s="188">
        <v>11</v>
      </c>
      <c r="E413" s="189">
        <v>0</v>
      </c>
      <c r="F413" s="189">
        <v>21</v>
      </c>
      <c r="G413" s="189">
        <v>112</v>
      </c>
      <c r="H413" s="189">
        <v>34</v>
      </c>
      <c r="I413" s="189">
        <v>0</v>
      </c>
      <c r="J413" s="189">
        <v>43</v>
      </c>
      <c r="K413" s="189">
        <v>5</v>
      </c>
      <c r="L413" s="189">
        <v>0</v>
      </c>
      <c r="M413" s="312">
        <v>226</v>
      </c>
      <c r="N413" s="188">
        <v>16</v>
      </c>
      <c r="O413" s="189">
        <v>0</v>
      </c>
      <c r="P413" s="189">
        <v>32</v>
      </c>
      <c r="Q413" s="189">
        <v>93</v>
      </c>
      <c r="R413" s="189">
        <v>39</v>
      </c>
      <c r="S413" s="189">
        <v>2</v>
      </c>
      <c r="T413" s="189">
        <v>36</v>
      </c>
      <c r="U413" s="189">
        <v>2</v>
      </c>
      <c r="V413" s="189">
        <v>0</v>
      </c>
      <c r="W413" s="189">
        <v>220</v>
      </c>
      <c r="X413" s="188">
        <v>15</v>
      </c>
      <c r="Y413" s="189">
        <v>0</v>
      </c>
      <c r="Z413" s="189">
        <v>28</v>
      </c>
      <c r="AA413" s="189">
        <v>113</v>
      </c>
      <c r="AB413" s="189">
        <v>28</v>
      </c>
      <c r="AC413" s="189">
        <v>3</v>
      </c>
      <c r="AD413" s="189">
        <v>44</v>
      </c>
      <c r="AE413" s="189">
        <v>0</v>
      </c>
      <c r="AF413" s="189">
        <v>0</v>
      </c>
      <c r="AG413" s="189">
        <v>231</v>
      </c>
      <c r="AH413" s="188">
        <v>11</v>
      </c>
      <c r="AI413" s="189">
        <v>0</v>
      </c>
      <c r="AJ413" s="189">
        <v>41</v>
      </c>
      <c r="AK413" s="189">
        <v>103</v>
      </c>
      <c r="AL413" s="189">
        <v>30</v>
      </c>
      <c r="AM413" s="189">
        <v>2</v>
      </c>
      <c r="AN413" s="189">
        <v>35</v>
      </c>
      <c r="AO413" s="189">
        <v>2</v>
      </c>
      <c r="AP413" s="189">
        <v>0</v>
      </c>
      <c r="AQ413" s="189">
        <v>224</v>
      </c>
      <c r="AR413" s="188">
        <v>12</v>
      </c>
      <c r="AS413" s="189">
        <v>0</v>
      </c>
      <c r="AT413" s="189">
        <v>33</v>
      </c>
      <c r="AU413" s="189">
        <v>80</v>
      </c>
      <c r="AV413" s="189">
        <v>23</v>
      </c>
      <c r="AW413" s="189">
        <v>0</v>
      </c>
      <c r="AX413" s="189">
        <v>32</v>
      </c>
      <c r="AY413" s="189">
        <v>2</v>
      </c>
      <c r="AZ413" s="189">
        <v>0</v>
      </c>
      <c r="BA413" s="312">
        <v>182</v>
      </c>
    </row>
    <row r="414" spans="1:53" ht="15" customHeight="1">
      <c r="A414" s="35"/>
      <c r="B414" s="11"/>
      <c r="C414" s="181" t="s">
        <v>312</v>
      </c>
      <c r="D414" s="183">
        <v>2</v>
      </c>
      <c r="E414" s="182">
        <v>0</v>
      </c>
      <c r="F414" s="182">
        <v>3</v>
      </c>
      <c r="G414" s="182">
        <v>15</v>
      </c>
      <c r="H414" s="182">
        <v>464</v>
      </c>
      <c r="I414" s="182">
        <v>11</v>
      </c>
      <c r="J414" s="182">
        <v>18</v>
      </c>
      <c r="K414" s="182">
        <v>45</v>
      </c>
      <c r="L414" s="182">
        <v>0</v>
      </c>
      <c r="M414" s="190">
        <v>558</v>
      </c>
      <c r="N414" s="183">
        <v>3</v>
      </c>
      <c r="O414" s="182">
        <v>0</v>
      </c>
      <c r="P414" s="182">
        <v>1</v>
      </c>
      <c r="Q414" s="182">
        <v>13</v>
      </c>
      <c r="R414" s="182">
        <v>425</v>
      </c>
      <c r="S414" s="182">
        <v>11</v>
      </c>
      <c r="T414" s="182">
        <v>22</v>
      </c>
      <c r="U414" s="182">
        <v>41</v>
      </c>
      <c r="V414" s="182">
        <v>0</v>
      </c>
      <c r="W414" s="182">
        <v>516</v>
      </c>
      <c r="X414" s="183">
        <v>5</v>
      </c>
      <c r="Y414" s="182">
        <v>0</v>
      </c>
      <c r="Z414" s="182">
        <v>6</v>
      </c>
      <c r="AA414" s="182">
        <v>21</v>
      </c>
      <c r="AB414" s="182">
        <v>639</v>
      </c>
      <c r="AC414" s="182">
        <v>16</v>
      </c>
      <c r="AD414" s="182">
        <v>27</v>
      </c>
      <c r="AE414" s="182">
        <v>57</v>
      </c>
      <c r="AF414" s="182">
        <v>0</v>
      </c>
      <c r="AG414" s="182">
        <v>771</v>
      </c>
      <c r="AH414" s="183">
        <v>6</v>
      </c>
      <c r="AI414" s="182">
        <v>0</v>
      </c>
      <c r="AJ414" s="182">
        <v>5</v>
      </c>
      <c r="AK414" s="182">
        <v>17</v>
      </c>
      <c r="AL414" s="182">
        <v>688</v>
      </c>
      <c r="AM414" s="182">
        <v>18</v>
      </c>
      <c r="AN414" s="182">
        <v>30</v>
      </c>
      <c r="AO414" s="182">
        <v>51</v>
      </c>
      <c r="AP414" s="182">
        <v>0</v>
      </c>
      <c r="AQ414" s="182">
        <v>815</v>
      </c>
      <c r="AR414" s="183">
        <v>5</v>
      </c>
      <c r="AS414" s="182">
        <v>0</v>
      </c>
      <c r="AT414" s="182">
        <v>3</v>
      </c>
      <c r="AU414" s="182">
        <v>24</v>
      </c>
      <c r="AV414" s="182">
        <v>407</v>
      </c>
      <c r="AW414" s="182">
        <v>18</v>
      </c>
      <c r="AX414" s="182">
        <v>30</v>
      </c>
      <c r="AY414" s="182">
        <v>35</v>
      </c>
      <c r="AZ414" s="182">
        <v>0</v>
      </c>
      <c r="BA414" s="190">
        <v>522</v>
      </c>
    </row>
    <row r="415" spans="1:53" ht="15" customHeight="1">
      <c r="A415" s="35"/>
      <c r="B415" s="304"/>
      <c r="C415" s="34" t="s">
        <v>39</v>
      </c>
      <c r="D415" s="184">
        <v>13</v>
      </c>
      <c r="E415" s="185">
        <v>0</v>
      </c>
      <c r="F415" s="185">
        <v>24</v>
      </c>
      <c r="G415" s="185">
        <v>127</v>
      </c>
      <c r="H415" s="185">
        <v>498</v>
      </c>
      <c r="I415" s="185">
        <v>11</v>
      </c>
      <c r="J415" s="185">
        <v>61</v>
      </c>
      <c r="K415" s="185">
        <v>50</v>
      </c>
      <c r="L415" s="185">
        <v>0</v>
      </c>
      <c r="M415" s="191">
        <v>784</v>
      </c>
      <c r="N415" s="184">
        <v>19</v>
      </c>
      <c r="O415" s="185">
        <v>0</v>
      </c>
      <c r="P415" s="185">
        <v>33</v>
      </c>
      <c r="Q415" s="185">
        <v>106</v>
      </c>
      <c r="R415" s="185">
        <v>464</v>
      </c>
      <c r="S415" s="185">
        <v>13</v>
      </c>
      <c r="T415" s="185">
        <v>58</v>
      </c>
      <c r="U415" s="185">
        <v>43</v>
      </c>
      <c r="V415" s="185">
        <v>0</v>
      </c>
      <c r="W415" s="185">
        <v>736</v>
      </c>
      <c r="X415" s="184">
        <v>20</v>
      </c>
      <c r="Y415" s="185">
        <v>0</v>
      </c>
      <c r="Z415" s="185">
        <v>34</v>
      </c>
      <c r="AA415" s="185">
        <v>134</v>
      </c>
      <c r="AB415" s="185">
        <v>667</v>
      </c>
      <c r="AC415" s="185">
        <v>19</v>
      </c>
      <c r="AD415" s="185">
        <v>71</v>
      </c>
      <c r="AE415" s="185">
        <v>57</v>
      </c>
      <c r="AF415" s="185">
        <v>0</v>
      </c>
      <c r="AG415" s="185">
        <v>1002</v>
      </c>
      <c r="AH415" s="184">
        <v>17</v>
      </c>
      <c r="AI415" s="185">
        <v>0</v>
      </c>
      <c r="AJ415" s="185">
        <v>46</v>
      </c>
      <c r="AK415" s="185">
        <v>120</v>
      </c>
      <c r="AL415" s="185">
        <v>718</v>
      </c>
      <c r="AM415" s="185">
        <v>20</v>
      </c>
      <c r="AN415" s="185">
        <v>65</v>
      </c>
      <c r="AO415" s="185">
        <v>53</v>
      </c>
      <c r="AP415" s="185">
        <v>0</v>
      </c>
      <c r="AQ415" s="185">
        <v>1039</v>
      </c>
      <c r="AR415" s="184">
        <v>17</v>
      </c>
      <c r="AS415" s="185">
        <v>0</v>
      </c>
      <c r="AT415" s="185">
        <v>36</v>
      </c>
      <c r="AU415" s="185">
        <v>104</v>
      </c>
      <c r="AV415" s="185">
        <v>430</v>
      </c>
      <c r="AW415" s="185">
        <v>18</v>
      </c>
      <c r="AX415" s="185">
        <v>62</v>
      </c>
      <c r="AY415" s="185">
        <v>37</v>
      </c>
      <c r="AZ415" s="185">
        <v>0</v>
      </c>
      <c r="BA415" s="191">
        <v>704</v>
      </c>
    </row>
    <row r="416" spans="1:53" ht="15" customHeight="1">
      <c r="A416" s="36"/>
      <c r="B416" s="304" t="s">
        <v>39</v>
      </c>
      <c r="C416" s="34"/>
      <c r="D416" s="184">
        <v>358</v>
      </c>
      <c r="E416" s="185">
        <v>0</v>
      </c>
      <c r="F416" s="185">
        <v>290</v>
      </c>
      <c r="G416" s="185">
        <v>890</v>
      </c>
      <c r="H416" s="185">
        <v>859</v>
      </c>
      <c r="I416" s="185">
        <v>28</v>
      </c>
      <c r="J416" s="185">
        <v>197</v>
      </c>
      <c r="K416" s="185">
        <v>72</v>
      </c>
      <c r="L416" s="185">
        <v>0</v>
      </c>
      <c r="M416" s="191">
        <v>2694</v>
      </c>
      <c r="N416" s="184">
        <v>462</v>
      </c>
      <c r="O416" s="185">
        <v>0</v>
      </c>
      <c r="P416" s="185">
        <v>319</v>
      </c>
      <c r="Q416" s="185">
        <v>1017</v>
      </c>
      <c r="R416" s="185">
        <v>847</v>
      </c>
      <c r="S416" s="185">
        <v>36</v>
      </c>
      <c r="T416" s="185">
        <v>189</v>
      </c>
      <c r="U416" s="185">
        <v>61</v>
      </c>
      <c r="V416" s="185">
        <v>2</v>
      </c>
      <c r="W416" s="185">
        <v>2933</v>
      </c>
      <c r="X416" s="184">
        <v>496</v>
      </c>
      <c r="Y416" s="185">
        <v>0</v>
      </c>
      <c r="Z416" s="185">
        <v>389</v>
      </c>
      <c r="AA416" s="185">
        <v>1141</v>
      </c>
      <c r="AB416" s="185">
        <v>1058</v>
      </c>
      <c r="AC416" s="185">
        <v>48</v>
      </c>
      <c r="AD416" s="185">
        <v>210</v>
      </c>
      <c r="AE416" s="185">
        <v>71</v>
      </c>
      <c r="AF416" s="185">
        <v>0</v>
      </c>
      <c r="AG416" s="185">
        <v>3413</v>
      </c>
      <c r="AH416" s="184">
        <v>481</v>
      </c>
      <c r="AI416" s="185">
        <v>0</v>
      </c>
      <c r="AJ416" s="185">
        <v>356</v>
      </c>
      <c r="AK416" s="185">
        <v>1071</v>
      </c>
      <c r="AL416" s="185">
        <v>1124</v>
      </c>
      <c r="AM416" s="185">
        <v>65</v>
      </c>
      <c r="AN416" s="185">
        <v>212</v>
      </c>
      <c r="AO416" s="185">
        <v>74</v>
      </c>
      <c r="AP416" s="185">
        <v>1</v>
      </c>
      <c r="AQ416" s="185">
        <v>3384</v>
      </c>
      <c r="AR416" s="184">
        <v>442</v>
      </c>
      <c r="AS416" s="185">
        <v>0</v>
      </c>
      <c r="AT416" s="185">
        <v>397</v>
      </c>
      <c r="AU416" s="185">
        <v>1163</v>
      </c>
      <c r="AV416" s="185">
        <v>895</v>
      </c>
      <c r="AW416" s="185">
        <v>48</v>
      </c>
      <c r="AX416" s="185">
        <v>235</v>
      </c>
      <c r="AY416" s="185">
        <v>60</v>
      </c>
      <c r="AZ416" s="185">
        <v>0</v>
      </c>
      <c r="BA416" s="191">
        <v>3240</v>
      </c>
    </row>
    <row r="417" spans="1:53" ht="15" customHeight="1">
      <c r="A417" s="35" t="s">
        <v>18</v>
      </c>
      <c r="B417" s="11" t="s">
        <v>79</v>
      </c>
      <c r="C417" s="181" t="s">
        <v>80</v>
      </c>
      <c r="D417" s="183">
        <v>0</v>
      </c>
      <c r="E417" s="182">
        <v>0</v>
      </c>
      <c r="F417" s="182">
        <v>0</v>
      </c>
      <c r="G417" s="182">
        <v>0</v>
      </c>
      <c r="H417" s="182">
        <v>0</v>
      </c>
      <c r="I417" s="182">
        <v>0</v>
      </c>
      <c r="J417" s="182">
        <v>0</v>
      </c>
      <c r="K417" s="182">
        <v>0</v>
      </c>
      <c r="L417" s="182">
        <v>0</v>
      </c>
      <c r="M417" s="190">
        <v>0</v>
      </c>
      <c r="N417" s="183">
        <v>0</v>
      </c>
      <c r="O417" s="182">
        <v>0</v>
      </c>
      <c r="P417" s="182">
        <v>2</v>
      </c>
      <c r="Q417" s="182">
        <v>0</v>
      </c>
      <c r="R417" s="182">
        <v>0</v>
      </c>
      <c r="S417" s="182">
        <v>0</v>
      </c>
      <c r="T417" s="182">
        <v>0</v>
      </c>
      <c r="U417" s="182">
        <v>1</v>
      </c>
      <c r="V417" s="182">
        <v>0</v>
      </c>
      <c r="W417" s="182">
        <v>3</v>
      </c>
      <c r="X417" s="183">
        <v>0</v>
      </c>
      <c r="Y417" s="182">
        <v>0</v>
      </c>
      <c r="Z417" s="182">
        <v>1</v>
      </c>
      <c r="AA417" s="182">
        <v>1</v>
      </c>
      <c r="AB417" s="182">
        <v>1</v>
      </c>
      <c r="AC417" s="182">
        <v>0</v>
      </c>
      <c r="AD417" s="182">
        <v>0</v>
      </c>
      <c r="AE417" s="182">
        <v>0</v>
      </c>
      <c r="AF417" s="182">
        <v>0</v>
      </c>
      <c r="AG417" s="182">
        <v>3</v>
      </c>
      <c r="AH417" s="183">
        <v>0</v>
      </c>
      <c r="AI417" s="182">
        <v>0</v>
      </c>
      <c r="AJ417" s="182">
        <v>0</v>
      </c>
      <c r="AK417" s="182">
        <v>0</v>
      </c>
      <c r="AL417" s="182">
        <v>2</v>
      </c>
      <c r="AM417" s="182">
        <v>0</v>
      </c>
      <c r="AN417" s="182">
        <v>0</v>
      </c>
      <c r="AO417" s="182">
        <v>0</v>
      </c>
      <c r="AP417" s="182">
        <v>0</v>
      </c>
      <c r="AQ417" s="182">
        <v>2</v>
      </c>
      <c r="AR417" s="183">
        <v>0</v>
      </c>
      <c r="AS417" s="182">
        <v>0</v>
      </c>
      <c r="AT417" s="182">
        <v>1</v>
      </c>
      <c r="AU417" s="182">
        <v>1</v>
      </c>
      <c r="AV417" s="182">
        <v>2</v>
      </c>
      <c r="AW417" s="182">
        <v>0</v>
      </c>
      <c r="AX417" s="182">
        <v>0</v>
      </c>
      <c r="AY417" s="182">
        <v>0</v>
      </c>
      <c r="AZ417" s="182">
        <v>0</v>
      </c>
      <c r="BA417" s="190">
        <v>4</v>
      </c>
    </row>
    <row r="418" spans="1:53" ht="15" customHeight="1">
      <c r="A418" s="35"/>
      <c r="B418" s="197" t="s">
        <v>81</v>
      </c>
      <c r="C418" s="39" t="s">
        <v>83</v>
      </c>
      <c r="D418" s="195">
        <v>171</v>
      </c>
      <c r="E418" s="194">
        <v>0</v>
      </c>
      <c r="F418" s="194">
        <v>164</v>
      </c>
      <c r="G418" s="194">
        <v>335</v>
      </c>
      <c r="H418" s="194">
        <v>32</v>
      </c>
      <c r="I418" s="194">
        <v>1</v>
      </c>
      <c r="J418" s="194">
        <v>36</v>
      </c>
      <c r="K418" s="194">
        <v>0</v>
      </c>
      <c r="L418" s="194">
        <v>0</v>
      </c>
      <c r="M418" s="196">
        <v>739</v>
      </c>
      <c r="N418" s="195">
        <v>207</v>
      </c>
      <c r="O418" s="194">
        <v>0</v>
      </c>
      <c r="P418" s="194">
        <v>201</v>
      </c>
      <c r="Q418" s="194">
        <v>339</v>
      </c>
      <c r="R418" s="194">
        <v>36</v>
      </c>
      <c r="S418" s="194">
        <v>2</v>
      </c>
      <c r="T418" s="194">
        <v>47</v>
      </c>
      <c r="U418" s="194">
        <v>1</v>
      </c>
      <c r="V418" s="194">
        <v>0</v>
      </c>
      <c r="W418" s="194">
        <v>833</v>
      </c>
      <c r="X418" s="195">
        <v>187</v>
      </c>
      <c r="Y418" s="194">
        <v>0</v>
      </c>
      <c r="Z418" s="194">
        <v>240</v>
      </c>
      <c r="AA418" s="194">
        <v>332</v>
      </c>
      <c r="AB418" s="194">
        <v>30</v>
      </c>
      <c r="AC418" s="194">
        <v>2</v>
      </c>
      <c r="AD418" s="194">
        <v>42</v>
      </c>
      <c r="AE418" s="194">
        <v>1</v>
      </c>
      <c r="AF418" s="194">
        <v>0</v>
      </c>
      <c r="AG418" s="194">
        <v>834</v>
      </c>
      <c r="AH418" s="195">
        <v>155</v>
      </c>
      <c r="AI418" s="194">
        <v>0</v>
      </c>
      <c r="AJ418" s="194">
        <v>207</v>
      </c>
      <c r="AK418" s="194">
        <v>374</v>
      </c>
      <c r="AL418" s="194">
        <v>30</v>
      </c>
      <c r="AM418" s="194">
        <v>1</v>
      </c>
      <c r="AN418" s="194">
        <v>39</v>
      </c>
      <c r="AO418" s="194">
        <v>1</v>
      </c>
      <c r="AP418" s="194">
        <v>0</v>
      </c>
      <c r="AQ418" s="194">
        <v>807</v>
      </c>
      <c r="AR418" s="195">
        <v>198</v>
      </c>
      <c r="AS418" s="194">
        <v>0</v>
      </c>
      <c r="AT418" s="194">
        <v>301</v>
      </c>
      <c r="AU418" s="194">
        <v>590</v>
      </c>
      <c r="AV418" s="194">
        <v>39</v>
      </c>
      <c r="AW418" s="194">
        <v>1</v>
      </c>
      <c r="AX418" s="194">
        <v>67</v>
      </c>
      <c r="AY418" s="194">
        <v>0</v>
      </c>
      <c r="AZ418" s="194">
        <v>0</v>
      </c>
      <c r="BA418" s="196">
        <v>1196</v>
      </c>
    </row>
    <row r="419" spans="1:53" ht="15" customHeight="1">
      <c r="A419" s="35"/>
      <c r="B419" s="334" t="s">
        <v>180</v>
      </c>
      <c r="C419" s="260" t="s">
        <v>84</v>
      </c>
      <c r="D419" s="188">
        <v>5</v>
      </c>
      <c r="E419" s="189">
        <v>0</v>
      </c>
      <c r="F419" s="189">
        <v>3</v>
      </c>
      <c r="G419" s="189">
        <v>3</v>
      </c>
      <c r="H419" s="189">
        <v>0</v>
      </c>
      <c r="I419" s="189">
        <v>0</v>
      </c>
      <c r="J419" s="189">
        <v>0</v>
      </c>
      <c r="K419" s="189">
        <v>0</v>
      </c>
      <c r="L419" s="189">
        <v>0</v>
      </c>
      <c r="M419" s="312">
        <v>11</v>
      </c>
      <c r="N419" s="188">
        <v>2</v>
      </c>
      <c r="O419" s="189">
        <v>0</v>
      </c>
      <c r="P419" s="189">
        <v>0</v>
      </c>
      <c r="Q419" s="189">
        <v>2</v>
      </c>
      <c r="R419" s="189">
        <v>0</v>
      </c>
      <c r="S419" s="189">
        <v>0</v>
      </c>
      <c r="T419" s="189">
        <v>0</v>
      </c>
      <c r="U419" s="189">
        <v>0</v>
      </c>
      <c r="V419" s="189">
        <v>0</v>
      </c>
      <c r="W419" s="189">
        <v>4</v>
      </c>
      <c r="X419" s="188">
        <v>1</v>
      </c>
      <c r="Y419" s="189">
        <v>0</v>
      </c>
      <c r="Z419" s="189">
        <v>2</v>
      </c>
      <c r="AA419" s="189">
        <v>2</v>
      </c>
      <c r="AB419" s="189">
        <v>0</v>
      </c>
      <c r="AC419" s="189">
        <v>0</v>
      </c>
      <c r="AD419" s="189">
        <v>0</v>
      </c>
      <c r="AE419" s="189">
        <v>0</v>
      </c>
      <c r="AF419" s="189">
        <v>0</v>
      </c>
      <c r="AG419" s="189">
        <v>5</v>
      </c>
      <c r="AH419" s="188">
        <v>0</v>
      </c>
      <c r="AI419" s="189">
        <v>0</v>
      </c>
      <c r="AJ419" s="189">
        <v>0</v>
      </c>
      <c r="AK419" s="189">
        <v>2</v>
      </c>
      <c r="AL419" s="189">
        <v>0</v>
      </c>
      <c r="AM419" s="189">
        <v>0</v>
      </c>
      <c r="AN419" s="189">
        <v>0</v>
      </c>
      <c r="AO419" s="189">
        <v>0</v>
      </c>
      <c r="AP419" s="189">
        <v>0</v>
      </c>
      <c r="AQ419" s="189">
        <v>2</v>
      </c>
      <c r="AR419" s="188">
        <v>1</v>
      </c>
      <c r="AS419" s="189">
        <v>0</v>
      </c>
      <c r="AT419" s="189">
        <v>1</v>
      </c>
      <c r="AU419" s="189">
        <v>3</v>
      </c>
      <c r="AV419" s="189">
        <v>1</v>
      </c>
      <c r="AW419" s="189">
        <v>0</v>
      </c>
      <c r="AX419" s="189">
        <v>0</v>
      </c>
      <c r="AY419" s="189">
        <v>0</v>
      </c>
      <c r="AZ419" s="189">
        <v>0</v>
      </c>
      <c r="BA419" s="312">
        <v>6</v>
      </c>
    </row>
    <row r="420" spans="1:53" ht="15" customHeight="1">
      <c r="A420" s="35"/>
      <c r="B420" s="11"/>
      <c r="C420" s="181" t="s">
        <v>85</v>
      </c>
      <c r="D420" s="183">
        <v>11</v>
      </c>
      <c r="E420" s="182">
        <v>0</v>
      </c>
      <c r="F420" s="182">
        <v>29</v>
      </c>
      <c r="G420" s="182">
        <v>229</v>
      </c>
      <c r="H420" s="182">
        <v>269</v>
      </c>
      <c r="I420" s="182">
        <v>11</v>
      </c>
      <c r="J420" s="182">
        <v>110</v>
      </c>
      <c r="K420" s="182">
        <v>39</v>
      </c>
      <c r="L420" s="182">
        <v>0</v>
      </c>
      <c r="M420" s="190">
        <v>698</v>
      </c>
      <c r="N420" s="183">
        <v>7</v>
      </c>
      <c r="O420" s="182">
        <v>0</v>
      </c>
      <c r="P420" s="182">
        <v>19</v>
      </c>
      <c r="Q420" s="182">
        <v>171</v>
      </c>
      <c r="R420" s="182">
        <v>188</v>
      </c>
      <c r="S420" s="182">
        <v>14</v>
      </c>
      <c r="T420" s="182">
        <v>99</v>
      </c>
      <c r="U420" s="182">
        <v>29</v>
      </c>
      <c r="V420" s="182">
        <v>0</v>
      </c>
      <c r="W420" s="182">
        <v>527</v>
      </c>
      <c r="X420" s="183">
        <v>7</v>
      </c>
      <c r="Y420" s="182">
        <v>0</v>
      </c>
      <c r="Z420" s="182">
        <v>36</v>
      </c>
      <c r="AA420" s="182">
        <v>170</v>
      </c>
      <c r="AB420" s="182">
        <v>162</v>
      </c>
      <c r="AC420" s="182">
        <v>13</v>
      </c>
      <c r="AD420" s="182">
        <v>105</v>
      </c>
      <c r="AE420" s="182">
        <v>28</v>
      </c>
      <c r="AF420" s="182">
        <v>0</v>
      </c>
      <c r="AG420" s="182">
        <v>521</v>
      </c>
      <c r="AH420" s="183">
        <v>6</v>
      </c>
      <c r="AI420" s="182">
        <v>0</v>
      </c>
      <c r="AJ420" s="182">
        <v>14</v>
      </c>
      <c r="AK420" s="182">
        <v>182</v>
      </c>
      <c r="AL420" s="182">
        <v>160</v>
      </c>
      <c r="AM420" s="182">
        <v>7</v>
      </c>
      <c r="AN420" s="182">
        <v>92</v>
      </c>
      <c r="AO420" s="182">
        <v>18</v>
      </c>
      <c r="AP420" s="182">
        <v>0</v>
      </c>
      <c r="AQ420" s="182">
        <v>479</v>
      </c>
      <c r="AR420" s="183">
        <v>5</v>
      </c>
      <c r="AS420" s="182">
        <v>0</v>
      </c>
      <c r="AT420" s="182">
        <v>18</v>
      </c>
      <c r="AU420" s="182">
        <v>231</v>
      </c>
      <c r="AV420" s="182">
        <v>158</v>
      </c>
      <c r="AW420" s="182">
        <v>16</v>
      </c>
      <c r="AX420" s="182">
        <v>96</v>
      </c>
      <c r="AY420" s="182">
        <v>26</v>
      </c>
      <c r="AZ420" s="182">
        <v>0</v>
      </c>
      <c r="BA420" s="190">
        <v>550</v>
      </c>
    </row>
    <row r="421" spans="1:53" ht="15" customHeight="1">
      <c r="A421" s="35"/>
      <c r="B421" s="304"/>
      <c r="C421" s="34" t="s">
        <v>39</v>
      </c>
      <c r="D421" s="184">
        <v>16</v>
      </c>
      <c r="E421" s="185">
        <v>0</v>
      </c>
      <c r="F421" s="185">
        <v>32</v>
      </c>
      <c r="G421" s="185">
        <v>232</v>
      </c>
      <c r="H421" s="185">
        <v>269</v>
      </c>
      <c r="I421" s="185">
        <v>11</v>
      </c>
      <c r="J421" s="185">
        <v>110</v>
      </c>
      <c r="K421" s="185">
        <v>39</v>
      </c>
      <c r="L421" s="185">
        <v>0</v>
      </c>
      <c r="M421" s="191">
        <v>709</v>
      </c>
      <c r="N421" s="184">
        <v>9</v>
      </c>
      <c r="O421" s="185">
        <v>0</v>
      </c>
      <c r="P421" s="185">
        <v>19</v>
      </c>
      <c r="Q421" s="185">
        <v>173</v>
      </c>
      <c r="R421" s="185">
        <v>188</v>
      </c>
      <c r="S421" s="185">
        <v>14</v>
      </c>
      <c r="T421" s="185">
        <v>99</v>
      </c>
      <c r="U421" s="185">
        <v>29</v>
      </c>
      <c r="V421" s="185">
        <v>0</v>
      </c>
      <c r="W421" s="185">
        <v>531</v>
      </c>
      <c r="X421" s="184">
        <v>8</v>
      </c>
      <c r="Y421" s="185">
        <v>0</v>
      </c>
      <c r="Z421" s="185">
        <v>38</v>
      </c>
      <c r="AA421" s="185">
        <v>172</v>
      </c>
      <c r="AB421" s="185">
        <v>162</v>
      </c>
      <c r="AC421" s="185">
        <v>13</v>
      </c>
      <c r="AD421" s="185">
        <v>105</v>
      </c>
      <c r="AE421" s="185">
        <v>28</v>
      </c>
      <c r="AF421" s="185">
        <v>0</v>
      </c>
      <c r="AG421" s="185">
        <v>526</v>
      </c>
      <c r="AH421" s="184">
        <v>6</v>
      </c>
      <c r="AI421" s="185">
        <v>0</v>
      </c>
      <c r="AJ421" s="185">
        <v>14</v>
      </c>
      <c r="AK421" s="185">
        <v>184</v>
      </c>
      <c r="AL421" s="185">
        <v>160</v>
      </c>
      <c r="AM421" s="185">
        <v>7</v>
      </c>
      <c r="AN421" s="185">
        <v>92</v>
      </c>
      <c r="AO421" s="185">
        <v>18</v>
      </c>
      <c r="AP421" s="185">
        <v>0</v>
      </c>
      <c r="AQ421" s="185">
        <v>481</v>
      </c>
      <c r="AR421" s="184">
        <v>6</v>
      </c>
      <c r="AS421" s="185">
        <v>0</v>
      </c>
      <c r="AT421" s="185">
        <v>19</v>
      </c>
      <c r="AU421" s="185">
        <v>234</v>
      </c>
      <c r="AV421" s="185">
        <v>159</v>
      </c>
      <c r="AW421" s="185">
        <v>16</v>
      </c>
      <c r="AX421" s="185">
        <v>96</v>
      </c>
      <c r="AY421" s="185">
        <v>26</v>
      </c>
      <c r="AZ421" s="185">
        <v>0</v>
      </c>
      <c r="BA421" s="191">
        <v>556</v>
      </c>
    </row>
    <row r="422" spans="1:53" ht="15" customHeight="1">
      <c r="A422" s="35"/>
      <c r="B422" s="11" t="s">
        <v>86</v>
      </c>
      <c r="C422" s="181" t="s">
        <v>87</v>
      </c>
      <c r="D422" s="183">
        <v>131</v>
      </c>
      <c r="E422" s="182">
        <v>0</v>
      </c>
      <c r="F422" s="182">
        <v>58</v>
      </c>
      <c r="G422" s="182">
        <v>827</v>
      </c>
      <c r="H422" s="182">
        <v>5533</v>
      </c>
      <c r="I422" s="182">
        <v>331</v>
      </c>
      <c r="J422" s="182">
        <v>1817</v>
      </c>
      <c r="K422" s="182">
        <v>846</v>
      </c>
      <c r="L422" s="182">
        <v>0</v>
      </c>
      <c r="M422" s="190">
        <v>9543</v>
      </c>
      <c r="N422" s="183">
        <v>172</v>
      </c>
      <c r="O422" s="182">
        <v>0</v>
      </c>
      <c r="P422" s="182">
        <v>53</v>
      </c>
      <c r="Q422" s="182">
        <v>987</v>
      </c>
      <c r="R422" s="182">
        <v>6219</v>
      </c>
      <c r="S422" s="182">
        <v>357</v>
      </c>
      <c r="T422" s="182">
        <v>2067</v>
      </c>
      <c r="U422" s="182">
        <v>700</v>
      </c>
      <c r="V422" s="182">
        <v>0</v>
      </c>
      <c r="W422" s="182">
        <v>10555</v>
      </c>
      <c r="X422" s="183">
        <v>144</v>
      </c>
      <c r="Y422" s="182">
        <v>0</v>
      </c>
      <c r="Z422" s="182">
        <v>78</v>
      </c>
      <c r="AA422" s="182">
        <v>962</v>
      </c>
      <c r="AB422" s="182">
        <v>6005</v>
      </c>
      <c r="AC422" s="182">
        <v>454</v>
      </c>
      <c r="AD422" s="182">
        <v>2477</v>
      </c>
      <c r="AE422" s="182">
        <v>759</v>
      </c>
      <c r="AF422" s="182">
        <v>0</v>
      </c>
      <c r="AG422" s="182">
        <v>10879</v>
      </c>
      <c r="AH422" s="183">
        <v>163</v>
      </c>
      <c r="AI422" s="182">
        <v>0</v>
      </c>
      <c r="AJ422" s="182">
        <v>52</v>
      </c>
      <c r="AK422" s="182">
        <v>1003</v>
      </c>
      <c r="AL422" s="182">
        <v>6042</v>
      </c>
      <c r="AM422" s="182">
        <v>506</v>
      </c>
      <c r="AN422" s="182">
        <v>2880</v>
      </c>
      <c r="AO422" s="182">
        <v>645</v>
      </c>
      <c r="AP422" s="182">
        <v>0</v>
      </c>
      <c r="AQ422" s="182">
        <v>11291</v>
      </c>
      <c r="AR422" s="183">
        <v>108</v>
      </c>
      <c r="AS422" s="182">
        <v>0</v>
      </c>
      <c r="AT422" s="182">
        <v>37</v>
      </c>
      <c r="AU422" s="182">
        <v>978</v>
      </c>
      <c r="AV422" s="182">
        <v>5831</v>
      </c>
      <c r="AW422" s="182">
        <v>541</v>
      </c>
      <c r="AX422" s="182">
        <v>2978</v>
      </c>
      <c r="AY422" s="182">
        <v>610</v>
      </c>
      <c r="AZ422" s="182">
        <v>0</v>
      </c>
      <c r="BA422" s="190">
        <v>11083</v>
      </c>
    </row>
    <row r="423" spans="1:53" ht="15" customHeight="1">
      <c r="A423" s="35"/>
      <c r="B423" s="11"/>
      <c r="C423" s="181" t="s">
        <v>88</v>
      </c>
      <c r="D423" s="183">
        <v>2</v>
      </c>
      <c r="E423" s="182">
        <v>0</v>
      </c>
      <c r="F423" s="182">
        <v>0</v>
      </c>
      <c r="G423" s="182">
        <v>3</v>
      </c>
      <c r="H423" s="182">
        <v>40</v>
      </c>
      <c r="I423" s="182">
        <v>3</v>
      </c>
      <c r="J423" s="182">
        <v>5</v>
      </c>
      <c r="K423" s="182">
        <v>4</v>
      </c>
      <c r="L423" s="182">
        <v>0</v>
      </c>
      <c r="M423" s="190">
        <v>57</v>
      </c>
      <c r="N423" s="183">
        <v>1</v>
      </c>
      <c r="O423" s="182">
        <v>0</v>
      </c>
      <c r="P423" s="182">
        <v>2</v>
      </c>
      <c r="Q423" s="182">
        <v>8</v>
      </c>
      <c r="R423" s="182">
        <v>36</v>
      </c>
      <c r="S423" s="182">
        <v>1</v>
      </c>
      <c r="T423" s="182">
        <v>9</v>
      </c>
      <c r="U423" s="182">
        <v>2</v>
      </c>
      <c r="V423" s="182">
        <v>0</v>
      </c>
      <c r="W423" s="182">
        <v>59</v>
      </c>
      <c r="X423" s="183">
        <v>2</v>
      </c>
      <c r="Y423" s="182">
        <v>0</v>
      </c>
      <c r="Z423" s="182">
        <v>0</v>
      </c>
      <c r="AA423" s="182">
        <v>2</v>
      </c>
      <c r="AB423" s="182">
        <v>23</v>
      </c>
      <c r="AC423" s="182">
        <v>5</v>
      </c>
      <c r="AD423" s="182">
        <v>14</v>
      </c>
      <c r="AE423" s="182">
        <v>9</v>
      </c>
      <c r="AF423" s="182">
        <v>0</v>
      </c>
      <c r="AG423" s="182">
        <v>55</v>
      </c>
      <c r="AH423" s="183">
        <v>0</v>
      </c>
      <c r="AI423" s="182">
        <v>0</v>
      </c>
      <c r="AJ423" s="182">
        <v>0</v>
      </c>
      <c r="AK423" s="182">
        <v>3</v>
      </c>
      <c r="AL423" s="182">
        <v>20</v>
      </c>
      <c r="AM423" s="182">
        <v>5</v>
      </c>
      <c r="AN423" s="182">
        <v>6</v>
      </c>
      <c r="AO423" s="182">
        <v>0</v>
      </c>
      <c r="AP423" s="182">
        <v>0</v>
      </c>
      <c r="AQ423" s="182">
        <v>34</v>
      </c>
      <c r="AR423" s="183">
        <v>1</v>
      </c>
      <c r="AS423" s="182">
        <v>0</v>
      </c>
      <c r="AT423" s="182">
        <v>0</v>
      </c>
      <c r="AU423" s="182">
        <v>2</v>
      </c>
      <c r="AV423" s="182">
        <v>22</v>
      </c>
      <c r="AW423" s="182">
        <v>1</v>
      </c>
      <c r="AX423" s="182">
        <v>9</v>
      </c>
      <c r="AY423" s="182">
        <v>1</v>
      </c>
      <c r="AZ423" s="182">
        <v>0</v>
      </c>
      <c r="BA423" s="190">
        <v>36</v>
      </c>
    </row>
    <row r="424" spans="1:53" ht="15" customHeight="1">
      <c r="A424" s="35"/>
      <c r="B424" s="11"/>
      <c r="C424" s="181" t="s">
        <v>39</v>
      </c>
      <c r="D424" s="183">
        <v>133</v>
      </c>
      <c r="E424" s="182">
        <v>0</v>
      </c>
      <c r="F424" s="182">
        <v>58</v>
      </c>
      <c r="G424" s="182">
        <v>830</v>
      </c>
      <c r="H424" s="182">
        <v>5573</v>
      </c>
      <c r="I424" s="182">
        <v>334</v>
      </c>
      <c r="J424" s="182">
        <v>1822</v>
      </c>
      <c r="K424" s="182">
        <v>850</v>
      </c>
      <c r="L424" s="182">
        <v>0</v>
      </c>
      <c r="M424" s="190">
        <v>9600</v>
      </c>
      <c r="N424" s="183">
        <v>173</v>
      </c>
      <c r="O424" s="182">
        <v>0</v>
      </c>
      <c r="P424" s="182">
        <v>55</v>
      </c>
      <c r="Q424" s="182">
        <v>995</v>
      </c>
      <c r="R424" s="182">
        <v>6255</v>
      </c>
      <c r="S424" s="182">
        <v>358</v>
      </c>
      <c r="T424" s="182">
        <v>2076</v>
      </c>
      <c r="U424" s="182">
        <v>702</v>
      </c>
      <c r="V424" s="182">
        <v>0</v>
      </c>
      <c r="W424" s="182">
        <v>10614</v>
      </c>
      <c r="X424" s="183">
        <v>146</v>
      </c>
      <c r="Y424" s="182">
        <v>0</v>
      </c>
      <c r="Z424" s="182">
        <v>78</v>
      </c>
      <c r="AA424" s="182">
        <v>964</v>
      </c>
      <c r="AB424" s="182">
        <v>6028</v>
      </c>
      <c r="AC424" s="182">
        <v>459</v>
      </c>
      <c r="AD424" s="182">
        <v>2491</v>
      </c>
      <c r="AE424" s="182">
        <v>768</v>
      </c>
      <c r="AF424" s="182">
        <v>0</v>
      </c>
      <c r="AG424" s="182">
        <v>10934</v>
      </c>
      <c r="AH424" s="183">
        <v>163</v>
      </c>
      <c r="AI424" s="182">
        <v>0</v>
      </c>
      <c r="AJ424" s="182">
        <v>52</v>
      </c>
      <c r="AK424" s="182">
        <v>1006</v>
      </c>
      <c r="AL424" s="182">
        <v>6062</v>
      </c>
      <c r="AM424" s="182">
        <v>511</v>
      </c>
      <c r="AN424" s="182">
        <v>2886</v>
      </c>
      <c r="AO424" s="182">
        <v>645</v>
      </c>
      <c r="AP424" s="182">
        <v>0</v>
      </c>
      <c r="AQ424" s="182">
        <v>11325</v>
      </c>
      <c r="AR424" s="183">
        <v>109</v>
      </c>
      <c r="AS424" s="182">
        <v>0</v>
      </c>
      <c r="AT424" s="182">
        <v>37</v>
      </c>
      <c r="AU424" s="182">
        <v>980</v>
      </c>
      <c r="AV424" s="182">
        <v>5853</v>
      </c>
      <c r="AW424" s="182">
        <v>542</v>
      </c>
      <c r="AX424" s="182">
        <v>2987</v>
      </c>
      <c r="AY424" s="182">
        <v>611</v>
      </c>
      <c r="AZ424" s="182">
        <v>0</v>
      </c>
      <c r="BA424" s="190">
        <v>11119</v>
      </c>
    </row>
    <row r="425" spans="1:53" ht="15" customHeight="1">
      <c r="A425" s="35"/>
      <c r="B425" s="197" t="s">
        <v>89</v>
      </c>
      <c r="C425" s="39" t="s">
        <v>313</v>
      </c>
      <c r="D425" s="195">
        <v>6</v>
      </c>
      <c r="E425" s="194">
        <v>0</v>
      </c>
      <c r="F425" s="194">
        <v>7</v>
      </c>
      <c r="G425" s="194">
        <v>59</v>
      </c>
      <c r="H425" s="194">
        <v>212</v>
      </c>
      <c r="I425" s="194">
        <v>6</v>
      </c>
      <c r="J425" s="194">
        <v>34</v>
      </c>
      <c r="K425" s="194">
        <v>23</v>
      </c>
      <c r="L425" s="194">
        <v>0</v>
      </c>
      <c r="M425" s="196">
        <v>347</v>
      </c>
      <c r="N425" s="195">
        <v>6</v>
      </c>
      <c r="O425" s="194">
        <v>0</v>
      </c>
      <c r="P425" s="194">
        <v>3</v>
      </c>
      <c r="Q425" s="194">
        <v>53</v>
      </c>
      <c r="R425" s="194">
        <v>230</v>
      </c>
      <c r="S425" s="194">
        <v>23</v>
      </c>
      <c r="T425" s="194">
        <v>56</v>
      </c>
      <c r="U425" s="194">
        <v>25</v>
      </c>
      <c r="V425" s="194">
        <v>0</v>
      </c>
      <c r="W425" s="194">
        <v>396</v>
      </c>
      <c r="X425" s="195">
        <v>9</v>
      </c>
      <c r="Y425" s="194">
        <v>0</v>
      </c>
      <c r="Z425" s="194">
        <v>7</v>
      </c>
      <c r="AA425" s="194">
        <v>53</v>
      </c>
      <c r="AB425" s="194">
        <v>201</v>
      </c>
      <c r="AC425" s="194">
        <v>20</v>
      </c>
      <c r="AD425" s="194">
        <v>42</v>
      </c>
      <c r="AE425" s="194">
        <v>10</v>
      </c>
      <c r="AF425" s="194">
        <v>0</v>
      </c>
      <c r="AG425" s="194">
        <v>342</v>
      </c>
      <c r="AH425" s="195">
        <v>8</v>
      </c>
      <c r="AI425" s="194">
        <v>0</v>
      </c>
      <c r="AJ425" s="194">
        <v>2</v>
      </c>
      <c r="AK425" s="194">
        <v>48</v>
      </c>
      <c r="AL425" s="194">
        <v>145</v>
      </c>
      <c r="AM425" s="194">
        <v>11</v>
      </c>
      <c r="AN425" s="194">
        <v>26</v>
      </c>
      <c r="AO425" s="194">
        <v>13</v>
      </c>
      <c r="AP425" s="194">
        <v>0</v>
      </c>
      <c r="AQ425" s="194">
        <v>253</v>
      </c>
      <c r="AR425" s="195">
        <v>2</v>
      </c>
      <c r="AS425" s="194">
        <v>0</v>
      </c>
      <c r="AT425" s="194">
        <v>2</v>
      </c>
      <c r="AU425" s="194">
        <v>40</v>
      </c>
      <c r="AV425" s="194">
        <v>113</v>
      </c>
      <c r="AW425" s="194">
        <v>20</v>
      </c>
      <c r="AX425" s="194">
        <v>31</v>
      </c>
      <c r="AY425" s="194">
        <v>5</v>
      </c>
      <c r="AZ425" s="194">
        <v>0</v>
      </c>
      <c r="BA425" s="196">
        <v>213</v>
      </c>
    </row>
    <row r="426" spans="1:53" ht="15" customHeight="1">
      <c r="A426" s="36"/>
      <c r="B426" s="304" t="s">
        <v>39</v>
      </c>
      <c r="C426" s="34"/>
      <c r="D426" s="184">
        <v>326</v>
      </c>
      <c r="E426" s="185">
        <v>0</v>
      </c>
      <c r="F426" s="185">
        <v>261</v>
      </c>
      <c r="G426" s="185">
        <v>1456</v>
      </c>
      <c r="H426" s="185">
        <v>6086</v>
      </c>
      <c r="I426" s="185">
        <v>352</v>
      </c>
      <c r="J426" s="185">
        <v>2002</v>
      </c>
      <c r="K426" s="185">
        <v>912</v>
      </c>
      <c r="L426" s="185">
        <v>0</v>
      </c>
      <c r="M426" s="191">
        <v>11395</v>
      </c>
      <c r="N426" s="184">
        <v>395</v>
      </c>
      <c r="O426" s="185">
        <v>0</v>
      </c>
      <c r="P426" s="185">
        <v>280</v>
      </c>
      <c r="Q426" s="185">
        <v>1560</v>
      </c>
      <c r="R426" s="185">
        <v>6709</v>
      </c>
      <c r="S426" s="185">
        <v>397</v>
      </c>
      <c r="T426" s="185">
        <v>2278</v>
      </c>
      <c r="U426" s="185">
        <v>758</v>
      </c>
      <c r="V426" s="185">
        <v>0</v>
      </c>
      <c r="W426" s="185">
        <v>12377</v>
      </c>
      <c r="X426" s="184">
        <v>350</v>
      </c>
      <c r="Y426" s="185">
        <v>0</v>
      </c>
      <c r="Z426" s="185">
        <v>364</v>
      </c>
      <c r="AA426" s="185">
        <v>1522</v>
      </c>
      <c r="AB426" s="185">
        <v>6422</v>
      </c>
      <c r="AC426" s="185">
        <v>494</v>
      </c>
      <c r="AD426" s="185">
        <v>2680</v>
      </c>
      <c r="AE426" s="185">
        <v>807</v>
      </c>
      <c r="AF426" s="185">
        <v>0</v>
      </c>
      <c r="AG426" s="185">
        <v>12639</v>
      </c>
      <c r="AH426" s="184">
        <v>332</v>
      </c>
      <c r="AI426" s="185">
        <v>0</v>
      </c>
      <c r="AJ426" s="185">
        <v>275</v>
      </c>
      <c r="AK426" s="185">
        <v>1612</v>
      </c>
      <c r="AL426" s="185">
        <v>6399</v>
      </c>
      <c r="AM426" s="185">
        <v>530</v>
      </c>
      <c r="AN426" s="185">
        <v>3043</v>
      </c>
      <c r="AO426" s="185">
        <v>677</v>
      </c>
      <c r="AP426" s="185">
        <v>0</v>
      </c>
      <c r="AQ426" s="185">
        <v>12868</v>
      </c>
      <c r="AR426" s="184">
        <v>315</v>
      </c>
      <c r="AS426" s="185">
        <v>0</v>
      </c>
      <c r="AT426" s="185">
        <v>360</v>
      </c>
      <c r="AU426" s="185">
        <v>1845</v>
      </c>
      <c r="AV426" s="185">
        <v>6166</v>
      </c>
      <c r="AW426" s="185">
        <v>579</v>
      </c>
      <c r="AX426" s="185">
        <v>3181</v>
      </c>
      <c r="AY426" s="185">
        <v>642</v>
      </c>
      <c r="AZ426" s="185">
        <v>0</v>
      </c>
      <c r="BA426" s="191">
        <v>13088</v>
      </c>
    </row>
    <row r="427" spans="1:53" ht="15" customHeight="1">
      <c r="A427" s="35" t="s">
        <v>19</v>
      </c>
      <c r="B427" s="11" t="s">
        <v>190</v>
      </c>
      <c r="C427" s="181" t="s">
        <v>90</v>
      </c>
      <c r="D427" s="183">
        <v>50</v>
      </c>
      <c r="E427" s="182">
        <v>0</v>
      </c>
      <c r="F427" s="182">
        <v>28</v>
      </c>
      <c r="G427" s="182">
        <v>141</v>
      </c>
      <c r="H427" s="182">
        <v>169</v>
      </c>
      <c r="I427" s="182">
        <v>8</v>
      </c>
      <c r="J427" s="182">
        <v>51</v>
      </c>
      <c r="K427" s="182">
        <v>5</v>
      </c>
      <c r="L427" s="182">
        <v>0</v>
      </c>
      <c r="M427" s="190">
        <v>452</v>
      </c>
      <c r="N427" s="183">
        <v>72</v>
      </c>
      <c r="O427" s="182">
        <v>0</v>
      </c>
      <c r="P427" s="182">
        <v>33</v>
      </c>
      <c r="Q427" s="182">
        <v>160</v>
      </c>
      <c r="R427" s="182">
        <v>174</v>
      </c>
      <c r="S427" s="182">
        <v>12</v>
      </c>
      <c r="T427" s="182">
        <v>54</v>
      </c>
      <c r="U427" s="182">
        <v>20</v>
      </c>
      <c r="V427" s="182">
        <v>0</v>
      </c>
      <c r="W427" s="182">
        <v>525</v>
      </c>
      <c r="X427" s="183">
        <v>54</v>
      </c>
      <c r="Y427" s="182">
        <v>0</v>
      </c>
      <c r="Z427" s="182">
        <v>33</v>
      </c>
      <c r="AA427" s="182">
        <v>155</v>
      </c>
      <c r="AB427" s="182">
        <v>188</v>
      </c>
      <c r="AC427" s="182">
        <v>6</v>
      </c>
      <c r="AD427" s="182">
        <v>68</v>
      </c>
      <c r="AE427" s="182">
        <v>21</v>
      </c>
      <c r="AF427" s="182">
        <v>0</v>
      </c>
      <c r="AG427" s="182">
        <v>525</v>
      </c>
      <c r="AH427" s="183">
        <v>55</v>
      </c>
      <c r="AI427" s="182">
        <v>0</v>
      </c>
      <c r="AJ427" s="182">
        <v>36</v>
      </c>
      <c r="AK427" s="182">
        <v>175</v>
      </c>
      <c r="AL427" s="182">
        <v>166</v>
      </c>
      <c r="AM427" s="182">
        <v>12</v>
      </c>
      <c r="AN427" s="182">
        <v>60</v>
      </c>
      <c r="AO427" s="182">
        <v>15</v>
      </c>
      <c r="AP427" s="182">
        <v>0</v>
      </c>
      <c r="AQ427" s="182">
        <v>519</v>
      </c>
      <c r="AR427" s="183">
        <v>77</v>
      </c>
      <c r="AS427" s="182">
        <v>0</v>
      </c>
      <c r="AT427" s="182">
        <v>44</v>
      </c>
      <c r="AU427" s="182">
        <v>304</v>
      </c>
      <c r="AV427" s="182">
        <v>228</v>
      </c>
      <c r="AW427" s="182">
        <v>12</v>
      </c>
      <c r="AX427" s="182">
        <v>77</v>
      </c>
      <c r="AY427" s="182">
        <v>11</v>
      </c>
      <c r="AZ427" s="182">
        <v>0</v>
      </c>
      <c r="BA427" s="190">
        <v>753</v>
      </c>
    </row>
    <row r="428" spans="1:53" ht="15" customHeight="1">
      <c r="A428" s="35"/>
      <c r="B428" s="11"/>
      <c r="C428" s="181" t="s">
        <v>314</v>
      </c>
      <c r="D428" s="183">
        <v>2</v>
      </c>
      <c r="E428" s="182">
        <v>0</v>
      </c>
      <c r="F428" s="182">
        <v>2</v>
      </c>
      <c r="G428" s="182">
        <v>9</v>
      </c>
      <c r="H428" s="182">
        <v>4</v>
      </c>
      <c r="I428" s="182">
        <v>2</v>
      </c>
      <c r="J428" s="182">
        <v>7</v>
      </c>
      <c r="K428" s="182">
        <v>0</v>
      </c>
      <c r="L428" s="182">
        <v>0</v>
      </c>
      <c r="M428" s="190">
        <v>26</v>
      </c>
      <c r="N428" s="183">
        <v>2</v>
      </c>
      <c r="O428" s="182">
        <v>0</v>
      </c>
      <c r="P428" s="182">
        <v>2</v>
      </c>
      <c r="Q428" s="182">
        <v>8</v>
      </c>
      <c r="R428" s="182">
        <v>2</v>
      </c>
      <c r="S428" s="182">
        <v>0</v>
      </c>
      <c r="T428" s="182">
        <v>2</v>
      </c>
      <c r="U428" s="182">
        <v>0</v>
      </c>
      <c r="V428" s="182">
        <v>0</v>
      </c>
      <c r="W428" s="182">
        <v>16</v>
      </c>
      <c r="X428" s="183">
        <v>5</v>
      </c>
      <c r="Y428" s="182">
        <v>0</v>
      </c>
      <c r="Z428" s="182">
        <v>3</v>
      </c>
      <c r="AA428" s="182">
        <v>6</v>
      </c>
      <c r="AB428" s="182">
        <v>1</v>
      </c>
      <c r="AC428" s="182">
        <v>0</v>
      </c>
      <c r="AD428" s="182">
        <v>6</v>
      </c>
      <c r="AE428" s="182">
        <v>1</v>
      </c>
      <c r="AF428" s="182">
        <v>0</v>
      </c>
      <c r="AG428" s="182">
        <v>22</v>
      </c>
      <c r="AH428" s="183">
        <v>4</v>
      </c>
      <c r="AI428" s="182">
        <v>0</v>
      </c>
      <c r="AJ428" s="182">
        <v>4</v>
      </c>
      <c r="AK428" s="182">
        <v>5</v>
      </c>
      <c r="AL428" s="182">
        <v>2</v>
      </c>
      <c r="AM428" s="182">
        <v>0</v>
      </c>
      <c r="AN428" s="182">
        <v>1</v>
      </c>
      <c r="AO428" s="182">
        <v>1</v>
      </c>
      <c r="AP428" s="182">
        <v>0</v>
      </c>
      <c r="AQ428" s="182">
        <v>17</v>
      </c>
      <c r="AR428" s="183">
        <v>3</v>
      </c>
      <c r="AS428" s="182">
        <v>0</v>
      </c>
      <c r="AT428" s="182">
        <v>1</v>
      </c>
      <c r="AU428" s="182">
        <v>14</v>
      </c>
      <c r="AV428" s="182">
        <v>2</v>
      </c>
      <c r="AW428" s="182">
        <v>0</v>
      </c>
      <c r="AX428" s="182">
        <v>4</v>
      </c>
      <c r="AY428" s="182">
        <v>1</v>
      </c>
      <c r="AZ428" s="182">
        <v>0</v>
      </c>
      <c r="BA428" s="190">
        <v>25</v>
      </c>
    </row>
    <row r="429" spans="1:53" ht="15" customHeight="1">
      <c r="A429" s="35"/>
      <c r="B429" s="11"/>
      <c r="C429" s="181" t="s">
        <v>39</v>
      </c>
      <c r="D429" s="183">
        <v>52</v>
      </c>
      <c r="E429" s="182">
        <v>0</v>
      </c>
      <c r="F429" s="182">
        <v>30</v>
      </c>
      <c r="G429" s="182">
        <v>150</v>
      </c>
      <c r="H429" s="182">
        <v>173</v>
      </c>
      <c r="I429" s="182">
        <v>10</v>
      </c>
      <c r="J429" s="182">
        <v>58</v>
      </c>
      <c r="K429" s="182">
        <v>5</v>
      </c>
      <c r="L429" s="182">
        <v>0</v>
      </c>
      <c r="M429" s="190">
        <v>478</v>
      </c>
      <c r="N429" s="183">
        <v>74</v>
      </c>
      <c r="O429" s="182">
        <v>0</v>
      </c>
      <c r="P429" s="182">
        <v>35</v>
      </c>
      <c r="Q429" s="182">
        <v>168</v>
      </c>
      <c r="R429" s="182">
        <v>176</v>
      </c>
      <c r="S429" s="182">
        <v>12</v>
      </c>
      <c r="T429" s="182">
        <v>56</v>
      </c>
      <c r="U429" s="182">
        <v>20</v>
      </c>
      <c r="V429" s="182">
        <v>0</v>
      </c>
      <c r="W429" s="182">
        <v>541</v>
      </c>
      <c r="X429" s="183">
        <v>59</v>
      </c>
      <c r="Y429" s="182">
        <v>0</v>
      </c>
      <c r="Z429" s="182">
        <v>36</v>
      </c>
      <c r="AA429" s="182">
        <v>161</v>
      </c>
      <c r="AB429" s="182">
        <v>189</v>
      </c>
      <c r="AC429" s="182">
        <v>6</v>
      </c>
      <c r="AD429" s="182">
        <v>74</v>
      </c>
      <c r="AE429" s="182">
        <v>22</v>
      </c>
      <c r="AF429" s="182">
        <v>0</v>
      </c>
      <c r="AG429" s="182">
        <v>547</v>
      </c>
      <c r="AH429" s="183">
        <v>59</v>
      </c>
      <c r="AI429" s="182">
        <v>0</v>
      </c>
      <c r="AJ429" s="182">
        <v>40</v>
      </c>
      <c r="AK429" s="182">
        <v>180</v>
      </c>
      <c r="AL429" s="182">
        <v>168</v>
      </c>
      <c r="AM429" s="182">
        <v>12</v>
      </c>
      <c r="AN429" s="182">
        <v>61</v>
      </c>
      <c r="AO429" s="182">
        <v>16</v>
      </c>
      <c r="AP429" s="182">
        <v>0</v>
      </c>
      <c r="AQ429" s="182">
        <v>536</v>
      </c>
      <c r="AR429" s="183">
        <v>80</v>
      </c>
      <c r="AS429" s="182">
        <v>0</v>
      </c>
      <c r="AT429" s="182">
        <v>45</v>
      </c>
      <c r="AU429" s="182">
        <v>318</v>
      </c>
      <c r="AV429" s="182">
        <v>230</v>
      </c>
      <c r="AW429" s="182">
        <v>12</v>
      </c>
      <c r="AX429" s="182">
        <v>81</v>
      </c>
      <c r="AY429" s="182">
        <v>12</v>
      </c>
      <c r="AZ429" s="182">
        <v>0</v>
      </c>
      <c r="BA429" s="190">
        <v>778</v>
      </c>
    </row>
    <row r="430" spans="1:53" ht="15" customHeight="1">
      <c r="A430" s="35"/>
      <c r="B430" s="334" t="s">
        <v>191</v>
      </c>
      <c r="C430" s="260" t="s">
        <v>195</v>
      </c>
      <c r="D430" s="188">
        <v>109</v>
      </c>
      <c r="E430" s="189">
        <v>0</v>
      </c>
      <c r="F430" s="189">
        <v>45</v>
      </c>
      <c r="G430" s="189">
        <v>243</v>
      </c>
      <c r="H430" s="189">
        <v>648</v>
      </c>
      <c r="I430" s="189">
        <v>60</v>
      </c>
      <c r="J430" s="189">
        <v>111</v>
      </c>
      <c r="K430" s="189">
        <v>62</v>
      </c>
      <c r="L430" s="189">
        <v>0</v>
      </c>
      <c r="M430" s="312">
        <v>1278</v>
      </c>
      <c r="N430" s="188">
        <v>118</v>
      </c>
      <c r="O430" s="189">
        <v>0</v>
      </c>
      <c r="P430" s="189">
        <v>55</v>
      </c>
      <c r="Q430" s="189">
        <v>320</v>
      </c>
      <c r="R430" s="189">
        <v>704</v>
      </c>
      <c r="S430" s="189">
        <v>73</v>
      </c>
      <c r="T430" s="189">
        <v>104</v>
      </c>
      <c r="U430" s="189">
        <v>64</v>
      </c>
      <c r="V430" s="189">
        <v>0</v>
      </c>
      <c r="W430" s="189">
        <v>1438</v>
      </c>
      <c r="X430" s="188">
        <v>132</v>
      </c>
      <c r="Y430" s="189">
        <v>0</v>
      </c>
      <c r="Z430" s="189">
        <v>61</v>
      </c>
      <c r="AA430" s="189">
        <v>303</v>
      </c>
      <c r="AB430" s="189">
        <v>724</v>
      </c>
      <c r="AC430" s="189">
        <v>73</v>
      </c>
      <c r="AD430" s="189">
        <v>132</v>
      </c>
      <c r="AE430" s="189">
        <v>46</v>
      </c>
      <c r="AF430" s="189">
        <v>0</v>
      </c>
      <c r="AG430" s="189">
        <v>1471</v>
      </c>
      <c r="AH430" s="188">
        <v>132</v>
      </c>
      <c r="AI430" s="189">
        <v>0</v>
      </c>
      <c r="AJ430" s="189">
        <v>55</v>
      </c>
      <c r="AK430" s="189">
        <v>334</v>
      </c>
      <c r="AL430" s="189">
        <v>687</v>
      </c>
      <c r="AM430" s="189">
        <v>79</v>
      </c>
      <c r="AN430" s="189">
        <v>123</v>
      </c>
      <c r="AO430" s="189">
        <v>47</v>
      </c>
      <c r="AP430" s="189">
        <v>0</v>
      </c>
      <c r="AQ430" s="189">
        <v>1457</v>
      </c>
      <c r="AR430" s="188">
        <v>137</v>
      </c>
      <c r="AS430" s="189">
        <v>0</v>
      </c>
      <c r="AT430" s="189">
        <v>48</v>
      </c>
      <c r="AU430" s="189">
        <v>425</v>
      </c>
      <c r="AV430" s="189">
        <v>763</v>
      </c>
      <c r="AW430" s="189">
        <v>88</v>
      </c>
      <c r="AX430" s="189">
        <v>145</v>
      </c>
      <c r="AY430" s="189">
        <v>44</v>
      </c>
      <c r="AZ430" s="189">
        <v>0</v>
      </c>
      <c r="BA430" s="312">
        <v>1650</v>
      </c>
    </row>
    <row r="431" spans="1:53" ht="15" customHeight="1">
      <c r="A431" s="35"/>
      <c r="B431" s="11"/>
      <c r="C431" s="181" t="s">
        <v>91</v>
      </c>
      <c r="D431" s="183">
        <v>13</v>
      </c>
      <c r="E431" s="182">
        <v>0</v>
      </c>
      <c r="F431" s="182">
        <v>4</v>
      </c>
      <c r="G431" s="182">
        <v>20</v>
      </c>
      <c r="H431" s="182">
        <v>53</v>
      </c>
      <c r="I431" s="182">
        <v>7</v>
      </c>
      <c r="J431" s="182">
        <v>51</v>
      </c>
      <c r="K431" s="182">
        <v>18</v>
      </c>
      <c r="L431" s="182">
        <v>0</v>
      </c>
      <c r="M431" s="190">
        <v>166</v>
      </c>
      <c r="N431" s="183">
        <v>13</v>
      </c>
      <c r="O431" s="182">
        <v>0</v>
      </c>
      <c r="P431" s="182">
        <v>6</v>
      </c>
      <c r="Q431" s="182">
        <v>29</v>
      </c>
      <c r="R431" s="182">
        <v>59</v>
      </c>
      <c r="S431" s="182">
        <v>7</v>
      </c>
      <c r="T431" s="182">
        <v>52</v>
      </c>
      <c r="U431" s="182">
        <v>26</v>
      </c>
      <c r="V431" s="182">
        <v>0</v>
      </c>
      <c r="W431" s="182">
        <v>192</v>
      </c>
      <c r="X431" s="183">
        <v>10</v>
      </c>
      <c r="Y431" s="182">
        <v>0</v>
      </c>
      <c r="Z431" s="182">
        <v>4</v>
      </c>
      <c r="AA431" s="182">
        <v>33</v>
      </c>
      <c r="AB431" s="182">
        <v>72</v>
      </c>
      <c r="AC431" s="182">
        <v>10</v>
      </c>
      <c r="AD431" s="182">
        <v>53</v>
      </c>
      <c r="AE431" s="182">
        <v>28</v>
      </c>
      <c r="AF431" s="182">
        <v>0</v>
      </c>
      <c r="AG431" s="182">
        <v>210</v>
      </c>
      <c r="AH431" s="183">
        <v>14</v>
      </c>
      <c r="AI431" s="182">
        <v>0</v>
      </c>
      <c r="AJ431" s="182">
        <v>7</v>
      </c>
      <c r="AK431" s="182">
        <v>41</v>
      </c>
      <c r="AL431" s="182">
        <v>83</v>
      </c>
      <c r="AM431" s="182">
        <v>5</v>
      </c>
      <c r="AN431" s="182">
        <v>63</v>
      </c>
      <c r="AO431" s="182">
        <v>19</v>
      </c>
      <c r="AP431" s="182">
        <v>0</v>
      </c>
      <c r="AQ431" s="182">
        <v>232</v>
      </c>
      <c r="AR431" s="183">
        <v>12</v>
      </c>
      <c r="AS431" s="182">
        <v>0</v>
      </c>
      <c r="AT431" s="182">
        <v>7</v>
      </c>
      <c r="AU431" s="182">
        <v>47</v>
      </c>
      <c r="AV431" s="182">
        <v>64</v>
      </c>
      <c r="AW431" s="182">
        <v>7</v>
      </c>
      <c r="AX431" s="182">
        <v>65</v>
      </c>
      <c r="AY431" s="182">
        <v>19</v>
      </c>
      <c r="AZ431" s="182">
        <v>0</v>
      </c>
      <c r="BA431" s="190">
        <v>221</v>
      </c>
    </row>
    <row r="432" spans="1:53" ht="15" customHeight="1">
      <c r="A432" s="35"/>
      <c r="B432" s="11"/>
      <c r="C432" s="181" t="s">
        <v>92</v>
      </c>
      <c r="D432" s="183">
        <v>2</v>
      </c>
      <c r="E432" s="182">
        <v>0</v>
      </c>
      <c r="F432" s="182">
        <v>0</v>
      </c>
      <c r="G432" s="182">
        <v>3</v>
      </c>
      <c r="H432" s="182">
        <v>2</v>
      </c>
      <c r="I432" s="182">
        <v>0</v>
      </c>
      <c r="J432" s="182">
        <v>1</v>
      </c>
      <c r="K432" s="182">
        <v>1</v>
      </c>
      <c r="L432" s="182">
        <v>0</v>
      </c>
      <c r="M432" s="190">
        <v>9</v>
      </c>
      <c r="N432" s="183">
        <v>9</v>
      </c>
      <c r="O432" s="182">
        <v>0</v>
      </c>
      <c r="P432" s="182">
        <v>4</v>
      </c>
      <c r="Q432" s="182">
        <v>3</v>
      </c>
      <c r="R432" s="182">
        <v>1</v>
      </c>
      <c r="S432" s="182">
        <v>0</v>
      </c>
      <c r="T432" s="182">
        <v>0</v>
      </c>
      <c r="U432" s="182">
        <v>0</v>
      </c>
      <c r="V432" s="182">
        <v>0</v>
      </c>
      <c r="W432" s="182">
        <v>17</v>
      </c>
      <c r="X432" s="183">
        <v>4</v>
      </c>
      <c r="Y432" s="182">
        <v>0</v>
      </c>
      <c r="Z432" s="182">
        <v>3</v>
      </c>
      <c r="AA432" s="182">
        <v>8</v>
      </c>
      <c r="AB432" s="182">
        <v>0</v>
      </c>
      <c r="AC432" s="182">
        <v>1</v>
      </c>
      <c r="AD432" s="182">
        <v>4</v>
      </c>
      <c r="AE432" s="182">
        <v>0</v>
      </c>
      <c r="AF432" s="182">
        <v>0</v>
      </c>
      <c r="AG432" s="182">
        <v>20</v>
      </c>
      <c r="AH432" s="183">
        <v>0</v>
      </c>
      <c r="AI432" s="182">
        <v>0</v>
      </c>
      <c r="AJ432" s="182">
        <v>0</v>
      </c>
      <c r="AK432" s="182">
        <v>10</v>
      </c>
      <c r="AL432" s="182">
        <v>1</v>
      </c>
      <c r="AM432" s="182">
        <v>0</v>
      </c>
      <c r="AN432" s="182">
        <v>3</v>
      </c>
      <c r="AO432" s="182">
        <v>0</v>
      </c>
      <c r="AP432" s="182">
        <v>0</v>
      </c>
      <c r="AQ432" s="182">
        <v>14</v>
      </c>
      <c r="AR432" s="183">
        <v>2</v>
      </c>
      <c r="AS432" s="182">
        <v>0</v>
      </c>
      <c r="AT432" s="182">
        <v>1</v>
      </c>
      <c r="AU432" s="182">
        <v>9</v>
      </c>
      <c r="AV432" s="182">
        <v>1</v>
      </c>
      <c r="AW432" s="182">
        <v>0</v>
      </c>
      <c r="AX432" s="182">
        <v>7</v>
      </c>
      <c r="AY432" s="182">
        <v>1</v>
      </c>
      <c r="AZ432" s="182">
        <v>0</v>
      </c>
      <c r="BA432" s="190">
        <v>21</v>
      </c>
    </row>
    <row r="433" spans="1:53" ht="15" customHeight="1">
      <c r="A433" s="35"/>
      <c r="B433" s="11"/>
      <c r="C433" s="181" t="s">
        <v>315</v>
      </c>
      <c r="D433" s="183">
        <v>0</v>
      </c>
      <c r="E433" s="182">
        <v>0</v>
      </c>
      <c r="F433" s="182">
        <v>0</v>
      </c>
      <c r="G433" s="182">
        <v>1</v>
      </c>
      <c r="H433" s="182">
        <v>6</v>
      </c>
      <c r="I433" s="182">
        <v>1</v>
      </c>
      <c r="J433" s="182">
        <v>5</v>
      </c>
      <c r="K433" s="182">
        <v>2</v>
      </c>
      <c r="L433" s="182">
        <v>0</v>
      </c>
      <c r="M433" s="190">
        <v>15</v>
      </c>
      <c r="N433" s="183">
        <v>2</v>
      </c>
      <c r="O433" s="182">
        <v>0</v>
      </c>
      <c r="P433" s="182">
        <v>2</v>
      </c>
      <c r="Q433" s="182">
        <v>2</v>
      </c>
      <c r="R433" s="182">
        <v>8</v>
      </c>
      <c r="S433" s="182">
        <v>0</v>
      </c>
      <c r="T433" s="182">
        <v>4</v>
      </c>
      <c r="U433" s="182">
        <v>3</v>
      </c>
      <c r="V433" s="182">
        <v>0</v>
      </c>
      <c r="W433" s="182">
        <v>21</v>
      </c>
      <c r="X433" s="183">
        <v>2</v>
      </c>
      <c r="Y433" s="182">
        <v>0</v>
      </c>
      <c r="Z433" s="182">
        <v>0</v>
      </c>
      <c r="AA433" s="182">
        <v>1</v>
      </c>
      <c r="AB433" s="182">
        <v>2</v>
      </c>
      <c r="AC433" s="182">
        <v>0</v>
      </c>
      <c r="AD433" s="182">
        <v>5</v>
      </c>
      <c r="AE433" s="182">
        <v>2</v>
      </c>
      <c r="AF433" s="182">
        <v>0</v>
      </c>
      <c r="AG433" s="182">
        <v>12</v>
      </c>
      <c r="AH433" s="183">
        <v>6</v>
      </c>
      <c r="AI433" s="182">
        <v>0</v>
      </c>
      <c r="AJ433" s="182">
        <v>1</v>
      </c>
      <c r="AK433" s="182">
        <v>7</v>
      </c>
      <c r="AL433" s="182">
        <v>11</v>
      </c>
      <c r="AM433" s="182">
        <v>1</v>
      </c>
      <c r="AN433" s="182">
        <v>4</v>
      </c>
      <c r="AO433" s="182">
        <v>4</v>
      </c>
      <c r="AP433" s="182">
        <v>0</v>
      </c>
      <c r="AQ433" s="182">
        <v>34</v>
      </c>
      <c r="AR433" s="183">
        <v>3</v>
      </c>
      <c r="AS433" s="182">
        <v>0</v>
      </c>
      <c r="AT433" s="182">
        <v>0</v>
      </c>
      <c r="AU433" s="182">
        <v>4</v>
      </c>
      <c r="AV433" s="182">
        <v>3</v>
      </c>
      <c r="AW433" s="182">
        <v>4</v>
      </c>
      <c r="AX433" s="182">
        <v>2</v>
      </c>
      <c r="AY433" s="182">
        <v>2</v>
      </c>
      <c r="AZ433" s="182">
        <v>0</v>
      </c>
      <c r="BA433" s="190">
        <v>18</v>
      </c>
    </row>
    <row r="434" spans="1:53" ht="15" customHeight="1">
      <c r="A434" s="35"/>
      <c r="B434" s="304"/>
      <c r="C434" s="34" t="s">
        <v>39</v>
      </c>
      <c r="D434" s="184">
        <v>124</v>
      </c>
      <c r="E434" s="185">
        <v>0</v>
      </c>
      <c r="F434" s="185">
        <v>49</v>
      </c>
      <c r="G434" s="185">
        <v>267</v>
      </c>
      <c r="H434" s="185">
        <v>709</v>
      </c>
      <c r="I434" s="185">
        <v>68</v>
      </c>
      <c r="J434" s="185">
        <v>168</v>
      </c>
      <c r="K434" s="185">
        <v>83</v>
      </c>
      <c r="L434" s="185">
        <v>0</v>
      </c>
      <c r="M434" s="191">
        <v>1468</v>
      </c>
      <c r="N434" s="184">
        <v>142</v>
      </c>
      <c r="O434" s="185">
        <v>0</v>
      </c>
      <c r="P434" s="185">
        <v>67</v>
      </c>
      <c r="Q434" s="185">
        <v>354</v>
      </c>
      <c r="R434" s="185">
        <v>772</v>
      </c>
      <c r="S434" s="185">
        <v>80</v>
      </c>
      <c r="T434" s="185">
        <v>160</v>
      </c>
      <c r="U434" s="185">
        <v>93</v>
      </c>
      <c r="V434" s="185">
        <v>0</v>
      </c>
      <c r="W434" s="185">
        <v>1668</v>
      </c>
      <c r="X434" s="184">
        <v>148</v>
      </c>
      <c r="Y434" s="185">
        <v>0</v>
      </c>
      <c r="Z434" s="185">
        <v>68</v>
      </c>
      <c r="AA434" s="185">
        <v>345</v>
      </c>
      <c r="AB434" s="185">
        <v>798</v>
      </c>
      <c r="AC434" s="185">
        <v>84</v>
      </c>
      <c r="AD434" s="185">
        <v>194</v>
      </c>
      <c r="AE434" s="185">
        <v>76</v>
      </c>
      <c r="AF434" s="185">
        <v>0</v>
      </c>
      <c r="AG434" s="185">
        <v>1713</v>
      </c>
      <c r="AH434" s="184">
        <v>152</v>
      </c>
      <c r="AI434" s="185">
        <v>0</v>
      </c>
      <c r="AJ434" s="185">
        <v>63</v>
      </c>
      <c r="AK434" s="185">
        <v>392</v>
      </c>
      <c r="AL434" s="185">
        <v>782</v>
      </c>
      <c r="AM434" s="185">
        <v>85</v>
      </c>
      <c r="AN434" s="185">
        <v>193</v>
      </c>
      <c r="AO434" s="185">
        <v>70</v>
      </c>
      <c r="AP434" s="185">
        <v>0</v>
      </c>
      <c r="AQ434" s="185">
        <v>1737</v>
      </c>
      <c r="AR434" s="184">
        <v>154</v>
      </c>
      <c r="AS434" s="185">
        <v>0</v>
      </c>
      <c r="AT434" s="185">
        <v>56</v>
      </c>
      <c r="AU434" s="185">
        <v>485</v>
      </c>
      <c r="AV434" s="185">
        <v>831</v>
      </c>
      <c r="AW434" s="185">
        <v>99</v>
      </c>
      <c r="AX434" s="185">
        <v>219</v>
      </c>
      <c r="AY434" s="185">
        <v>66</v>
      </c>
      <c r="AZ434" s="185">
        <v>0</v>
      </c>
      <c r="BA434" s="191">
        <v>1910</v>
      </c>
    </row>
    <row r="435" spans="1:53" ht="15" customHeight="1">
      <c r="A435" s="36"/>
      <c r="B435" s="304" t="s">
        <v>39</v>
      </c>
      <c r="C435" s="34"/>
      <c r="D435" s="184">
        <v>176</v>
      </c>
      <c r="E435" s="185">
        <v>0</v>
      </c>
      <c r="F435" s="185">
        <v>79</v>
      </c>
      <c r="G435" s="185">
        <v>417</v>
      </c>
      <c r="H435" s="185">
        <v>882</v>
      </c>
      <c r="I435" s="185">
        <v>78</v>
      </c>
      <c r="J435" s="185">
        <v>226</v>
      </c>
      <c r="K435" s="185">
        <v>88</v>
      </c>
      <c r="L435" s="185">
        <v>0</v>
      </c>
      <c r="M435" s="191">
        <v>1946</v>
      </c>
      <c r="N435" s="184">
        <v>216</v>
      </c>
      <c r="O435" s="185">
        <v>0</v>
      </c>
      <c r="P435" s="185">
        <v>102</v>
      </c>
      <c r="Q435" s="185">
        <v>522</v>
      </c>
      <c r="R435" s="185">
        <v>948</v>
      </c>
      <c r="S435" s="185">
        <v>92</v>
      </c>
      <c r="T435" s="185">
        <v>216</v>
      </c>
      <c r="U435" s="185">
        <v>113</v>
      </c>
      <c r="V435" s="185">
        <v>0</v>
      </c>
      <c r="W435" s="185">
        <v>2209</v>
      </c>
      <c r="X435" s="184">
        <v>207</v>
      </c>
      <c r="Y435" s="185">
        <v>0</v>
      </c>
      <c r="Z435" s="185">
        <v>104</v>
      </c>
      <c r="AA435" s="185">
        <v>506</v>
      </c>
      <c r="AB435" s="185">
        <v>987</v>
      </c>
      <c r="AC435" s="185">
        <v>90</v>
      </c>
      <c r="AD435" s="185">
        <v>268</v>
      </c>
      <c r="AE435" s="185">
        <v>98</v>
      </c>
      <c r="AF435" s="185">
        <v>0</v>
      </c>
      <c r="AG435" s="185">
        <v>2260</v>
      </c>
      <c r="AH435" s="184">
        <v>211</v>
      </c>
      <c r="AI435" s="185">
        <v>0</v>
      </c>
      <c r="AJ435" s="185">
        <v>103</v>
      </c>
      <c r="AK435" s="185">
        <v>572</v>
      </c>
      <c r="AL435" s="185">
        <v>950</v>
      </c>
      <c r="AM435" s="185">
        <v>97</v>
      </c>
      <c r="AN435" s="185">
        <v>254</v>
      </c>
      <c r="AO435" s="185">
        <v>86</v>
      </c>
      <c r="AP435" s="185">
        <v>0</v>
      </c>
      <c r="AQ435" s="185">
        <v>2273</v>
      </c>
      <c r="AR435" s="184">
        <v>234</v>
      </c>
      <c r="AS435" s="185">
        <v>0</v>
      </c>
      <c r="AT435" s="185">
        <v>101</v>
      </c>
      <c r="AU435" s="185">
        <v>803</v>
      </c>
      <c r="AV435" s="185">
        <v>1061</v>
      </c>
      <c r="AW435" s="185">
        <v>111</v>
      </c>
      <c r="AX435" s="185">
        <v>300</v>
      </c>
      <c r="AY435" s="185">
        <v>78</v>
      </c>
      <c r="AZ435" s="185">
        <v>0</v>
      </c>
      <c r="BA435" s="191">
        <v>2688</v>
      </c>
    </row>
    <row r="436" spans="1:53" ht="15" customHeight="1">
      <c r="A436" s="35" t="s">
        <v>20</v>
      </c>
      <c r="B436" s="11" t="s">
        <v>93</v>
      </c>
      <c r="C436" s="181" t="s">
        <v>94</v>
      </c>
      <c r="D436" s="183">
        <v>34</v>
      </c>
      <c r="E436" s="182">
        <v>0</v>
      </c>
      <c r="F436" s="182">
        <v>14</v>
      </c>
      <c r="G436" s="182">
        <v>25</v>
      </c>
      <c r="H436" s="182">
        <v>6</v>
      </c>
      <c r="I436" s="182">
        <v>0</v>
      </c>
      <c r="J436" s="182">
        <v>2</v>
      </c>
      <c r="K436" s="182">
        <v>0</v>
      </c>
      <c r="L436" s="182">
        <v>0</v>
      </c>
      <c r="M436" s="190">
        <v>81</v>
      </c>
      <c r="N436" s="183">
        <v>41</v>
      </c>
      <c r="O436" s="182">
        <v>0</v>
      </c>
      <c r="P436" s="182">
        <v>21</v>
      </c>
      <c r="Q436" s="182">
        <v>18</v>
      </c>
      <c r="R436" s="182">
        <v>6</v>
      </c>
      <c r="S436" s="182">
        <v>1</v>
      </c>
      <c r="T436" s="182">
        <v>2</v>
      </c>
      <c r="U436" s="182">
        <v>0</v>
      </c>
      <c r="V436" s="182">
        <v>0</v>
      </c>
      <c r="W436" s="182">
        <v>89</v>
      </c>
      <c r="X436" s="183">
        <v>43</v>
      </c>
      <c r="Y436" s="182">
        <v>0</v>
      </c>
      <c r="Z436" s="182">
        <v>23</v>
      </c>
      <c r="AA436" s="182">
        <v>27</v>
      </c>
      <c r="AB436" s="182">
        <v>3</v>
      </c>
      <c r="AC436" s="182">
        <v>1</v>
      </c>
      <c r="AD436" s="182">
        <v>7</v>
      </c>
      <c r="AE436" s="182">
        <v>0</v>
      </c>
      <c r="AF436" s="182">
        <v>0</v>
      </c>
      <c r="AG436" s="182">
        <v>104</v>
      </c>
      <c r="AH436" s="183">
        <v>49</v>
      </c>
      <c r="AI436" s="182">
        <v>0</v>
      </c>
      <c r="AJ436" s="182">
        <v>18</v>
      </c>
      <c r="AK436" s="182">
        <v>30</v>
      </c>
      <c r="AL436" s="182">
        <v>4</v>
      </c>
      <c r="AM436" s="182">
        <v>2</v>
      </c>
      <c r="AN436" s="182">
        <v>4</v>
      </c>
      <c r="AO436" s="182">
        <v>0</v>
      </c>
      <c r="AP436" s="182">
        <v>0</v>
      </c>
      <c r="AQ436" s="182">
        <v>107</v>
      </c>
      <c r="AR436" s="183">
        <v>43</v>
      </c>
      <c r="AS436" s="182">
        <v>0</v>
      </c>
      <c r="AT436" s="182">
        <v>14</v>
      </c>
      <c r="AU436" s="182">
        <v>26</v>
      </c>
      <c r="AV436" s="182">
        <v>3</v>
      </c>
      <c r="AW436" s="182">
        <v>0</v>
      </c>
      <c r="AX436" s="182">
        <v>6</v>
      </c>
      <c r="AY436" s="182">
        <v>0</v>
      </c>
      <c r="AZ436" s="182">
        <v>0</v>
      </c>
      <c r="BA436" s="190">
        <v>92</v>
      </c>
    </row>
    <row r="437" spans="1:53" ht="15" customHeight="1">
      <c r="A437" s="35"/>
      <c r="B437" s="11"/>
      <c r="C437" s="181" t="s">
        <v>95</v>
      </c>
      <c r="D437" s="183">
        <v>0</v>
      </c>
      <c r="E437" s="182">
        <v>0</v>
      </c>
      <c r="F437" s="182">
        <v>0</v>
      </c>
      <c r="G437" s="182">
        <v>25</v>
      </c>
      <c r="H437" s="182">
        <v>107</v>
      </c>
      <c r="I437" s="182">
        <v>7</v>
      </c>
      <c r="J437" s="182">
        <v>30</v>
      </c>
      <c r="K437" s="182">
        <v>18</v>
      </c>
      <c r="L437" s="182">
        <v>3</v>
      </c>
      <c r="M437" s="190">
        <v>190</v>
      </c>
      <c r="N437" s="183">
        <v>1</v>
      </c>
      <c r="O437" s="182">
        <v>0</v>
      </c>
      <c r="P437" s="182">
        <v>2</v>
      </c>
      <c r="Q437" s="182">
        <v>33</v>
      </c>
      <c r="R437" s="182">
        <v>113</v>
      </c>
      <c r="S437" s="182">
        <v>3</v>
      </c>
      <c r="T437" s="182">
        <v>40</v>
      </c>
      <c r="U437" s="182">
        <v>20</v>
      </c>
      <c r="V437" s="182">
        <v>6</v>
      </c>
      <c r="W437" s="182">
        <v>218</v>
      </c>
      <c r="X437" s="183">
        <v>2</v>
      </c>
      <c r="Y437" s="182">
        <v>0</v>
      </c>
      <c r="Z437" s="182">
        <v>3</v>
      </c>
      <c r="AA437" s="182">
        <v>17</v>
      </c>
      <c r="AB437" s="182">
        <v>126</v>
      </c>
      <c r="AC437" s="182">
        <v>14</v>
      </c>
      <c r="AD437" s="182">
        <v>28</v>
      </c>
      <c r="AE437" s="182">
        <v>13</v>
      </c>
      <c r="AF437" s="182">
        <v>1</v>
      </c>
      <c r="AG437" s="182">
        <v>204</v>
      </c>
      <c r="AH437" s="183">
        <v>2</v>
      </c>
      <c r="AI437" s="182">
        <v>0</v>
      </c>
      <c r="AJ437" s="182">
        <v>3</v>
      </c>
      <c r="AK437" s="182">
        <v>32</v>
      </c>
      <c r="AL437" s="182">
        <v>135</v>
      </c>
      <c r="AM437" s="182">
        <v>7</v>
      </c>
      <c r="AN437" s="182">
        <v>22</v>
      </c>
      <c r="AO437" s="182">
        <v>27</v>
      </c>
      <c r="AP437" s="182">
        <v>0</v>
      </c>
      <c r="AQ437" s="182">
        <v>228</v>
      </c>
      <c r="AR437" s="183">
        <v>0</v>
      </c>
      <c r="AS437" s="182">
        <v>0</v>
      </c>
      <c r="AT437" s="182">
        <v>3</v>
      </c>
      <c r="AU437" s="182">
        <v>39</v>
      </c>
      <c r="AV437" s="182">
        <v>100</v>
      </c>
      <c r="AW437" s="182">
        <v>8</v>
      </c>
      <c r="AX437" s="182">
        <v>33</v>
      </c>
      <c r="AY437" s="182">
        <v>22</v>
      </c>
      <c r="AZ437" s="182">
        <v>0</v>
      </c>
      <c r="BA437" s="190">
        <v>205</v>
      </c>
    </row>
    <row r="438" spans="1:53" ht="15" customHeight="1">
      <c r="A438" s="35"/>
      <c r="B438" s="11"/>
      <c r="C438" s="181" t="s">
        <v>316</v>
      </c>
      <c r="D438" s="183">
        <v>136</v>
      </c>
      <c r="E438" s="182">
        <v>0</v>
      </c>
      <c r="F438" s="182">
        <v>55</v>
      </c>
      <c r="G438" s="182">
        <v>868</v>
      </c>
      <c r="H438" s="182">
        <v>1140</v>
      </c>
      <c r="I438" s="182">
        <v>83</v>
      </c>
      <c r="J438" s="182">
        <v>615</v>
      </c>
      <c r="K438" s="182">
        <v>137</v>
      </c>
      <c r="L438" s="182">
        <v>2</v>
      </c>
      <c r="M438" s="190">
        <v>3036</v>
      </c>
      <c r="N438" s="183">
        <v>138</v>
      </c>
      <c r="O438" s="182">
        <v>0</v>
      </c>
      <c r="P438" s="182">
        <v>61</v>
      </c>
      <c r="Q438" s="182">
        <v>955</v>
      </c>
      <c r="R438" s="182">
        <v>1130</v>
      </c>
      <c r="S438" s="182">
        <v>114</v>
      </c>
      <c r="T438" s="182">
        <v>623</v>
      </c>
      <c r="U438" s="182">
        <v>125</v>
      </c>
      <c r="V438" s="182">
        <v>1</v>
      </c>
      <c r="W438" s="182">
        <v>3147</v>
      </c>
      <c r="X438" s="183">
        <v>151</v>
      </c>
      <c r="Y438" s="182">
        <v>1</v>
      </c>
      <c r="Z438" s="182">
        <v>62</v>
      </c>
      <c r="AA438" s="182">
        <v>962</v>
      </c>
      <c r="AB438" s="182">
        <v>1165</v>
      </c>
      <c r="AC438" s="182">
        <v>106</v>
      </c>
      <c r="AD438" s="182">
        <v>683</v>
      </c>
      <c r="AE438" s="182">
        <v>146</v>
      </c>
      <c r="AF438" s="182">
        <v>0</v>
      </c>
      <c r="AG438" s="182">
        <v>3276</v>
      </c>
      <c r="AH438" s="183">
        <v>171</v>
      </c>
      <c r="AI438" s="182">
        <v>0</v>
      </c>
      <c r="AJ438" s="182">
        <v>63</v>
      </c>
      <c r="AK438" s="182">
        <v>999</v>
      </c>
      <c r="AL438" s="182">
        <v>1088</v>
      </c>
      <c r="AM438" s="182">
        <v>106</v>
      </c>
      <c r="AN438" s="182">
        <v>672</v>
      </c>
      <c r="AO438" s="182">
        <v>157</v>
      </c>
      <c r="AP438" s="182">
        <v>0</v>
      </c>
      <c r="AQ438" s="182">
        <v>3256</v>
      </c>
      <c r="AR438" s="183">
        <v>124</v>
      </c>
      <c r="AS438" s="182">
        <v>0</v>
      </c>
      <c r="AT438" s="182">
        <v>40</v>
      </c>
      <c r="AU438" s="182">
        <v>1143</v>
      </c>
      <c r="AV438" s="182">
        <v>958</v>
      </c>
      <c r="AW438" s="182">
        <v>88</v>
      </c>
      <c r="AX438" s="182">
        <v>743</v>
      </c>
      <c r="AY438" s="182">
        <v>124</v>
      </c>
      <c r="AZ438" s="182">
        <v>0</v>
      </c>
      <c r="BA438" s="190">
        <v>3220</v>
      </c>
    </row>
    <row r="439" spans="1:53" ht="15" customHeight="1">
      <c r="A439" s="35"/>
      <c r="B439" s="11"/>
      <c r="C439" s="181" t="s">
        <v>39</v>
      </c>
      <c r="D439" s="183">
        <v>170</v>
      </c>
      <c r="E439" s="182">
        <v>0</v>
      </c>
      <c r="F439" s="182">
        <v>69</v>
      </c>
      <c r="G439" s="182">
        <v>918</v>
      </c>
      <c r="H439" s="182">
        <v>1253</v>
      </c>
      <c r="I439" s="182">
        <v>90</v>
      </c>
      <c r="J439" s="182">
        <v>647</v>
      </c>
      <c r="K439" s="182">
        <v>155</v>
      </c>
      <c r="L439" s="182">
        <v>5</v>
      </c>
      <c r="M439" s="190">
        <v>3307</v>
      </c>
      <c r="N439" s="183">
        <v>180</v>
      </c>
      <c r="O439" s="182">
        <v>0</v>
      </c>
      <c r="P439" s="182">
        <v>84</v>
      </c>
      <c r="Q439" s="182">
        <v>1006</v>
      </c>
      <c r="R439" s="182">
        <v>1249</v>
      </c>
      <c r="S439" s="182">
        <v>118</v>
      </c>
      <c r="T439" s="182">
        <v>665</v>
      </c>
      <c r="U439" s="182">
        <v>145</v>
      </c>
      <c r="V439" s="182">
        <v>7</v>
      </c>
      <c r="W439" s="182">
        <v>3454</v>
      </c>
      <c r="X439" s="183">
        <v>196</v>
      </c>
      <c r="Y439" s="182">
        <v>1</v>
      </c>
      <c r="Z439" s="182">
        <v>88</v>
      </c>
      <c r="AA439" s="182">
        <v>1006</v>
      </c>
      <c r="AB439" s="182">
        <v>1294</v>
      </c>
      <c r="AC439" s="182">
        <v>121</v>
      </c>
      <c r="AD439" s="182">
        <v>718</v>
      </c>
      <c r="AE439" s="182">
        <v>159</v>
      </c>
      <c r="AF439" s="182">
        <v>1</v>
      </c>
      <c r="AG439" s="182">
        <v>3584</v>
      </c>
      <c r="AH439" s="183">
        <v>222</v>
      </c>
      <c r="AI439" s="182">
        <v>0</v>
      </c>
      <c r="AJ439" s="182">
        <v>84</v>
      </c>
      <c r="AK439" s="182">
        <v>1061</v>
      </c>
      <c r="AL439" s="182">
        <v>1227</v>
      </c>
      <c r="AM439" s="182">
        <v>115</v>
      </c>
      <c r="AN439" s="182">
        <v>698</v>
      </c>
      <c r="AO439" s="182">
        <v>184</v>
      </c>
      <c r="AP439" s="182">
        <v>0</v>
      </c>
      <c r="AQ439" s="182">
        <v>3591</v>
      </c>
      <c r="AR439" s="183">
        <v>167</v>
      </c>
      <c r="AS439" s="182">
        <v>0</v>
      </c>
      <c r="AT439" s="182">
        <v>57</v>
      </c>
      <c r="AU439" s="182">
        <v>1208</v>
      </c>
      <c r="AV439" s="182">
        <v>1061</v>
      </c>
      <c r="AW439" s="182">
        <v>96</v>
      </c>
      <c r="AX439" s="182">
        <v>782</v>
      </c>
      <c r="AY439" s="182">
        <v>146</v>
      </c>
      <c r="AZ439" s="182">
        <v>0</v>
      </c>
      <c r="BA439" s="190">
        <v>3517</v>
      </c>
    </row>
    <row r="440" spans="1:53" ht="15" customHeight="1">
      <c r="A440" s="35"/>
      <c r="B440" s="334" t="s">
        <v>96</v>
      </c>
      <c r="C440" s="260" t="s">
        <v>97</v>
      </c>
      <c r="D440" s="188">
        <v>0</v>
      </c>
      <c r="E440" s="189">
        <v>0</v>
      </c>
      <c r="F440" s="189">
        <v>0</v>
      </c>
      <c r="G440" s="189">
        <v>0</v>
      </c>
      <c r="H440" s="189">
        <v>1</v>
      </c>
      <c r="I440" s="189">
        <v>0</v>
      </c>
      <c r="J440" s="189">
        <v>0</v>
      </c>
      <c r="K440" s="189">
        <v>0</v>
      </c>
      <c r="L440" s="189">
        <v>0</v>
      </c>
      <c r="M440" s="312">
        <v>1</v>
      </c>
      <c r="N440" s="188">
        <v>0</v>
      </c>
      <c r="O440" s="189">
        <v>0</v>
      </c>
      <c r="P440" s="189">
        <v>0</v>
      </c>
      <c r="Q440" s="189">
        <v>0</v>
      </c>
      <c r="R440" s="189">
        <v>0</v>
      </c>
      <c r="S440" s="189">
        <v>0</v>
      </c>
      <c r="T440" s="189">
        <v>0</v>
      </c>
      <c r="U440" s="189">
        <v>0</v>
      </c>
      <c r="V440" s="189">
        <v>0</v>
      </c>
      <c r="W440" s="189">
        <v>0</v>
      </c>
      <c r="X440" s="188">
        <v>0</v>
      </c>
      <c r="Y440" s="189">
        <v>0</v>
      </c>
      <c r="Z440" s="189">
        <v>0</v>
      </c>
      <c r="AA440" s="189">
        <v>0</v>
      </c>
      <c r="AB440" s="189">
        <v>0</v>
      </c>
      <c r="AC440" s="189">
        <v>0</v>
      </c>
      <c r="AD440" s="189">
        <v>0</v>
      </c>
      <c r="AE440" s="189">
        <v>0</v>
      </c>
      <c r="AF440" s="189">
        <v>0</v>
      </c>
      <c r="AG440" s="189">
        <v>0</v>
      </c>
      <c r="AH440" s="188">
        <v>0</v>
      </c>
      <c r="AI440" s="189">
        <v>0</v>
      </c>
      <c r="AJ440" s="189">
        <v>0</v>
      </c>
      <c r="AK440" s="189">
        <v>0</v>
      </c>
      <c r="AL440" s="189">
        <v>0</v>
      </c>
      <c r="AM440" s="189">
        <v>0</v>
      </c>
      <c r="AN440" s="189">
        <v>0</v>
      </c>
      <c r="AO440" s="189">
        <v>0</v>
      </c>
      <c r="AP440" s="189">
        <v>0</v>
      </c>
      <c r="AQ440" s="189">
        <v>0</v>
      </c>
      <c r="AR440" s="188">
        <v>0</v>
      </c>
      <c r="AS440" s="189">
        <v>0</v>
      </c>
      <c r="AT440" s="189">
        <v>0</v>
      </c>
      <c r="AU440" s="189">
        <v>0</v>
      </c>
      <c r="AV440" s="189">
        <v>1</v>
      </c>
      <c r="AW440" s="189">
        <v>0</v>
      </c>
      <c r="AX440" s="189">
        <v>0</v>
      </c>
      <c r="AY440" s="189">
        <v>0</v>
      </c>
      <c r="AZ440" s="189">
        <v>0</v>
      </c>
      <c r="BA440" s="312">
        <v>1</v>
      </c>
    </row>
    <row r="441" spans="1:53" ht="15" customHeight="1">
      <c r="A441" s="35"/>
      <c r="B441" s="11"/>
      <c r="C441" s="181" t="s">
        <v>98</v>
      </c>
      <c r="D441" s="183">
        <v>0</v>
      </c>
      <c r="E441" s="182">
        <v>0</v>
      </c>
      <c r="F441" s="182">
        <v>0</v>
      </c>
      <c r="G441" s="182">
        <v>0</v>
      </c>
      <c r="H441" s="182">
        <v>19</v>
      </c>
      <c r="I441" s="182">
        <v>0</v>
      </c>
      <c r="J441" s="182">
        <v>0</v>
      </c>
      <c r="K441" s="182">
        <v>0</v>
      </c>
      <c r="L441" s="182">
        <v>0</v>
      </c>
      <c r="M441" s="190">
        <v>19</v>
      </c>
      <c r="N441" s="183">
        <v>0</v>
      </c>
      <c r="O441" s="182">
        <v>0</v>
      </c>
      <c r="P441" s="182">
        <v>0</v>
      </c>
      <c r="Q441" s="182">
        <v>0</v>
      </c>
      <c r="R441" s="182">
        <v>24</v>
      </c>
      <c r="S441" s="182">
        <v>0</v>
      </c>
      <c r="T441" s="182">
        <v>1</v>
      </c>
      <c r="U441" s="182">
        <v>3</v>
      </c>
      <c r="V441" s="182">
        <v>0</v>
      </c>
      <c r="W441" s="182">
        <v>28</v>
      </c>
      <c r="X441" s="183">
        <v>0</v>
      </c>
      <c r="Y441" s="182">
        <v>0</v>
      </c>
      <c r="Z441" s="182">
        <v>0</v>
      </c>
      <c r="AA441" s="182">
        <v>0</v>
      </c>
      <c r="AB441" s="182">
        <v>20</v>
      </c>
      <c r="AC441" s="182">
        <v>0</v>
      </c>
      <c r="AD441" s="182">
        <v>0</v>
      </c>
      <c r="AE441" s="182">
        <v>1</v>
      </c>
      <c r="AF441" s="182">
        <v>0</v>
      </c>
      <c r="AG441" s="182">
        <v>21</v>
      </c>
      <c r="AH441" s="183">
        <v>0</v>
      </c>
      <c r="AI441" s="182">
        <v>0</v>
      </c>
      <c r="AJ441" s="182">
        <v>0</v>
      </c>
      <c r="AK441" s="182">
        <v>0</v>
      </c>
      <c r="AL441" s="182">
        <v>17</v>
      </c>
      <c r="AM441" s="182">
        <v>0</v>
      </c>
      <c r="AN441" s="182">
        <v>2</v>
      </c>
      <c r="AO441" s="182">
        <v>2</v>
      </c>
      <c r="AP441" s="182">
        <v>0</v>
      </c>
      <c r="AQ441" s="182">
        <v>21</v>
      </c>
      <c r="AR441" s="183">
        <v>0</v>
      </c>
      <c r="AS441" s="182">
        <v>0</v>
      </c>
      <c r="AT441" s="182">
        <v>0</v>
      </c>
      <c r="AU441" s="182">
        <v>1</v>
      </c>
      <c r="AV441" s="182">
        <v>23</v>
      </c>
      <c r="AW441" s="182">
        <v>0</v>
      </c>
      <c r="AX441" s="182">
        <v>2</v>
      </c>
      <c r="AY441" s="182">
        <v>1</v>
      </c>
      <c r="AZ441" s="182">
        <v>0</v>
      </c>
      <c r="BA441" s="190">
        <v>27</v>
      </c>
    </row>
    <row r="442" spans="1:53" ht="15" customHeight="1">
      <c r="A442" s="35"/>
      <c r="B442" s="11"/>
      <c r="C442" s="181" t="s">
        <v>99</v>
      </c>
      <c r="D442" s="183">
        <v>0</v>
      </c>
      <c r="E442" s="182">
        <v>0</v>
      </c>
      <c r="F442" s="182">
        <v>0</v>
      </c>
      <c r="G442" s="182">
        <v>0</v>
      </c>
      <c r="H442" s="182">
        <v>11</v>
      </c>
      <c r="I442" s="182">
        <v>0</v>
      </c>
      <c r="J442" s="182">
        <v>5</v>
      </c>
      <c r="K442" s="182">
        <v>2</v>
      </c>
      <c r="L442" s="182">
        <v>0</v>
      </c>
      <c r="M442" s="190">
        <v>18</v>
      </c>
      <c r="N442" s="183">
        <v>0</v>
      </c>
      <c r="O442" s="182">
        <v>0</v>
      </c>
      <c r="P442" s="182">
        <v>0</v>
      </c>
      <c r="Q442" s="182">
        <v>0</v>
      </c>
      <c r="R442" s="182">
        <v>14</v>
      </c>
      <c r="S442" s="182">
        <v>0</v>
      </c>
      <c r="T442" s="182">
        <v>0</v>
      </c>
      <c r="U442" s="182">
        <v>2</v>
      </c>
      <c r="V442" s="182">
        <v>0</v>
      </c>
      <c r="W442" s="182">
        <v>16</v>
      </c>
      <c r="X442" s="183">
        <v>0</v>
      </c>
      <c r="Y442" s="182">
        <v>0</v>
      </c>
      <c r="Z442" s="182">
        <v>0</v>
      </c>
      <c r="AA442" s="182">
        <v>0</v>
      </c>
      <c r="AB442" s="182">
        <v>8</v>
      </c>
      <c r="AC442" s="182">
        <v>0</v>
      </c>
      <c r="AD442" s="182">
        <v>0</v>
      </c>
      <c r="AE442" s="182">
        <v>0</v>
      </c>
      <c r="AF442" s="182">
        <v>0</v>
      </c>
      <c r="AG442" s="182">
        <v>8</v>
      </c>
      <c r="AH442" s="183">
        <v>0</v>
      </c>
      <c r="AI442" s="182">
        <v>0</v>
      </c>
      <c r="AJ442" s="182">
        <v>0</v>
      </c>
      <c r="AK442" s="182">
        <v>0</v>
      </c>
      <c r="AL442" s="182">
        <v>13</v>
      </c>
      <c r="AM442" s="182">
        <v>0</v>
      </c>
      <c r="AN442" s="182">
        <v>1</v>
      </c>
      <c r="AO442" s="182">
        <v>1</v>
      </c>
      <c r="AP442" s="182">
        <v>0</v>
      </c>
      <c r="AQ442" s="182">
        <v>15</v>
      </c>
      <c r="AR442" s="183">
        <v>0</v>
      </c>
      <c r="AS442" s="182">
        <v>0</v>
      </c>
      <c r="AT442" s="182">
        <v>0</v>
      </c>
      <c r="AU442" s="182">
        <v>0</v>
      </c>
      <c r="AV442" s="182">
        <v>3</v>
      </c>
      <c r="AW442" s="182">
        <v>0</v>
      </c>
      <c r="AX442" s="182">
        <v>0</v>
      </c>
      <c r="AY442" s="182">
        <v>0</v>
      </c>
      <c r="AZ442" s="182">
        <v>0</v>
      </c>
      <c r="BA442" s="190">
        <v>3</v>
      </c>
    </row>
    <row r="443" spans="1:53" ht="15" customHeight="1">
      <c r="A443" s="35"/>
      <c r="B443" s="11"/>
      <c r="C443" s="181" t="s">
        <v>100</v>
      </c>
      <c r="D443" s="183">
        <v>0</v>
      </c>
      <c r="E443" s="182">
        <v>0</v>
      </c>
      <c r="F443" s="182">
        <v>0</v>
      </c>
      <c r="G443" s="182">
        <v>0</v>
      </c>
      <c r="H443" s="182">
        <v>0</v>
      </c>
      <c r="I443" s="182">
        <v>0</v>
      </c>
      <c r="J443" s="182">
        <v>0</v>
      </c>
      <c r="K443" s="182">
        <v>0</v>
      </c>
      <c r="L443" s="182">
        <v>0</v>
      </c>
      <c r="M443" s="190">
        <v>0</v>
      </c>
      <c r="N443" s="183">
        <v>0</v>
      </c>
      <c r="O443" s="182">
        <v>0</v>
      </c>
      <c r="P443" s="182">
        <v>0</v>
      </c>
      <c r="Q443" s="182">
        <v>0</v>
      </c>
      <c r="R443" s="182">
        <v>3</v>
      </c>
      <c r="S443" s="182">
        <v>0</v>
      </c>
      <c r="T443" s="182">
        <v>0</v>
      </c>
      <c r="U443" s="182">
        <v>0</v>
      </c>
      <c r="V443" s="182">
        <v>0</v>
      </c>
      <c r="W443" s="182">
        <v>3</v>
      </c>
      <c r="X443" s="183">
        <v>0</v>
      </c>
      <c r="Y443" s="182">
        <v>0</v>
      </c>
      <c r="Z443" s="182">
        <v>0</v>
      </c>
      <c r="AA443" s="182">
        <v>0</v>
      </c>
      <c r="AB443" s="182">
        <v>3</v>
      </c>
      <c r="AC443" s="182">
        <v>0</v>
      </c>
      <c r="AD443" s="182">
        <v>0</v>
      </c>
      <c r="AE443" s="182">
        <v>0</v>
      </c>
      <c r="AF443" s="182">
        <v>0</v>
      </c>
      <c r="AG443" s="182">
        <v>3</v>
      </c>
      <c r="AH443" s="183">
        <v>0</v>
      </c>
      <c r="AI443" s="182">
        <v>0</v>
      </c>
      <c r="AJ443" s="182">
        <v>0</v>
      </c>
      <c r="AK443" s="182">
        <v>0</v>
      </c>
      <c r="AL443" s="182">
        <v>1</v>
      </c>
      <c r="AM443" s="182">
        <v>0</v>
      </c>
      <c r="AN443" s="182">
        <v>0</v>
      </c>
      <c r="AO443" s="182">
        <v>0</v>
      </c>
      <c r="AP443" s="182">
        <v>0</v>
      </c>
      <c r="AQ443" s="182">
        <v>1</v>
      </c>
      <c r="AR443" s="183">
        <v>0</v>
      </c>
      <c r="AS443" s="182">
        <v>0</v>
      </c>
      <c r="AT443" s="182">
        <v>0</v>
      </c>
      <c r="AU443" s="182">
        <v>0</v>
      </c>
      <c r="AV443" s="182">
        <v>1</v>
      </c>
      <c r="AW443" s="182">
        <v>0</v>
      </c>
      <c r="AX443" s="182">
        <v>0</v>
      </c>
      <c r="AY443" s="182">
        <v>0</v>
      </c>
      <c r="AZ443" s="182">
        <v>0</v>
      </c>
      <c r="BA443" s="190">
        <v>1</v>
      </c>
    </row>
    <row r="444" spans="1:53" ht="15" customHeight="1">
      <c r="A444" s="35"/>
      <c r="B444" s="11"/>
      <c r="C444" s="181" t="s">
        <v>317</v>
      </c>
      <c r="D444" s="183">
        <v>0</v>
      </c>
      <c r="E444" s="182">
        <v>0</v>
      </c>
      <c r="F444" s="182">
        <v>0</v>
      </c>
      <c r="G444" s="182">
        <v>1</v>
      </c>
      <c r="H444" s="182">
        <v>51</v>
      </c>
      <c r="I444" s="182">
        <v>2</v>
      </c>
      <c r="J444" s="182">
        <v>2</v>
      </c>
      <c r="K444" s="182">
        <v>6</v>
      </c>
      <c r="L444" s="182">
        <v>0</v>
      </c>
      <c r="M444" s="190">
        <v>62</v>
      </c>
      <c r="N444" s="183">
        <v>0</v>
      </c>
      <c r="O444" s="182">
        <v>0</v>
      </c>
      <c r="P444" s="182">
        <v>0</v>
      </c>
      <c r="Q444" s="182">
        <v>0</v>
      </c>
      <c r="R444" s="182">
        <v>78</v>
      </c>
      <c r="S444" s="182">
        <v>1</v>
      </c>
      <c r="T444" s="182">
        <v>2</v>
      </c>
      <c r="U444" s="182">
        <v>12</v>
      </c>
      <c r="V444" s="182">
        <v>0</v>
      </c>
      <c r="W444" s="182">
        <v>93</v>
      </c>
      <c r="X444" s="183">
        <v>0</v>
      </c>
      <c r="Y444" s="182">
        <v>0</v>
      </c>
      <c r="Z444" s="182">
        <v>0</v>
      </c>
      <c r="AA444" s="182">
        <v>1</v>
      </c>
      <c r="AB444" s="182">
        <v>81</v>
      </c>
      <c r="AC444" s="182">
        <v>2</v>
      </c>
      <c r="AD444" s="182">
        <v>4</v>
      </c>
      <c r="AE444" s="182">
        <v>9</v>
      </c>
      <c r="AF444" s="182">
        <v>0</v>
      </c>
      <c r="AG444" s="182">
        <v>97</v>
      </c>
      <c r="AH444" s="183">
        <v>0</v>
      </c>
      <c r="AI444" s="182">
        <v>0</v>
      </c>
      <c r="AJ444" s="182">
        <v>0</v>
      </c>
      <c r="AK444" s="182">
        <v>0</v>
      </c>
      <c r="AL444" s="182">
        <v>71</v>
      </c>
      <c r="AM444" s="182">
        <v>6</v>
      </c>
      <c r="AN444" s="182">
        <v>2</v>
      </c>
      <c r="AO444" s="182">
        <v>10</v>
      </c>
      <c r="AP444" s="182">
        <v>0</v>
      </c>
      <c r="AQ444" s="182">
        <v>89</v>
      </c>
      <c r="AR444" s="183">
        <v>0</v>
      </c>
      <c r="AS444" s="182">
        <v>0</v>
      </c>
      <c r="AT444" s="182">
        <v>0</v>
      </c>
      <c r="AU444" s="182">
        <v>0</v>
      </c>
      <c r="AV444" s="182">
        <v>59</v>
      </c>
      <c r="AW444" s="182">
        <v>1</v>
      </c>
      <c r="AX444" s="182">
        <v>4</v>
      </c>
      <c r="AY444" s="182">
        <v>8</v>
      </c>
      <c r="AZ444" s="182">
        <v>0</v>
      </c>
      <c r="BA444" s="190">
        <v>72</v>
      </c>
    </row>
    <row r="445" spans="1:53" ht="15" customHeight="1">
      <c r="A445" s="35"/>
      <c r="B445" s="304"/>
      <c r="C445" s="34" t="s">
        <v>39</v>
      </c>
      <c r="D445" s="184">
        <v>0</v>
      </c>
      <c r="E445" s="185">
        <v>0</v>
      </c>
      <c r="F445" s="185">
        <v>0</v>
      </c>
      <c r="G445" s="185">
        <v>1</v>
      </c>
      <c r="H445" s="185">
        <v>82</v>
      </c>
      <c r="I445" s="185">
        <v>2</v>
      </c>
      <c r="J445" s="185">
        <v>7</v>
      </c>
      <c r="K445" s="185">
        <v>8</v>
      </c>
      <c r="L445" s="185">
        <v>0</v>
      </c>
      <c r="M445" s="191">
        <v>100</v>
      </c>
      <c r="N445" s="184">
        <v>0</v>
      </c>
      <c r="O445" s="185">
        <v>0</v>
      </c>
      <c r="P445" s="185">
        <v>0</v>
      </c>
      <c r="Q445" s="185">
        <v>0</v>
      </c>
      <c r="R445" s="185">
        <v>119</v>
      </c>
      <c r="S445" s="185">
        <v>1</v>
      </c>
      <c r="T445" s="185">
        <v>3</v>
      </c>
      <c r="U445" s="185">
        <v>17</v>
      </c>
      <c r="V445" s="185">
        <v>0</v>
      </c>
      <c r="W445" s="185">
        <v>140</v>
      </c>
      <c r="X445" s="184">
        <v>0</v>
      </c>
      <c r="Y445" s="185">
        <v>0</v>
      </c>
      <c r="Z445" s="185">
        <v>0</v>
      </c>
      <c r="AA445" s="185">
        <v>1</v>
      </c>
      <c r="AB445" s="185">
        <v>112</v>
      </c>
      <c r="AC445" s="185">
        <v>2</v>
      </c>
      <c r="AD445" s="185">
        <v>4</v>
      </c>
      <c r="AE445" s="185">
        <v>10</v>
      </c>
      <c r="AF445" s="185">
        <v>0</v>
      </c>
      <c r="AG445" s="185">
        <v>129</v>
      </c>
      <c r="AH445" s="184">
        <v>0</v>
      </c>
      <c r="AI445" s="185">
        <v>0</v>
      </c>
      <c r="AJ445" s="185">
        <v>0</v>
      </c>
      <c r="AK445" s="185">
        <v>0</v>
      </c>
      <c r="AL445" s="185">
        <v>102</v>
      </c>
      <c r="AM445" s="185">
        <v>6</v>
      </c>
      <c r="AN445" s="185">
        <v>5</v>
      </c>
      <c r="AO445" s="185">
        <v>13</v>
      </c>
      <c r="AP445" s="185">
        <v>0</v>
      </c>
      <c r="AQ445" s="185">
        <v>126</v>
      </c>
      <c r="AR445" s="184">
        <v>0</v>
      </c>
      <c r="AS445" s="185">
        <v>0</v>
      </c>
      <c r="AT445" s="185">
        <v>0</v>
      </c>
      <c r="AU445" s="185">
        <v>1</v>
      </c>
      <c r="AV445" s="185">
        <v>87</v>
      </c>
      <c r="AW445" s="185">
        <v>1</v>
      </c>
      <c r="AX445" s="185">
        <v>6</v>
      </c>
      <c r="AY445" s="185">
        <v>9</v>
      </c>
      <c r="AZ445" s="185">
        <v>0</v>
      </c>
      <c r="BA445" s="191">
        <v>104</v>
      </c>
    </row>
    <row r="446" spans="1:53" ht="15" customHeight="1">
      <c r="A446" s="36"/>
      <c r="B446" s="304" t="s">
        <v>39</v>
      </c>
      <c r="C446" s="34"/>
      <c r="D446" s="184">
        <v>170</v>
      </c>
      <c r="E446" s="185">
        <v>0</v>
      </c>
      <c r="F446" s="185">
        <v>69</v>
      </c>
      <c r="G446" s="185">
        <v>919</v>
      </c>
      <c r="H446" s="185">
        <v>1335</v>
      </c>
      <c r="I446" s="185">
        <v>92</v>
      </c>
      <c r="J446" s="185">
        <v>654</v>
      </c>
      <c r="K446" s="185">
        <v>163</v>
      </c>
      <c r="L446" s="185">
        <v>5</v>
      </c>
      <c r="M446" s="191">
        <v>3407</v>
      </c>
      <c r="N446" s="184">
        <v>180</v>
      </c>
      <c r="O446" s="185">
        <v>0</v>
      </c>
      <c r="P446" s="185">
        <v>84</v>
      </c>
      <c r="Q446" s="185">
        <v>1006</v>
      </c>
      <c r="R446" s="185">
        <v>1368</v>
      </c>
      <c r="S446" s="185">
        <v>119</v>
      </c>
      <c r="T446" s="185">
        <v>668</v>
      </c>
      <c r="U446" s="185">
        <v>162</v>
      </c>
      <c r="V446" s="185">
        <v>7</v>
      </c>
      <c r="W446" s="185">
        <v>3594</v>
      </c>
      <c r="X446" s="184">
        <v>196</v>
      </c>
      <c r="Y446" s="185">
        <v>1</v>
      </c>
      <c r="Z446" s="185">
        <v>88</v>
      </c>
      <c r="AA446" s="185">
        <v>1007</v>
      </c>
      <c r="AB446" s="185">
        <v>1406</v>
      </c>
      <c r="AC446" s="185">
        <v>123</v>
      </c>
      <c r="AD446" s="185">
        <v>722</v>
      </c>
      <c r="AE446" s="185">
        <v>169</v>
      </c>
      <c r="AF446" s="185">
        <v>1</v>
      </c>
      <c r="AG446" s="185">
        <v>3713</v>
      </c>
      <c r="AH446" s="184">
        <v>222</v>
      </c>
      <c r="AI446" s="185">
        <v>0</v>
      </c>
      <c r="AJ446" s="185">
        <v>84</v>
      </c>
      <c r="AK446" s="185">
        <v>1061</v>
      </c>
      <c r="AL446" s="185">
        <v>1329</v>
      </c>
      <c r="AM446" s="185">
        <v>121</v>
      </c>
      <c r="AN446" s="185">
        <v>703</v>
      </c>
      <c r="AO446" s="185">
        <v>197</v>
      </c>
      <c r="AP446" s="185">
        <v>0</v>
      </c>
      <c r="AQ446" s="185">
        <v>3717</v>
      </c>
      <c r="AR446" s="184">
        <v>167</v>
      </c>
      <c r="AS446" s="185">
        <v>0</v>
      </c>
      <c r="AT446" s="185">
        <v>57</v>
      </c>
      <c r="AU446" s="185">
        <v>1209</v>
      </c>
      <c r="AV446" s="185">
        <v>1148</v>
      </c>
      <c r="AW446" s="185">
        <v>97</v>
      </c>
      <c r="AX446" s="185">
        <v>788</v>
      </c>
      <c r="AY446" s="185">
        <v>155</v>
      </c>
      <c r="AZ446" s="185">
        <v>0</v>
      </c>
      <c r="BA446" s="191">
        <v>3621</v>
      </c>
    </row>
    <row r="447" spans="1:53" ht="15" customHeight="1">
      <c r="A447" s="35" t="s">
        <v>21</v>
      </c>
      <c r="B447" s="11" t="s">
        <v>101</v>
      </c>
      <c r="C447" s="181" t="s">
        <v>102</v>
      </c>
      <c r="D447" s="183">
        <v>0</v>
      </c>
      <c r="E447" s="182">
        <v>0</v>
      </c>
      <c r="F447" s="182">
        <v>0</v>
      </c>
      <c r="G447" s="182">
        <v>7</v>
      </c>
      <c r="H447" s="182">
        <v>514</v>
      </c>
      <c r="I447" s="182">
        <v>90</v>
      </c>
      <c r="J447" s="182">
        <v>37</v>
      </c>
      <c r="K447" s="182">
        <v>90</v>
      </c>
      <c r="L447" s="182">
        <v>0</v>
      </c>
      <c r="M447" s="190">
        <v>738</v>
      </c>
      <c r="N447" s="183">
        <v>0</v>
      </c>
      <c r="O447" s="182">
        <v>0</v>
      </c>
      <c r="P447" s="182">
        <v>0</v>
      </c>
      <c r="Q447" s="182">
        <v>3</v>
      </c>
      <c r="R447" s="182">
        <v>539</v>
      </c>
      <c r="S447" s="182">
        <v>106</v>
      </c>
      <c r="T447" s="182">
        <v>67</v>
      </c>
      <c r="U447" s="182">
        <v>121</v>
      </c>
      <c r="V447" s="182">
        <v>0</v>
      </c>
      <c r="W447" s="182">
        <v>836</v>
      </c>
      <c r="X447" s="183">
        <v>0</v>
      </c>
      <c r="Y447" s="182">
        <v>0</v>
      </c>
      <c r="Z447" s="182">
        <v>0</v>
      </c>
      <c r="AA447" s="182">
        <v>4</v>
      </c>
      <c r="AB447" s="182">
        <v>607</v>
      </c>
      <c r="AC447" s="182">
        <v>135</v>
      </c>
      <c r="AD447" s="182">
        <v>76</v>
      </c>
      <c r="AE447" s="182">
        <v>94</v>
      </c>
      <c r="AF447" s="182">
        <v>0</v>
      </c>
      <c r="AG447" s="182">
        <v>916</v>
      </c>
      <c r="AH447" s="183">
        <v>0</v>
      </c>
      <c r="AI447" s="182">
        <v>0</v>
      </c>
      <c r="AJ447" s="182">
        <v>0</v>
      </c>
      <c r="AK447" s="182">
        <v>3</v>
      </c>
      <c r="AL447" s="182">
        <v>516</v>
      </c>
      <c r="AM447" s="182">
        <v>130</v>
      </c>
      <c r="AN447" s="182">
        <v>75</v>
      </c>
      <c r="AO447" s="182">
        <v>78</v>
      </c>
      <c r="AP447" s="182">
        <v>0</v>
      </c>
      <c r="AQ447" s="182">
        <v>802</v>
      </c>
      <c r="AR447" s="183">
        <v>0</v>
      </c>
      <c r="AS447" s="182">
        <v>0</v>
      </c>
      <c r="AT447" s="182">
        <v>0</v>
      </c>
      <c r="AU447" s="182">
        <v>12</v>
      </c>
      <c r="AV447" s="182">
        <v>611</v>
      </c>
      <c r="AW447" s="182">
        <v>183</v>
      </c>
      <c r="AX447" s="182">
        <v>42</v>
      </c>
      <c r="AY447" s="182">
        <v>79</v>
      </c>
      <c r="AZ447" s="182">
        <v>0</v>
      </c>
      <c r="BA447" s="190">
        <v>927</v>
      </c>
    </row>
    <row r="448" spans="1:53" ht="15" customHeight="1">
      <c r="A448" s="35"/>
      <c r="B448" s="11"/>
      <c r="C448" s="181" t="s">
        <v>103</v>
      </c>
      <c r="D448" s="183">
        <v>248</v>
      </c>
      <c r="E448" s="182">
        <v>0</v>
      </c>
      <c r="F448" s="182">
        <v>91</v>
      </c>
      <c r="G448" s="182">
        <v>250</v>
      </c>
      <c r="H448" s="182">
        <v>38</v>
      </c>
      <c r="I448" s="182">
        <v>3</v>
      </c>
      <c r="J448" s="182">
        <v>14</v>
      </c>
      <c r="K448" s="182">
        <v>1</v>
      </c>
      <c r="L448" s="182">
        <v>0</v>
      </c>
      <c r="M448" s="190">
        <v>645</v>
      </c>
      <c r="N448" s="183">
        <v>274</v>
      </c>
      <c r="O448" s="182">
        <v>0</v>
      </c>
      <c r="P448" s="182">
        <v>119</v>
      </c>
      <c r="Q448" s="182">
        <v>277</v>
      </c>
      <c r="R448" s="182">
        <v>33</v>
      </c>
      <c r="S448" s="182">
        <v>8</v>
      </c>
      <c r="T448" s="182">
        <v>21</v>
      </c>
      <c r="U448" s="182">
        <v>1</v>
      </c>
      <c r="V448" s="182">
        <v>0</v>
      </c>
      <c r="W448" s="182">
        <v>733</v>
      </c>
      <c r="X448" s="183">
        <v>313</v>
      </c>
      <c r="Y448" s="182">
        <v>0</v>
      </c>
      <c r="Z448" s="182">
        <v>121</v>
      </c>
      <c r="AA448" s="182">
        <v>289</v>
      </c>
      <c r="AB448" s="182">
        <v>38</v>
      </c>
      <c r="AC448" s="182">
        <v>4</v>
      </c>
      <c r="AD448" s="182">
        <v>20</v>
      </c>
      <c r="AE448" s="182">
        <v>3</v>
      </c>
      <c r="AF448" s="182">
        <v>1</v>
      </c>
      <c r="AG448" s="182">
        <v>789</v>
      </c>
      <c r="AH448" s="183">
        <v>280</v>
      </c>
      <c r="AI448" s="182">
        <v>0</v>
      </c>
      <c r="AJ448" s="182">
        <v>140</v>
      </c>
      <c r="AK448" s="182">
        <v>280</v>
      </c>
      <c r="AL448" s="182">
        <v>30</v>
      </c>
      <c r="AM448" s="182">
        <v>2</v>
      </c>
      <c r="AN448" s="182">
        <v>12</v>
      </c>
      <c r="AO448" s="182">
        <v>1</v>
      </c>
      <c r="AP448" s="182">
        <v>0</v>
      </c>
      <c r="AQ448" s="182">
        <v>745</v>
      </c>
      <c r="AR448" s="183">
        <v>274</v>
      </c>
      <c r="AS448" s="182">
        <v>0</v>
      </c>
      <c r="AT448" s="182">
        <v>152</v>
      </c>
      <c r="AU448" s="182">
        <v>342</v>
      </c>
      <c r="AV448" s="182">
        <v>34</v>
      </c>
      <c r="AW448" s="182">
        <v>2</v>
      </c>
      <c r="AX448" s="182">
        <v>23</v>
      </c>
      <c r="AY448" s="182">
        <v>1</v>
      </c>
      <c r="AZ448" s="182">
        <v>0</v>
      </c>
      <c r="BA448" s="190">
        <v>828</v>
      </c>
    </row>
    <row r="449" spans="1:53" ht="22.5" customHeight="1">
      <c r="A449" s="35"/>
      <c r="B449" s="11"/>
      <c r="C449" s="181" t="s">
        <v>104</v>
      </c>
      <c r="D449" s="183">
        <v>127</v>
      </c>
      <c r="E449" s="182">
        <v>0</v>
      </c>
      <c r="F449" s="182">
        <v>99</v>
      </c>
      <c r="G449" s="182">
        <v>543</v>
      </c>
      <c r="H449" s="182">
        <v>133</v>
      </c>
      <c r="I449" s="182">
        <v>2</v>
      </c>
      <c r="J449" s="182">
        <v>113</v>
      </c>
      <c r="K449" s="182">
        <v>8</v>
      </c>
      <c r="L449" s="182">
        <v>0</v>
      </c>
      <c r="M449" s="190">
        <v>1025</v>
      </c>
      <c r="N449" s="183">
        <v>133</v>
      </c>
      <c r="O449" s="182">
        <v>0</v>
      </c>
      <c r="P449" s="182">
        <v>116</v>
      </c>
      <c r="Q449" s="182">
        <v>492</v>
      </c>
      <c r="R449" s="182">
        <v>101</v>
      </c>
      <c r="S449" s="182">
        <v>3</v>
      </c>
      <c r="T449" s="182">
        <v>124</v>
      </c>
      <c r="U449" s="182">
        <v>9</v>
      </c>
      <c r="V449" s="182">
        <v>0</v>
      </c>
      <c r="W449" s="182">
        <v>978</v>
      </c>
      <c r="X449" s="183">
        <v>109</v>
      </c>
      <c r="Y449" s="182">
        <v>0</v>
      </c>
      <c r="Z449" s="182">
        <v>113</v>
      </c>
      <c r="AA449" s="182">
        <v>557</v>
      </c>
      <c r="AB449" s="182">
        <v>114</v>
      </c>
      <c r="AC449" s="182">
        <v>5</v>
      </c>
      <c r="AD449" s="182">
        <v>130</v>
      </c>
      <c r="AE449" s="182">
        <v>17</v>
      </c>
      <c r="AF449" s="182">
        <v>0</v>
      </c>
      <c r="AG449" s="182">
        <v>1045</v>
      </c>
      <c r="AH449" s="183">
        <v>156</v>
      </c>
      <c r="AI449" s="182">
        <v>0</v>
      </c>
      <c r="AJ449" s="182">
        <v>116</v>
      </c>
      <c r="AK449" s="182">
        <v>595</v>
      </c>
      <c r="AL449" s="182">
        <v>137</v>
      </c>
      <c r="AM449" s="182">
        <v>4</v>
      </c>
      <c r="AN449" s="182">
        <v>144</v>
      </c>
      <c r="AO449" s="182">
        <v>10</v>
      </c>
      <c r="AP449" s="182">
        <v>0</v>
      </c>
      <c r="AQ449" s="182">
        <v>1162</v>
      </c>
      <c r="AR449" s="183">
        <v>140</v>
      </c>
      <c r="AS449" s="182">
        <v>0</v>
      </c>
      <c r="AT449" s="182">
        <v>124</v>
      </c>
      <c r="AU449" s="182">
        <v>565</v>
      </c>
      <c r="AV449" s="182">
        <v>104</v>
      </c>
      <c r="AW449" s="182">
        <v>6</v>
      </c>
      <c r="AX449" s="182">
        <v>147</v>
      </c>
      <c r="AY449" s="182">
        <v>8</v>
      </c>
      <c r="AZ449" s="182">
        <v>0</v>
      </c>
      <c r="BA449" s="190">
        <v>1094</v>
      </c>
    </row>
    <row r="450" spans="1:53" ht="15" customHeight="1">
      <c r="A450" s="35"/>
      <c r="B450" s="11"/>
      <c r="C450" s="181" t="s">
        <v>318</v>
      </c>
      <c r="D450" s="183">
        <v>0</v>
      </c>
      <c r="E450" s="182">
        <v>0</v>
      </c>
      <c r="F450" s="182">
        <v>0</v>
      </c>
      <c r="G450" s="182">
        <v>0</v>
      </c>
      <c r="H450" s="182">
        <v>1</v>
      </c>
      <c r="I450" s="182">
        <v>0</v>
      </c>
      <c r="J450" s="182">
        <v>0</v>
      </c>
      <c r="K450" s="182">
        <v>0</v>
      </c>
      <c r="L450" s="182">
        <v>0</v>
      </c>
      <c r="M450" s="190">
        <v>1</v>
      </c>
      <c r="N450" s="183">
        <v>0</v>
      </c>
      <c r="O450" s="182">
        <v>0</v>
      </c>
      <c r="P450" s="182">
        <v>0</v>
      </c>
      <c r="Q450" s="182">
        <v>0</v>
      </c>
      <c r="R450" s="182">
        <v>0</v>
      </c>
      <c r="S450" s="182">
        <v>0</v>
      </c>
      <c r="T450" s="182">
        <v>0</v>
      </c>
      <c r="U450" s="182">
        <v>0</v>
      </c>
      <c r="V450" s="182">
        <v>0</v>
      </c>
      <c r="W450" s="182">
        <v>0</v>
      </c>
      <c r="X450" s="183">
        <v>0</v>
      </c>
      <c r="Y450" s="182">
        <v>0</v>
      </c>
      <c r="Z450" s="182">
        <v>0</v>
      </c>
      <c r="AA450" s="182">
        <v>0</v>
      </c>
      <c r="AB450" s="182">
        <v>0</v>
      </c>
      <c r="AC450" s="182">
        <v>0</v>
      </c>
      <c r="AD450" s="182">
        <v>0</v>
      </c>
      <c r="AE450" s="182">
        <v>0</v>
      </c>
      <c r="AF450" s="182">
        <v>0</v>
      </c>
      <c r="AG450" s="182">
        <v>0</v>
      </c>
      <c r="AH450" s="183">
        <v>0</v>
      </c>
      <c r="AI450" s="182">
        <v>0</v>
      </c>
      <c r="AJ450" s="182">
        <v>0</v>
      </c>
      <c r="AK450" s="182">
        <v>0</v>
      </c>
      <c r="AL450" s="182">
        <v>2</v>
      </c>
      <c r="AM450" s="182">
        <v>0</v>
      </c>
      <c r="AN450" s="182">
        <v>0</v>
      </c>
      <c r="AO450" s="182">
        <v>2</v>
      </c>
      <c r="AP450" s="182">
        <v>0</v>
      </c>
      <c r="AQ450" s="182">
        <v>4</v>
      </c>
      <c r="AR450" s="183">
        <v>0</v>
      </c>
      <c r="AS450" s="182">
        <v>0</v>
      </c>
      <c r="AT450" s="182">
        <v>0</v>
      </c>
      <c r="AU450" s="182">
        <v>0</v>
      </c>
      <c r="AV450" s="182">
        <v>0</v>
      </c>
      <c r="AW450" s="182">
        <v>0</v>
      </c>
      <c r="AX450" s="182">
        <v>1</v>
      </c>
      <c r="AY450" s="182">
        <v>2</v>
      </c>
      <c r="AZ450" s="182">
        <v>0</v>
      </c>
      <c r="BA450" s="190">
        <v>3</v>
      </c>
    </row>
    <row r="451" spans="1:53" ht="15" customHeight="1">
      <c r="A451" s="35"/>
      <c r="B451" s="11"/>
      <c r="C451" s="181" t="s">
        <v>39</v>
      </c>
      <c r="D451" s="183">
        <v>375</v>
      </c>
      <c r="E451" s="182">
        <v>0</v>
      </c>
      <c r="F451" s="182">
        <v>190</v>
      </c>
      <c r="G451" s="182">
        <v>800</v>
      </c>
      <c r="H451" s="182">
        <v>686</v>
      </c>
      <c r="I451" s="182">
        <v>95</v>
      </c>
      <c r="J451" s="182">
        <v>164</v>
      </c>
      <c r="K451" s="182">
        <v>99</v>
      </c>
      <c r="L451" s="182">
        <v>0</v>
      </c>
      <c r="M451" s="190">
        <v>2409</v>
      </c>
      <c r="N451" s="183">
        <v>407</v>
      </c>
      <c r="O451" s="182">
        <v>0</v>
      </c>
      <c r="P451" s="182">
        <v>235</v>
      </c>
      <c r="Q451" s="182">
        <v>772</v>
      </c>
      <c r="R451" s="182">
        <v>673</v>
      </c>
      <c r="S451" s="182">
        <v>117</v>
      </c>
      <c r="T451" s="182">
        <v>212</v>
      </c>
      <c r="U451" s="182">
        <v>131</v>
      </c>
      <c r="V451" s="182">
        <v>0</v>
      </c>
      <c r="W451" s="182">
        <v>2547</v>
      </c>
      <c r="X451" s="183">
        <v>422</v>
      </c>
      <c r="Y451" s="182">
        <v>0</v>
      </c>
      <c r="Z451" s="182">
        <v>234</v>
      </c>
      <c r="AA451" s="182">
        <v>850</v>
      </c>
      <c r="AB451" s="182">
        <v>759</v>
      </c>
      <c r="AC451" s="182">
        <v>144</v>
      </c>
      <c r="AD451" s="182">
        <v>226</v>
      </c>
      <c r="AE451" s="182">
        <v>114</v>
      </c>
      <c r="AF451" s="182">
        <v>1</v>
      </c>
      <c r="AG451" s="182">
        <v>2750</v>
      </c>
      <c r="AH451" s="183">
        <v>436</v>
      </c>
      <c r="AI451" s="182">
        <v>0</v>
      </c>
      <c r="AJ451" s="182">
        <v>256</v>
      </c>
      <c r="AK451" s="182">
        <v>878</v>
      </c>
      <c r="AL451" s="182">
        <v>685</v>
      </c>
      <c r="AM451" s="182">
        <v>136</v>
      </c>
      <c r="AN451" s="182">
        <v>231</v>
      </c>
      <c r="AO451" s="182">
        <v>91</v>
      </c>
      <c r="AP451" s="182">
        <v>0</v>
      </c>
      <c r="AQ451" s="182">
        <v>2713</v>
      </c>
      <c r="AR451" s="183">
        <v>414</v>
      </c>
      <c r="AS451" s="182">
        <v>0</v>
      </c>
      <c r="AT451" s="182">
        <v>276</v>
      </c>
      <c r="AU451" s="182">
        <v>919</v>
      </c>
      <c r="AV451" s="182">
        <v>749</v>
      </c>
      <c r="AW451" s="182">
        <v>191</v>
      </c>
      <c r="AX451" s="182">
        <v>213</v>
      </c>
      <c r="AY451" s="182">
        <v>90</v>
      </c>
      <c r="AZ451" s="182">
        <v>0</v>
      </c>
      <c r="BA451" s="190">
        <v>2852</v>
      </c>
    </row>
    <row r="452" spans="1:53" ht="13.5">
      <c r="A452" s="35"/>
      <c r="B452" s="334" t="s">
        <v>105</v>
      </c>
      <c r="C452" s="260" t="s">
        <v>106</v>
      </c>
      <c r="D452" s="188">
        <v>0</v>
      </c>
      <c r="E452" s="189">
        <v>0</v>
      </c>
      <c r="F452" s="189">
        <v>0</v>
      </c>
      <c r="G452" s="189">
        <v>3</v>
      </c>
      <c r="H452" s="189">
        <v>5</v>
      </c>
      <c r="I452" s="189">
        <v>0</v>
      </c>
      <c r="J452" s="189">
        <v>3</v>
      </c>
      <c r="K452" s="189">
        <v>4</v>
      </c>
      <c r="L452" s="189">
        <v>0</v>
      </c>
      <c r="M452" s="312">
        <v>15</v>
      </c>
      <c r="N452" s="188">
        <v>1</v>
      </c>
      <c r="O452" s="189">
        <v>0</v>
      </c>
      <c r="P452" s="189">
        <v>0</v>
      </c>
      <c r="Q452" s="189">
        <v>1</v>
      </c>
      <c r="R452" s="189">
        <v>8</v>
      </c>
      <c r="S452" s="189">
        <v>0</v>
      </c>
      <c r="T452" s="189">
        <v>5</v>
      </c>
      <c r="U452" s="189">
        <v>2</v>
      </c>
      <c r="V452" s="189">
        <v>0</v>
      </c>
      <c r="W452" s="189">
        <v>17</v>
      </c>
      <c r="X452" s="188">
        <v>0</v>
      </c>
      <c r="Y452" s="189">
        <v>0</v>
      </c>
      <c r="Z452" s="189">
        <v>0</v>
      </c>
      <c r="AA452" s="189">
        <v>4</v>
      </c>
      <c r="AB452" s="189">
        <v>5</v>
      </c>
      <c r="AC452" s="189">
        <v>0</v>
      </c>
      <c r="AD452" s="189">
        <v>2</v>
      </c>
      <c r="AE452" s="189">
        <v>0</v>
      </c>
      <c r="AF452" s="189">
        <v>0</v>
      </c>
      <c r="AG452" s="189">
        <v>11</v>
      </c>
      <c r="AH452" s="188">
        <v>0</v>
      </c>
      <c r="AI452" s="189">
        <v>0</v>
      </c>
      <c r="AJ452" s="189">
        <v>0</v>
      </c>
      <c r="AK452" s="189">
        <v>4</v>
      </c>
      <c r="AL452" s="189">
        <v>8</v>
      </c>
      <c r="AM452" s="189">
        <v>0</v>
      </c>
      <c r="AN452" s="189">
        <v>4</v>
      </c>
      <c r="AO452" s="189">
        <v>0</v>
      </c>
      <c r="AP452" s="189">
        <v>0</v>
      </c>
      <c r="AQ452" s="189">
        <v>16</v>
      </c>
      <c r="AR452" s="188">
        <v>0</v>
      </c>
      <c r="AS452" s="189">
        <v>0</v>
      </c>
      <c r="AT452" s="189">
        <v>1</v>
      </c>
      <c r="AU452" s="189">
        <v>0</v>
      </c>
      <c r="AV452" s="189">
        <v>13</v>
      </c>
      <c r="AW452" s="189">
        <v>0</v>
      </c>
      <c r="AX452" s="189">
        <v>3</v>
      </c>
      <c r="AY452" s="189">
        <v>2</v>
      </c>
      <c r="AZ452" s="189">
        <v>0</v>
      </c>
      <c r="BA452" s="312">
        <v>19</v>
      </c>
    </row>
    <row r="453" spans="1:53" ht="15" customHeight="1">
      <c r="A453" s="35"/>
      <c r="B453" s="11"/>
      <c r="C453" s="181" t="s">
        <v>107</v>
      </c>
      <c r="D453" s="183">
        <v>0</v>
      </c>
      <c r="E453" s="182">
        <v>0</v>
      </c>
      <c r="F453" s="182">
        <v>0</v>
      </c>
      <c r="G453" s="182">
        <v>4</v>
      </c>
      <c r="H453" s="182">
        <v>168</v>
      </c>
      <c r="I453" s="182">
        <v>11</v>
      </c>
      <c r="J453" s="182">
        <v>61</v>
      </c>
      <c r="K453" s="182">
        <v>55</v>
      </c>
      <c r="L453" s="182">
        <v>0</v>
      </c>
      <c r="M453" s="190">
        <v>299</v>
      </c>
      <c r="N453" s="183">
        <v>0</v>
      </c>
      <c r="O453" s="182">
        <v>0</v>
      </c>
      <c r="P453" s="182">
        <v>0</v>
      </c>
      <c r="Q453" s="182">
        <v>3</v>
      </c>
      <c r="R453" s="182">
        <v>158</v>
      </c>
      <c r="S453" s="182">
        <v>7</v>
      </c>
      <c r="T453" s="182">
        <v>68</v>
      </c>
      <c r="U453" s="182">
        <v>61</v>
      </c>
      <c r="V453" s="182">
        <v>0</v>
      </c>
      <c r="W453" s="182">
        <v>297</v>
      </c>
      <c r="X453" s="183">
        <v>0</v>
      </c>
      <c r="Y453" s="182">
        <v>0</v>
      </c>
      <c r="Z453" s="182">
        <v>0</v>
      </c>
      <c r="AA453" s="182">
        <v>0</v>
      </c>
      <c r="AB453" s="182">
        <v>167</v>
      </c>
      <c r="AC453" s="182">
        <v>8</v>
      </c>
      <c r="AD453" s="182">
        <v>53</v>
      </c>
      <c r="AE453" s="182">
        <v>49</v>
      </c>
      <c r="AF453" s="182">
        <v>0</v>
      </c>
      <c r="AG453" s="182">
        <v>277</v>
      </c>
      <c r="AH453" s="183">
        <v>0</v>
      </c>
      <c r="AI453" s="182">
        <v>0</v>
      </c>
      <c r="AJ453" s="182">
        <v>0</v>
      </c>
      <c r="AK453" s="182">
        <v>4</v>
      </c>
      <c r="AL453" s="182">
        <v>153</v>
      </c>
      <c r="AM453" s="182">
        <v>10</v>
      </c>
      <c r="AN453" s="182">
        <v>44</v>
      </c>
      <c r="AO453" s="182">
        <v>44</v>
      </c>
      <c r="AP453" s="182">
        <v>0</v>
      </c>
      <c r="AQ453" s="182">
        <v>255</v>
      </c>
      <c r="AR453" s="183">
        <v>0</v>
      </c>
      <c r="AS453" s="182">
        <v>0</v>
      </c>
      <c r="AT453" s="182">
        <v>1</v>
      </c>
      <c r="AU453" s="182">
        <v>2</v>
      </c>
      <c r="AV453" s="182">
        <v>144</v>
      </c>
      <c r="AW453" s="182">
        <v>13</v>
      </c>
      <c r="AX453" s="182">
        <v>50</v>
      </c>
      <c r="AY453" s="182">
        <v>36</v>
      </c>
      <c r="AZ453" s="182">
        <v>0</v>
      </c>
      <c r="BA453" s="190">
        <v>246</v>
      </c>
    </row>
    <row r="454" spans="1:53" ht="15" customHeight="1">
      <c r="A454" s="35"/>
      <c r="B454" s="11"/>
      <c r="C454" s="181" t="s">
        <v>108</v>
      </c>
      <c r="D454" s="183">
        <v>0</v>
      </c>
      <c r="E454" s="182">
        <v>0</v>
      </c>
      <c r="F454" s="182">
        <v>1</v>
      </c>
      <c r="G454" s="182">
        <v>3</v>
      </c>
      <c r="H454" s="182">
        <v>1</v>
      </c>
      <c r="I454" s="182">
        <v>0</v>
      </c>
      <c r="J454" s="182">
        <v>0</v>
      </c>
      <c r="K454" s="182">
        <v>0</v>
      </c>
      <c r="L454" s="182">
        <v>0</v>
      </c>
      <c r="M454" s="190">
        <v>5</v>
      </c>
      <c r="N454" s="183">
        <v>0</v>
      </c>
      <c r="O454" s="182">
        <v>0</v>
      </c>
      <c r="P454" s="182">
        <v>0</v>
      </c>
      <c r="Q454" s="182">
        <v>1</v>
      </c>
      <c r="R454" s="182">
        <v>0</v>
      </c>
      <c r="S454" s="182">
        <v>0</v>
      </c>
      <c r="T454" s="182">
        <v>0</v>
      </c>
      <c r="U454" s="182">
        <v>0</v>
      </c>
      <c r="V454" s="182">
        <v>0</v>
      </c>
      <c r="W454" s="182">
        <v>1</v>
      </c>
      <c r="X454" s="183">
        <v>0</v>
      </c>
      <c r="Y454" s="182">
        <v>0</v>
      </c>
      <c r="Z454" s="182">
        <v>1</v>
      </c>
      <c r="AA454" s="182">
        <v>0</v>
      </c>
      <c r="AB454" s="182">
        <v>0</v>
      </c>
      <c r="AC454" s="182">
        <v>1</v>
      </c>
      <c r="AD454" s="182">
        <v>0</v>
      </c>
      <c r="AE454" s="182">
        <v>0</v>
      </c>
      <c r="AF454" s="182">
        <v>0</v>
      </c>
      <c r="AG454" s="182">
        <v>2</v>
      </c>
      <c r="AH454" s="183">
        <v>1</v>
      </c>
      <c r="AI454" s="182">
        <v>0</v>
      </c>
      <c r="AJ454" s="182">
        <v>0</v>
      </c>
      <c r="AK454" s="182">
        <v>1</v>
      </c>
      <c r="AL454" s="182">
        <v>0</v>
      </c>
      <c r="AM454" s="182">
        <v>0</v>
      </c>
      <c r="AN454" s="182">
        <v>1</v>
      </c>
      <c r="AO454" s="182">
        <v>0</v>
      </c>
      <c r="AP454" s="182">
        <v>0</v>
      </c>
      <c r="AQ454" s="182">
        <v>3</v>
      </c>
      <c r="AR454" s="183">
        <v>0</v>
      </c>
      <c r="AS454" s="182">
        <v>0</v>
      </c>
      <c r="AT454" s="182">
        <v>1</v>
      </c>
      <c r="AU454" s="182">
        <v>0</v>
      </c>
      <c r="AV454" s="182">
        <v>0</v>
      </c>
      <c r="AW454" s="182">
        <v>0</v>
      </c>
      <c r="AX454" s="182">
        <v>0</v>
      </c>
      <c r="AY454" s="182">
        <v>0</v>
      </c>
      <c r="AZ454" s="182">
        <v>0</v>
      </c>
      <c r="BA454" s="190">
        <v>1</v>
      </c>
    </row>
    <row r="455" spans="1:53" ht="15" customHeight="1">
      <c r="A455" s="35"/>
      <c r="B455" s="11"/>
      <c r="C455" s="181" t="s">
        <v>109</v>
      </c>
      <c r="D455" s="183">
        <v>0</v>
      </c>
      <c r="E455" s="182">
        <v>0</v>
      </c>
      <c r="F455" s="182">
        <v>0</v>
      </c>
      <c r="G455" s="182">
        <v>0</v>
      </c>
      <c r="H455" s="182">
        <v>5</v>
      </c>
      <c r="I455" s="182">
        <v>1</v>
      </c>
      <c r="J455" s="182">
        <v>1</v>
      </c>
      <c r="K455" s="182">
        <v>3</v>
      </c>
      <c r="L455" s="182">
        <v>0</v>
      </c>
      <c r="M455" s="190">
        <v>10</v>
      </c>
      <c r="N455" s="183">
        <v>0</v>
      </c>
      <c r="O455" s="182">
        <v>0</v>
      </c>
      <c r="P455" s="182">
        <v>0</v>
      </c>
      <c r="Q455" s="182">
        <v>0</v>
      </c>
      <c r="R455" s="182">
        <v>1</v>
      </c>
      <c r="S455" s="182">
        <v>0</v>
      </c>
      <c r="T455" s="182">
        <v>0</v>
      </c>
      <c r="U455" s="182">
        <v>1</v>
      </c>
      <c r="V455" s="182">
        <v>0</v>
      </c>
      <c r="W455" s="182">
        <v>2</v>
      </c>
      <c r="X455" s="183">
        <v>0</v>
      </c>
      <c r="Y455" s="182">
        <v>0</v>
      </c>
      <c r="Z455" s="182">
        <v>0</v>
      </c>
      <c r="AA455" s="182">
        <v>0</v>
      </c>
      <c r="AB455" s="182">
        <v>2</v>
      </c>
      <c r="AC455" s="182">
        <v>0</v>
      </c>
      <c r="AD455" s="182">
        <v>0</v>
      </c>
      <c r="AE455" s="182">
        <v>0</v>
      </c>
      <c r="AF455" s="182">
        <v>0</v>
      </c>
      <c r="AG455" s="182">
        <v>2</v>
      </c>
      <c r="AH455" s="183">
        <v>0</v>
      </c>
      <c r="AI455" s="182">
        <v>0</v>
      </c>
      <c r="AJ455" s="182">
        <v>0</v>
      </c>
      <c r="AK455" s="182">
        <v>0</v>
      </c>
      <c r="AL455" s="182">
        <v>0</v>
      </c>
      <c r="AM455" s="182">
        <v>0</v>
      </c>
      <c r="AN455" s="182">
        <v>0</v>
      </c>
      <c r="AO455" s="182">
        <v>0</v>
      </c>
      <c r="AP455" s="182">
        <v>0</v>
      </c>
      <c r="AQ455" s="182">
        <v>0</v>
      </c>
      <c r="AR455" s="183">
        <v>0</v>
      </c>
      <c r="AS455" s="182">
        <v>0</v>
      </c>
      <c r="AT455" s="182">
        <v>0</v>
      </c>
      <c r="AU455" s="182">
        <v>0</v>
      </c>
      <c r="AV455" s="182">
        <v>0</v>
      </c>
      <c r="AW455" s="182">
        <v>0</v>
      </c>
      <c r="AX455" s="182">
        <v>0</v>
      </c>
      <c r="AY455" s="182">
        <v>0</v>
      </c>
      <c r="AZ455" s="182">
        <v>0</v>
      </c>
      <c r="BA455" s="190">
        <v>0</v>
      </c>
    </row>
    <row r="456" spans="1:53" ht="15" customHeight="1">
      <c r="A456" s="35"/>
      <c r="B456" s="11"/>
      <c r="C456" s="181" t="s">
        <v>110</v>
      </c>
      <c r="D456" s="183">
        <v>3</v>
      </c>
      <c r="E456" s="182">
        <v>0</v>
      </c>
      <c r="F456" s="182">
        <v>1</v>
      </c>
      <c r="G456" s="182">
        <v>44</v>
      </c>
      <c r="H456" s="182">
        <v>41</v>
      </c>
      <c r="I456" s="182">
        <v>2</v>
      </c>
      <c r="J456" s="182">
        <v>20</v>
      </c>
      <c r="K456" s="182">
        <v>5</v>
      </c>
      <c r="L456" s="182">
        <v>0</v>
      </c>
      <c r="M456" s="190">
        <v>116</v>
      </c>
      <c r="N456" s="183">
        <v>5</v>
      </c>
      <c r="O456" s="182">
        <v>0</v>
      </c>
      <c r="P456" s="182">
        <v>1</v>
      </c>
      <c r="Q456" s="182">
        <v>29</v>
      </c>
      <c r="R456" s="182">
        <v>46</v>
      </c>
      <c r="S456" s="182">
        <v>1</v>
      </c>
      <c r="T456" s="182">
        <v>11</v>
      </c>
      <c r="U456" s="182">
        <v>2</v>
      </c>
      <c r="V456" s="182">
        <v>0</v>
      </c>
      <c r="W456" s="182">
        <v>95</v>
      </c>
      <c r="X456" s="183">
        <v>9</v>
      </c>
      <c r="Y456" s="182">
        <v>0</v>
      </c>
      <c r="Z456" s="182">
        <v>4</v>
      </c>
      <c r="AA456" s="182">
        <v>37</v>
      </c>
      <c r="AB456" s="182">
        <v>45</v>
      </c>
      <c r="AC456" s="182">
        <v>3</v>
      </c>
      <c r="AD456" s="182">
        <v>14</v>
      </c>
      <c r="AE456" s="182">
        <v>1</v>
      </c>
      <c r="AF456" s="182">
        <v>0</v>
      </c>
      <c r="AG456" s="182">
        <v>113</v>
      </c>
      <c r="AH456" s="183">
        <v>4</v>
      </c>
      <c r="AI456" s="182">
        <v>0</v>
      </c>
      <c r="AJ456" s="182">
        <v>2</v>
      </c>
      <c r="AK456" s="182">
        <v>28</v>
      </c>
      <c r="AL456" s="182">
        <v>56</v>
      </c>
      <c r="AM456" s="182">
        <v>3</v>
      </c>
      <c r="AN456" s="182">
        <v>15</v>
      </c>
      <c r="AO456" s="182">
        <v>5</v>
      </c>
      <c r="AP456" s="182">
        <v>0</v>
      </c>
      <c r="AQ456" s="182">
        <v>113</v>
      </c>
      <c r="AR456" s="183">
        <v>7</v>
      </c>
      <c r="AS456" s="182">
        <v>0</v>
      </c>
      <c r="AT456" s="182">
        <v>4</v>
      </c>
      <c r="AU456" s="182">
        <v>37</v>
      </c>
      <c r="AV456" s="182">
        <v>37</v>
      </c>
      <c r="AW456" s="182">
        <v>7</v>
      </c>
      <c r="AX456" s="182">
        <v>16</v>
      </c>
      <c r="AY456" s="182">
        <v>2</v>
      </c>
      <c r="AZ456" s="182">
        <v>0</v>
      </c>
      <c r="BA456" s="190">
        <v>110</v>
      </c>
    </row>
    <row r="457" spans="1:53" ht="15" customHeight="1">
      <c r="A457" s="35"/>
      <c r="B457" s="11"/>
      <c r="C457" s="181" t="s">
        <v>111</v>
      </c>
      <c r="D457" s="183">
        <v>0</v>
      </c>
      <c r="E457" s="182">
        <v>0</v>
      </c>
      <c r="F457" s="182">
        <v>0</v>
      </c>
      <c r="G457" s="182">
        <v>0</v>
      </c>
      <c r="H457" s="182">
        <v>1</v>
      </c>
      <c r="I457" s="182">
        <v>0</v>
      </c>
      <c r="J457" s="182">
        <v>0</v>
      </c>
      <c r="K457" s="182">
        <v>0</v>
      </c>
      <c r="L457" s="182">
        <v>0</v>
      </c>
      <c r="M457" s="190">
        <v>1</v>
      </c>
      <c r="N457" s="183">
        <v>0</v>
      </c>
      <c r="O457" s="182">
        <v>0</v>
      </c>
      <c r="P457" s="182">
        <v>0</v>
      </c>
      <c r="Q457" s="182">
        <v>0</v>
      </c>
      <c r="R457" s="182">
        <v>2</v>
      </c>
      <c r="S457" s="182">
        <v>0</v>
      </c>
      <c r="T457" s="182">
        <v>0</v>
      </c>
      <c r="U457" s="182">
        <v>0</v>
      </c>
      <c r="V457" s="182">
        <v>0</v>
      </c>
      <c r="W457" s="182">
        <v>2</v>
      </c>
      <c r="X457" s="183">
        <v>0</v>
      </c>
      <c r="Y457" s="182">
        <v>0</v>
      </c>
      <c r="Z457" s="182">
        <v>0</v>
      </c>
      <c r="AA457" s="182">
        <v>0</v>
      </c>
      <c r="AB457" s="182">
        <v>2</v>
      </c>
      <c r="AC457" s="182">
        <v>1</v>
      </c>
      <c r="AD457" s="182">
        <v>0</v>
      </c>
      <c r="AE457" s="182">
        <v>1</v>
      </c>
      <c r="AF457" s="182">
        <v>1</v>
      </c>
      <c r="AG457" s="182">
        <v>5</v>
      </c>
      <c r="AH457" s="183">
        <v>0</v>
      </c>
      <c r="AI457" s="182">
        <v>0</v>
      </c>
      <c r="AJ457" s="182">
        <v>0</v>
      </c>
      <c r="AK457" s="182">
        <v>0</v>
      </c>
      <c r="AL457" s="182">
        <v>2</v>
      </c>
      <c r="AM457" s="182">
        <v>1</v>
      </c>
      <c r="AN457" s="182">
        <v>0</v>
      </c>
      <c r="AO457" s="182">
        <v>0</v>
      </c>
      <c r="AP457" s="182">
        <v>0</v>
      </c>
      <c r="AQ457" s="182">
        <v>3</v>
      </c>
      <c r="AR457" s="183">
        <v>0</v>
      </c>
      <c r="AS457" s="182">
        <v>0</v>
      </c>
      <c r="AT457" s="182">
        <v>0</v>
      </c>
      <c r="AU457" s="182">
        <v>0</v>
      </c>
      <c r="AV457" s="182">
        <v>2</v>
      </c>
      <c r="AW457" s="182">
        <v>1</v>
      </c>
      <c r="AX457" s="182">
        <v>0</v>
      </c>
      <c r="AY457" s="182">
        <v>2</v>
      </c>
      <c r="AZ457" s="182">
        <v>0</v>
      </c>
      <c r="BA457" s="190">
        <v>5</v>
      </c>
    </row>
    <row r="458" spans="1:53" ht="15" customHeight="1">
      <c r="A458" s="35"/>
      <c r="B458" s="11"/>
      <c r="C458" s="181" t="s">
        <v>319</v>
      </c>
      <c r="D458" s="183">
        <v>0</v>
      </c>
      <c r="E458" s="182">
        <v>0</v>
      </c>
      <c r="F458" s="182">
        <v>0</v>
      </c>
      <c r="G458" s="182">
        <v>0</v>
      </c>
      <c r="H458" s="182">
        <v>2</v>
      </c>
      <c r="I458" s="182">
        <v>0</v>
      </c>
      <c r="J458" s="182">
        <v>17</v>
      </c>
      <c r="K458" s="182">
        <v>3</v>
      </c>
      <c r="L458" s="182">
        <v>0</v>
      </c>
      <c r="M458" s="190">
        <v>22</v>
      </c>
      <c r="N458" s="183">
        <v>0</v>
      </c>
      <c r="O458" s="182">
        <v>0</v>
      </c>
      <c r="P458" s="182">
        <v>0</v>
      </c>
      <c r="Q458" s="182">
        <v>1</v>
      </c>
      <c r="R458" s="182">
        <v>2</v>
      </c>
      <c r="S458" s="182">
        <v>0</v>
      </c>
      <c r="T458" s="182">
        <v>1</v>
      </c>
      <c r="U458" s="182">
        <v>0</v>
      </c>
      <c r="V458" s="182">
        <v>0</v>
      </c>
      <c r="W458" s="182">
        <v>4</v>
      </c>
      <c r="X458" s="183">
        <v>0</v>
      </c>
      <c r="Y458" s="182">
        <v>0</v>
      </c>
      <c r="Z458" s="182">
        <v>0</v>
      </c>
      <c r="AA458" s="182">
        <v>0</v>
      </c>
      <c r="AB458" s="182">
        <v>0</v>
      </c>
      <c r="AC458" s="182">
        <v>0</v>
      </c>
      <c r="AD458" s="182">
        <v>0</v>
      </c>
      <c r="AE458" s="182">
        <v>1</v>
      </c>
      <c r="AF458" s="182">
        <v>0</v>
      </c>
      <c r="AG458" s="182">
        <v>1</v>
      </c>
      <c r="AH458" s="183">
        <v>0</v>
      </c>
      <c r="AI458" s="182">
        <v>0</v>
      </c>
      <c r="AJ458" s="182">
        <v>0</v>
      </c>
      <c r="AK458" s="182">
        <v>1</v>
      </c>
      <c r="AL458" s="182">
        <v>0</v>
      </c>
      <c r="AM458" s="182">
        <v>0</v>
      </c>
      <c r="AN458" s="182">
        <v>0</v>
      </c>
      <c r="AO458" s="182">
        <v>0</v>
      </c>
      <c r="AP458" s="182">
        <v>0</v>
      </c>
      <c r="AQ458" s="182">
        <v>1</v>
      </c>
      <c r="AR458" s="183">
        <v>0</v>
      </c>
      <c r="AS458" s="182">
        <v>0</v>
      </c>
      <c r="AT458" s="182">
        <v>0</v>
      </c>
      <c r="AU458" s="182">
        <v>0</v>
      </c>
      <c r="AV458" s="182">
        <v>0</v>
      </c>
      <c r="AW458" s="182">
        <v>0</v>
      </c>
      <c r="AX458" s="182">
        <v>0</v>
      </c>
      <c r="AY458" s="182">
        <v>0</v>
      </c>
      <c r="AZ458" s="182">
        <v>0</v>
      </c>
      <c r="BA458" s="190">
        <v>0</v>
      </c>
    </row>
    <row r="459" spans="1:53" ht="15" customHeight="1">
      <c r="A459" s="35"/>
      <c r="B459" s="304"/>
      <c r="C459" s="34" t="s">
        <v>39</v>
      </c>
      <c r="D459" s="184">
        <v>3</v>
      </c>
      <c r="E459" s="185">
        <v>0</v>
      </c>
      <c r="F459" s="185">
        <v>2</v>
      </c>
      <c r="G459" s="185">
        <v>54</v>
      </c>
      <c r="H459" s="185">
        <v>223</v>
      </c>
      <c r="I459" s="185">
        <v>14</v>
      </c>
      <c r="J459" s="185">
        <v>102</v>
      </c>
      <c r="K459" s="185">
        <v>70</v>
      </c>
      <c r="L459" s="185">
        <v>0</v>
      </c>
      <c r="M459" s="191">
        <v>468</v>
      </c>
      <c r="N459" s="184">
        <v>6</v>
      </c>
      <c r="O459" s="185">
        <v>0</v>
      </c>
      <c r="P459" s="185">
        <v>1</v>
      </c>
      <c r="Q459" s="185">
        <v>35</v>
      </c>
      <c r="R459" s="185">
        <v>217</v>
      </c>
      <c r="S459" s="185">
        <v>8</v>
      </c>
      <c r="T459" s="185">
        <v>85</v>
      </c>
      <c r="U459" s="185">
        <v>66</v>
      </c>
      <c r="V459" s="185">
        <v>0</v>
      </c>
      <c r="W459" s="185">
        <v>418</v>
      </c>
      <c r="X459" s="184">
        <v>9</v>
      </c>
      <c r="Y459" s="185">
        <v>0</v>
      </c>
      <c r="Z459" s="185">
        <v>5</v>
      </c>
      <c r="AA459" s="185">
        <v>41</v>
      </c>
      <c r="AB459" s="185">
        <v>221</v>
      </c>
      <c r="AC459" s="185">
        <v>13</v>
      </c>
      <c r="AD459" s="185">
        <v>69</v>
      </c>
      <c r="AE459" s="185">
        <v>52</v>
      </c>
      <c r="AF459" s="185">
        <v>1</v>
      </c>
      <c r="AG459" s="185">
        <v>411</v>
      </c>
      <c r="AH459" s="184">
        <v>5</v>
      </c>
      <c r="AI459" s="185">
        <v>0</v>
      </c>
      <c r="AJ459" s="185">
        <v>2</v>
      </c>
      <c r="AK459" s="185">
        <v>38</v>
      </c>
      <c r="AL459" s="185">
        <v>219</v>
      </c>
      <c r="AM459" s="185">
        <v>14</v>
      </c>
      <c r="AN459" s="185">
        <v>64</v>
      </c>
      <c r="AO459" s="185">
        <v>49</v>
      </c>
      <c r="AP459" s="185">
        <v>0</v>
      </c>
      <c r="AQ459" s="185">
        <v>391</v>
      </c>
      <c r="AR459" s="184">
        <v>7</v>
      </c>
      <c r="AS459" s="185">
        <v>0</v>
      </c>
      <c r="AT459" s="185">
        <v>7</v>
      </c>
      <c r="AU459" s="185">
        <v>39</v>
      </c>
      <c r="AV459" s="185">
        <v>196</v>
      </c>
      <c r="AW459" s="185">
        <v>21</v>
      </c>
      <c r="AX459" s="185">
        <v>69</v>
      </c>
      <c r="AY459" s="185">
        <v>42</v>
      </c>
      <c r="AZ459" s="185">
        <v>0</v>
      </c>
      <c r="BA459" s="191">
        <v>381</v>
      </c>
    </row>
    <row r="460" spans="1:53" ht="15" customHeight="1">
      <c r="A460" s="35"/>
      <c r="B460" s="11" t="s">
        <v>112</v>
      </c>
      <c r="C460" s="181" t="s">
        <v>113</v>
      </c>
      <c r="D460" s="183">
        <v>0</v>
      </c>
      <c r="E460" s="182">
        <v>0</v>
      </c>
      <c r="F460" s="182">
        <v>0</v>
      </c>
      <c r="G460" s="182">
        <v>3</v>
      </c>
      <c r="H460" s="182">
        <v>228</v>
      </c>
      <c r="I460" s="182">
        <v>21</v>
      </c>
      <c r="J460" s="182">
        <v>17</v>
      </c>
      <c r="K460" s="182">
        <v>17</v>
      </c>
      <c r="L460" s="182">
        <v>0</v>
      </c>
      <c r="M460" s="190">
        <v>286</v>
      </c>
      <c r="N460" s="183">
        <v>0</v>
      </c>
      <c r="O460" s="182">
        <v>0</v>
      </c>
      <c r="P460" s="182">
        <v>0</v>
      </c>
      <c r="Q460" s="182">
        <v>2</v>
      </c>
      <c r="R460" s="182">
        <v>209</v>
      </c>
      <c r="S460" s="182">
        <v>19</v>
      </c>
      <c r="T460" s="182">
        <v>13</v>
      </c>
      <c r="U460" s="182">
        <v>16</v>
      </c>
      <c r="V460" s="182">
        <v>0</v>
      </c>
      <c r="W460" s="182">
        <v>259</v>
      </c>
      <c r="X460" s="183">
        <v>0</v>
      </c>
      <c r="Y460" s="182">
        <v>0</v>
      </c>
      <c r="Z460" s="182">
        <v>0</v>
      </c>
      <c r="AA460" s="182">
        <v>2</v>
      </c>
      <c r="AB460" s="182">
        <v>182</v>
      </c>
      <c r="AC460" s="182">
        <v>17</v>
      </c>
      <c r="AD460" s="182">
        <v>13</v>
      </c>
      <c r="AE460" s="182">
        <v>13</v>
      </c>
      <c r="AF460" s="182">
        <v>0</v>
      </c>
      <c r="AG460" s="182">
        <v>227</v>
      </c>
      <c r="AH460" s="183">
        <v>0</v>
      </c>
      <c r="AI460" s="182">
        <v>0</v>
      </c>
      <c r="AJ460" s="182">
        <v>0</v>
      </c>
      <c r="AK460" s="182">
        <v>3</v>
      </c>
      <c r="AL460" s="182">
        <v>190</v>
      </c>
      <c r="AM460" s="182">
        <v>15</v>
      </c>
      <c r="AN460" s="182">
        <v>18</v>
      </c>
      <c r="AO460" s="182">
        <v>21</v>
      </c>
      <c r="AP460" s="182">
        <v>0</v>
      </c>
      <c r="AQ460" s="182">
        <v>247</v>
      </c>
      <c r="AR460" s="183">
        <v>0</v>
      </c>
      <c r="AS460" s="182">
        <v>0</v>
      </c>
      <c r="AT460" s="182">
        <v>0</v>
      </c>
      <c r="AU460" s="182">
        <v>5</v>
      </c>
      <c r="AV460" s="182">
        <v>149</v>
      </c>
      <c r="AW460" s="182">
        <v>19</v>
      </c>
      <c r="AX460" s="182">
        <v>12</v>
      </c>
      <c r="AY460" s="182">
        <v>12</v>
      </c>
      <c r="AZ460" s="182">
        <v>0</v>
      </c>
      <c r="BA460" s="190">
        <v>197</v>
      </c>
    </row>
    <row r="461" spans="1:53" ht="15" customHeight="1">
      <c r="A461" s="35"/>
      <c r="B461" s="11"/>
      <c r="C461" s="181" t="s">
        <v>114</v>
      </c>
      <c r="D461" s="183">
        <v>6</v>
      </c>
      <c r="E461" s="182">
        <v>0</v>
      </c>
      <c r="F461" s="182">
        <v>1</v>
      </c>
      <c r="G461" s="182">
        <v>62</v>
      </c>
      <c r="H461" s="182">
        <v>277</v>
      </c>
      <c r="I461" s="182">
        <v>18</v>
      </c>
      <c r="J461" s="182">
        <v>78</v>
      </c>
      <c r="K461" s="182">
        <v>41</v>
      </c>
      <c r="L461" s="182">
        <v>0</v>
      </c>
      <c r="M461" s="190">
        <v>483</v>
      </c>
      <c r="N461" s="183">
        <v>10</v>
      </c>
      <c r="O461" s="182">
        <v>0</v>
      </c>
      <c r="P461" s="182">
        <v>4</v>
      </c>
      <c r="Q461" s="182">
        <v>60</v>
      </c>
      <c r="R461" s="182">
        <v>284</v>
      </c>
      <c r="S461" s="182">
        <v>22</v>
      </c>
      <c r="T461" s="182">
        <v>99</v>
      </c>
      <c r="U461" s="182">
        <v>31</v>
      </c>
      <c r="V461" s="182">
        <v>0</v>
      </c>
      <c r="W461" s="182">
        <v>510</v>
      </c>
      <c r="X461" s="183">
        <v>4</v>
      </c>
      <c r="Y461" s="182">
        <v>0</v>
      </c>
      <c r="Z461" s="182">
        <v>3</v>
      </c>
      <c r="AA461" s="182">
        <v>63</v>
      </c>
      <c r="AB461" s="182">
        <v>235</v>
      </c>
      <c r="AC461" s="182">
        <v>17</v>
      </c>
      <c r="AD461" s="182">
        <v>63</v>
      </c>
      <c r="AE461" s="182">
        <v>36</v>
      </c>
      <c r="AF461" s="182">
        <v>0</v>
      </c>
      <c r="AG461" s="182">
        <v>421</v>
      </c>
      <c r="AH461" s="183">
        <v>5</v>
      </c>
      <c r="AI461" s="182">
        <v>0</v>
      </c>
      <c r="AJ461" s="182">
        <v>3</v>
      </c>
      <c r="AK461" s="182">
        <v>70</v>
      </c>
      <c r="AL461" s="182">
        <v>213</v>
      </c>
      <c r="AM461" s="182">
        <v>19</v>
      </c>
      <c r="AN461" s="182">
        <v>66</v>
      </c>
      <c r="AO461" s="182">
        <v>27</v>
      </c>
      <c r="AP461" s="182">
        <v>0</v>
      </c>
      <c r="AQ461" s="182">
        <v>403</v>
      </c>
      <c r="AR461" s="183">
        <v>6</v>
      </c>
      <c r="AS461" s="182">
        <v>0</v>
      </c>
      <c r="AT461" s="182">
        <v>1</v>
      </c>
      <c r="AU461" s="182">
        <v>58</v>
      </c>
      <c r="AV461" s="182">
        <v>219</v>
      </c>
      <c r="AW461" s="182">
        <v>32</v>
      </c>
      <c r="AX461" s="182">
        <v>58</v>
      </c>
      <c r="AY461" s="182">
        <v>21</v>
      </c>
      <c r="AZ461" s="182">
        <v>0</v>
      </c>
      <c r="BA461" s="190">
        <v>395</v>
      </c>
    </row>
    <row r="462" spans="1:53" ht="15" customHeight="1">
      <c r="A462" s="35"/>
      <c r="B462" s="11"/>
      <c r="C462" s="181" t="s">
        <v>115</v>
      </c>
      <c r="D462" s="183">
        <v>4</v>
      </c>
      <c r="E462" s="182">
        <v>0</v>
      </c>
      <c r="F462" s="182">
        <v>4</v>
      </c>
      <c r="G462" s="182">
        <v>39</v>
      </c>
      <c r="H462" s="182">
        <v>57</v>
      </c>
      <c r="I462" s="182">
        <v>0</v>
      </c>
      <c r="J462" s="182">
        <v>8</v>
      </c>
      <c r="K462" s="182">
        <v>1</v>
      </c>
      <c r="L462" s="182">
        <v>0</v>
      </c>
      <c r="M462" s="190">
        <v>113</v>
      </c>
      <c r="N462" s="183">
        <v>3</v>
      </c>
      <c r="O462" s="182">
        <v>0</v>
      </c>
      <c r="P462" s="182">
        <v>7</v>
      </c>
      <c r="Q462" s="182">
        <v>50</v>
      </c>
      <c r="R462" s="182">
        <v>45</v>
      </c>
      <c r="S462" s="182">
        <v>1</v>
      </c>
      <c r="T462" s="182">
        <v>10</v>
      </c>
      <c r="U462" s="182">
        <v>0</v>
      </c>
      <c r="V462" s="182">
        <v>0</v>
      </c>
      <c r="W462" s="182">
        <v>116</v>
      </c>
      <c r="X462" s="183">
        <v>7</v>
      </c>
      <c r="Y462" s="182">
        <v>0</v>
      </c>
      <c r="Z462" s="182">
        <v>3</v>
      </c>
      <c r="AA462" s="182">
        <v>45</v>
      </c>
      <c r="AB462" s="182">
        <v>56</v>
      </c>
      <c r="AC462" s="182">
        <v>3</v>
      </c>
      <c r="AD462" s="182">
        <v>10</v>
      </c>
      <c r="AE462" s="182">
        <v>2</v>
      </c>
      <c r="AF462" s="182">
        <v>0</v>
      </c>
      <c r="AG462" s="182">
        <v>126</v>
      </c>
      <c r="AH462" s="183">
        <v>7</v>
      </c>
      <c r="AI462" s="182">
        <v>0</v>
      </c>
      <c r="AJ462" s="182">
        <v>6</v>
      </c>
      <c r="AK462" s="182">
        <v>45</v>
      </c>
      <c r="AL462" s="182">
        <v>44</v>
      </c>
      <c r="AM462" s="182">
        <v>1</v>
      </c>
      <c r="AN462" s="182">
        <v>13</v>
      </c>
      <c r="AO462" s="182">
        <v>3</v>
      </c>
      <c r="AP462" s="182">
        <v>0</v>
      </c>
      <c r="AQ462" s="182">
        <v>119</v>
      </c>
      <c r="AR462" s="183">
        <v>5</v>
      </c>
      <c r="AS462" s="182">
        <v>0</v>
      </c>
      <c r="AT462" s="182">
        <v>5</v>
      </c>
      <c r="AU462" s="182">
        <v>47</v>
      </c>
      <c r="AV462" s="182">
        <v>37</v>
      </c>
      <c r="AW462" s="182">
        <v>0</v>
      </c>
      <c r="AX462" s="182">
        <v>10</v>
      </c>
      <c r="AY462" s="182">
        <v>3</v>
      </c>
      <c r="AZ462" s="182">
        <v>2</v>
      </c>
      <c r="BA462" s="190">
        <v>109</v>
      </c>
    </row>
    <row r="463" spans="1:53" ht="15" customHeight="1">
      <c r="A463" s="35"/>
      <c r="B463" s="11"/>
      <c r="C463" s="181" t="s">
        <v>39</v>
      </c>
      <c r="D463" s="183">
        <v>10</v>
      </c>
      <c r="E463" s="182">
        <v>0</v>
      </c>
      <c r="F463" s="182">
        <v>5</v>
      </c>
      <c r="G463" s="182">
        <v>104</v>
      </c>
      <c r="H463" s="182">
        <v>562</v>
      </c>
      <c r="I463" s="182">
        <v>39</v>
      </c>
      <c r="J463" s="182">
        <v>103</v>
      </c>
      <c r="K463" s="182">
        <v>59</v>
      </c>
      <c r="L463" s="182">
        <v>0</v>
      </c>
      <c r="M463" s="190">
        <v>882</v>
      </c>
      <c r="N463" s="183">
        <v>13</v>
      </c>
      <c r="O463" s="182">
        <v>0</v>
      </c>
      <c r="P463" s="182">
        <v>11</v>
      </c>
      <c r="Q463" s="182">
        <v>112</v>
      </c>
      <c r="R463" s="182">
        <v>538</v>
      </c>
      <c r="S463" s="182">
        <v>42</v>
      </c>
      <c r="T463" s="182">
        <v>122</v>
      </c>
      <c r="U463" s="182">
        <v>47</v>
      </c>
      <c r="V463" s="182">
        <v>0</v>
      </c>
      <c r="W463" s="182">
        <v>885</v>
      </c>
      <c r="X463" s="183">
        <v>11</v>
      </c>
      <c r="Y463" s="182">
        <v>0</v>
      </c>
      <c r="Z463" s="182">
        <v>6</v>
      </c>
      <c r="AA463" s="182">
        <v>110</v>
      </c>
      <c r="AB463" s="182">
        <v>473</v>
      </c>
      <c r="AC463" s="182">
        <v>37</v>
      </c>
      <c r="AD463" s="182">
        <v>86</v>
      </c>
      <c r="AE463" s="182">
        <v>51</v>
      </c>
      <c r="AF463" s="182">
        <v>0</v>
      </c>
      <c r="AG463" s="182">
        <v>774</v>
      </c>
      <c r="AH463" s="183">
        <v>12</v>
      </c>
      <c r="AI463" s="182">
        <v>0</v>
      </c>
      <c r="AJ463" s="182">
        <v>9</v>
      </c>
      <c r="AK463" s="182">
        <v>118</v>
      </c>
      <c r="AL463" s="182">
        <v>447</v>
      </c>
      <c r="AM463" s="182">
        <v>35</v>
      </c>
      <c r="AN463" s="182">
        <v>97</v>
      </c>
      <c r="AO463" s="182">
        <v>51</v>
      </c>
      <c r="AP463" s="182">
        <v>0</v>
      </c>
      <c r="AQ463" s="182">
        <v>769</v>
      </c>
      <c r="AR463" s="183">
        <v>11</v>
      </c>
      <c r="AS463" s="182">
        <v>0</v>
      </c>
      <c r="AT463" s="182">
        <v>6</v>
      </c>
      <c r="AU463" s="182">
        <v>110</v>
      </c>
      <c r="AV463" s="182">
        <v>405</v>
      </c>
      <c r="AW463" s="182">
        <v>51</v>
      </c>
      <c r="AX463" s="182">
        <v>80</v>
      </c>
      <c r="AY463" s="182">
        <v>36</v>
      </c>
      <c r="AZ463" s="182">
        <v>2</v>
      </c>
      <c r="BA463" s="190">
        <v>701</v>
      </c>
    </row>
    <row r="464" spans="1:53" ht="15" customHeight="1">
      <c r="A464" s="36"/>
      <c r="B464" s="197" t="s">
        <v>39</v>
      </c>
      <c r="C464" s="39"/>
      <c r="D464" s="195">
        <v>388</v>
      </c>
      <c r="E464" s="194">
        <v>0</v>
      </c>
      <c r="F464" s="194">
        <v>197</v>
      </c>
      <c r="G464" s="194">
        <v>958</v>
      </c>
      <c r="H464" s="194">
        <v>1471</v>
      </c>
      <c r="I464" s="194">
        <v>148</v>
      </c>
      <c r="J464" s="194">
        <v>369</v>
      </c>
      <c r="K464" s="194">
        <v>228</v>
      </c>
      <c r="L464" s="194">
        <v>0</v>
      </c>
      <c r="M464" s="196">
        <v>3759</v>
      </c>
      <c r="N464" s="195">
        <v>426</v>
      </c>
      <c r="O464" s="194">
        <v>0</v>
      </c>
      <c r="P464" s="194">
        <v>247</v>
      </c>
      <c r="Q464" s="194">
        <v>919</v>
      </c>
      <c r="R464" s="194">
        <v>1428</v>
      </c>
      <c r="S464" s="194">
        <v>167</v>
      </c>
      <c r="T464" s="194">
        <v>419</v>
      </c>
      <c r="U464" s="194">
        <v>244</v>
      </c>
      <c r="V464" s="194">
        <v>0</v>
      </c>
      <c r="W464" s="194">
        <v>3850</v>
      </c>
      <c r="X464" s="195">
        <v>442</v>
      </c>
      <c r="Y464" s="194">
        <v>0</v>
      </c>
      <c r="Z464" s="194">
        <v>245</v>
      </c>
      <c r="AA464" s="194">
        <v>1001</v>
      </c>
      <c r="AB464" s="194">
        <v>1453</v>
      </c>
      <c r="AC464" s="194">
        <v>194</v>
      </c>
      <c r="AD464" s="194">
        <v>381</v>
      </c>
      <c r="AE464" s="194">
        <v>217</v>
      </c>
      <c r="AF464" s="194">
        <v>2</v>
      </c>
      <c r="AG464" s="194">
        <v>3935</v>
      </c>
      <c r="AH464" s="195">
        <v>453</v>
      </c>
      <c r="AI464" s="194">
        <v>0</v>
      </c>
      <c r="AJ464" s="194">
        <v>267</v>
      </c>
      <c r="AK464" s="194">
        <v>1034</v>
      </c>
      <c r="AL464" s="194">
        <v>1351</v>
      </c>
      <c r="AM464" s="194">
        <v>185</v>
      </c>
      <c r="AN464" s="194">
        <v>392</v>
      </c>
      <c r="AO464" s="194">
        <v>191</v>
      </c>
      <c r="AP464" s="194">
        <v>0</v>
      </c>
      <c r="AQ464" s="194">
        <v>3873</v>
      </c>
      <c r="AR464" s="195">
        <v>432</v>
      </c>
      <c r="AS464" s="194">
        <v>0</v>
      </c>
      <c r="AT464" s="194">
        <v>289</v>
      </c>
      <c r="AU464" s="194">
        <v>1068</v>
      </c>
      <c r="AV464" s="194">
        <v>1350</v>
      </c>
      <c r="AW464" s="194">
        <v>263</v>
      </c>
      <c r="AX464" s="194">
        <v>362</v>
      </c>
      <c r="AY464" s="194">
        <v>168</v>
      </c>
      <c r="AZ464" s="194">
        <v>2</v>
      </c>
      <c r="BA464" s="196">
        <v>3934</v>
      </c>
    </row>
    <row r="465" spans="1:53" ht="15" customHeight="1">
      <c r="A465" s="35" t="s">
        <v>22</v>
      </c>
      <c r="B465" s="11" t="s">
        <v>116</v>
      </c>
      <c r="C465" s="181" t="s">
        <v>117</v>
      </c>
      <c r="D465" s="183">
        <v>630</v>
      </c>
      <c r="E465" s="182">
        <v>0</v>
      </c>
      <c r="F465" s="182">
        <v>748</v>
      </c>
      <c r="G465" s="182">
        <v>1850</v>
      </c>
      <c r="H465" s="182">
        <v>4398</v>
      </c>
      <c r="I465" s="182">
        <v>128</v>
      </c>
      <c r="J465" s="182">
        <v>1896</v>
      </c>
      <c r="K465" s="182">
        <v>486</v>
      </c>
      <c r="L465" s="182">
        <v>2</v>
      </c>
      <c r="M465" s="190">
        <v>10138</v>
      </c>
      <c r="N465" s="183">
        <v>759</v>
      </c>
      <c r="O465" s="182">
        <v>2</v>
      </c>
      <c r="P465" s="182">
        <v>844</v>
      </c>
      <c r="Q465" s="182">
        <v>2148</v>
      </c>
      <c r="R465" s="182">
        <v>5009</v>
      </c>
      <c r="S465" s="182">
        <v>151</v>
      </c>
      <c r="T465" s="182">
        <v>1947</v>
      </c>
      <c r="U465" s="182">
        <v>522</v>
      </c>
      <c r="V465" s="182">
        <v>0</v>
      </c>
      <c r="W465" s="182">
        <v>11382</v>
      </c>
      <c r="X465" s="183">
        <v>829</v>
      </c>
      <c r="Y465" s="182">
        <v>0</v>
      </c>
      <c r="Z465" s="182">
        <v>949</v>
      </c>
      <c r="AA465" s="182">
        <v>2245</v>
      </c>
      <c r="AB465" s="182">
        <v>5126</v>
      </c>
      <c r="AC465" s="182">
        <v>176</v>
      </c>
      <c r="AD465" s="182">
        <v>2193</v>
      </c>
      <c r="AE465" s="182">
        <v>576</v>
      </c>
      <c r="AF465" s="182">
        <v>1</v>
      </c>
      <c r="AG465" s="182">
        <v>12095</v>
      </c>
      <c r="AH465" s="183">
        <v>680</v>
      </c>
      <c r="AI465" s="182">
        <v>1</v>
      </c>
      <c r="AJ465" s="182">
        <v>815</v>
      </c>
      <c r="AK465" s="182">
        <v>2365</v>
      </c>
      <c r="AL465" s="182">
        <v>5803</v>
      </c>
      <c r="AM465" s="182">
        <v>237</v>
      </c>
      <c r="AN465" s="182">
        <v>2062</v>
      </c>
      <c r="AO465" s="182">
        <v>617</v>
      </c>
      <c r="AP465" s="182">
        <v>1</v>
      </c>
      <c r="AQ465" s="182">
        <v>12581</v>
      </c>
      <c r="AR465" s="183">
        <v>518</v>
      </c>
      <c r="AS465" s="182">
        <v>0</v>
      </c>
      <c r="AT465" s="182">
        <v>654</v>
      </c>
      <c r="AU465" s="182">
        <v>2278</v>
      </c>
      <c r="AV465" s="182">
        <v>5707</v>
      </c>
      <c r="AW465" s="182">
        <v>246</v>
      </c>
      <c r="AX465" s="182">
        <v>1820</v>
      </c>
      <c r="AY465" s="182">
        <v>567</v>
      </c>
      <c r="AZ465" s="182">
        <v>1</v>
      </c>
      <c r="BA465" s="190">
        <v>11791</v>
      </c>
    </row>
    <row r="466" spans="1:53" ht="15" customHeight="1">
      <c r="A466" s="35"/>
      <c r="B466" s="11"/>
      <c r="C466" s="181" t="s">
        <v>118</v>
      </c>
      <c r="D466" s="183">
        <v>9</v>
      </c>
      <c r="E466" s="182">
        <v>0</v>
      </c>
      <c r="F466" s="182">
        <v>5</v>
      </c>
      <c r="G466" s="182">
        <v>106</v>
      </c>
      <c r="H466" s="182">
        <v>3040</v>
      </c>
      <c r="I466" s="182">
        <v>123</v>
      </c>
      <c r="J466" s="182">
        <v>383</v>
      </c>
      <c r="K466" s="182">
        <v>571</v>
      </c>
      <c r="L466" s="182">
        <v>7</v>
      </c>
      <c r="M466" s="190">
        <v>4244</v>
      </c>
      <c r="N466" s="183">
        <v>4</v>
      </c>
      <c r="O466" s="182">
        <v>0</v>
      </c>
      <c r="P466" s="182">
        <v>10</v>
      </c>
      <c r="Q466" s="182">
        <v>91</v>
      </c>
      <c r="R466" s="182">
        <v>3011</v>
      </c>
      <c r="S466" s="182">
        <v>130</v>
      </c>
      <c r="T466" s="182">
        <v>340</v>
      </c>
      <c r="U466" s="182">
        <v>508</v>
      </c>
      <c r="V466" s="182">
        <v>4</v>
      </c>
      <c r="W466" s="182">
        <v>4098</v>
      </c>
      <c r="X466" s="183">
        <v>10</v>
      </c>
      <c r="Y466" s="182">
        <v>0</v>
      </c>
      <c r="Z466" s="182">
        <v>19</v>
      </c>
      <c r="AA466" s="182">
        <v>88</v>
      </c>
      <c r="AB466" s="182">
        <v>2867</v>
      </c>
      <c r="AC466" s="182">
        <v>163</v>
      </c>
      <c r="AD466" s="182">
        <v>277</v>
      </c>
      <c r="AE466" s="182">
        <v>491</v>
      </c>
      <c r="AF466" s="182">
        <v>2</v>
      </c>
      <c r="AG466" s="182">
        <v>3917</v>
      </c>
      <c r="AH466" s="183">
        <v>8</v>
      </c>
      <c r="AI466" s="182">
        <v>0</v>
      </c>
      <c r="AJ466" s="182">
        <v>8</v>
      </c>
      <c r="AK466" s="182">
        <v>115</v>
      </c>
      <c r="AL466" s="182">
        <v>2911</v>
      </c>
      <c r="AM466" s="182">
        <v>162</v>
      </c>
      <c r="AN466" s="182">
        <v>258</v>
      </c>
      <c r="AO466" s="182">
        <v>397</v>
      </c>
      <c r="AP466" s="182">
        <v>3</v>
      </c>
      <c r="AQ466" s="182">
        <v>3862</v>
      </c>
      <c r="AR466" s="183">
        <v>0</v>
      </c>
      <c r="AS466" s="182">
        <v>0</v>
      </c>
      <c r="AT466" s="182">
        <v>11</v>
      </c>
      <c r="AU466" s="182">
        <v>129</v>
      </c>
      <c r="AV466" s="182">
        <v>2718</v>
      </c>
      <c r="AW466" s="182">
        <v>192</v>
      </c>
      <c r="AX466" s="182">
        <v>287</v>
      </c>
      <c r="AY466" s="182">
        <v>385</v>
      </c>
      <c r="AZ466" s="182">
        <v>1</v>
      </c>
      <c r="BA466" s="190">
        <v>3723</v>
      </c>
    </row>
    <row r="467" spans="1:53" ht="15" customHeight="1">
      <c r="A467" s="35"/>
      <c r="B467" s="11"/>
      <c r="C467" s="181" t="s">
        <v>320</v>
      </c>
      <c r="D467" s="183">
        <v>0</v>
      </c>
      <c r="E467" s="182">
        <v>0</v>
      </c>
      <c r="F467" s="182">
        <v>0</v>
      </c>
      <c r="G467" s="182">
        <v>0</v>
      </c>
      <c r="H467" s="182">
        <v>25</v>
      </c>
      <c r="I467" s="182">
        <v>1</v>
      </c>
      <c r="J467" s="182">
        <v>0</v>
      </c>
      <c r="K467" s="182">
        <v>2</v>
      </c>
      <c r="L467" s="182">
        <v>0</v>
      </c>
      <c r="M467" s="190">
        <v>28</v>
      </c>
      <c r="N467" s="183">
        <v>0</v>
      </c>
      <c r="O467" s="182">
        <v>0</v>
      </c>
      <c r="P467" s="182">
        <v>0</v>
      </c>
      <c r="Q467" s="182">
        <v>0</v>
      </c>
      <c r="R467" s="182">
        <v>34</v>
      </c>
      <c r="S467" s="182">
        <v>3</v>
      </c>
      <c r="T467" s="182">
        <v>3</v>
      </c>
      <c r="U467" s="182">
        <v>1</v>
      </c>
      <c r="V467" s="182">
        <v>0</v>
      </c>
      <c r="W467" s="182">
        <v>41</v>
      </c>
      <c r="X467" s="183">
        <v>0</v>
      </c>
      <c r="Y467" s="182">
        <v>0</v>
      </c>
      <c r="Z467" s="182">
        <v>0</v>
      </c>
      <c r="AA467" s="182">
        <v>0</v>
      </c>
      <c r="AB467" s="182">
        <v>63</v>
      </c>
      <c r="AC467" s="182">
        <v>2</v>
      </c>
      <c r="AD467" s="182">
        <v>3</v>
      </c>
      <c r="AE467" s="182">
        <v>4</v>
      </c>
      <c r="AF467" s="182">
        <v>0</v>
      </c>
      <c r="AG467" s="182">
        <v>72</v>
      </c>
      <c r="AH467" s="183">
        <v>0</v>
      </c>
      <c r="AI467" s="182">
        <v>0</v>
      </c>
      <c r="AJ467" s="182">
        <v>0</v>
      </c>
      <c r="AK467" s="182">
        <v>1</v>
      </c>
      <c r="AL467" s="182">
        <v>20</v>
      </c>
      <c r="AM467" s="182">
        <v>2</v>
      </c>
      <c r="AN467" s="182">
        <v>0</v>
      </c>
      <c r="AO467" s="182">
        <v>0</v>
      </c>
      <c r="AP467" s="182">
        <v>0</v>
      </c>
      <c r="AQ467" s="182">
        <v>23</v>
      </c>
      <c r="AR467" s="183">
        <v>0</v>
      </c>
      <c r="AS467" s="182">
        <v>0</v>
      </c>
      <c r="AT467" s="182">
        <v>0</v>
      </c>
      <c r="AU467" s="182">
        <v>1</v>
      </c>
      <c r="AV467" s="182">
        <v>16</v>
      </c>
      <c r="AW467" s="182">
        <v>0</v>
      </c>
      <c r="AX467" s="182">
        <v>1</v>
      </c>
      <c r="AY467" s="182">
        <v>0</v>
      </c>
      <c r="AZ467" s="182">
        <v>0</v>
      </c>
      <c r="BA467" s="190">
        <v>18</v>
      </c>
    </row>
    <row r="468" spans="1:53" ht="15" customHeight="1">
      <c r="A468" s="35"/>
      <c r="B468" s="11"/>
      <c r="C468" s="181" t="s">
        <v>39</v>
      </c>
      <c r="D468" s="183">
        <v>639</v>
      </c>
      <c r="E468" s="182">
        <v>0</v>
      </c>
      <c r="F468" s="182">
        <v>753</v>
      </c>
      <c r="G468" s="182">
        <v>1956</v>
      </c>
      <c r="H468" s="182">
        <v>7463</v>
      </c>
      <c r="I468" s="182">
        <v>252</v>
      </c>
      <c r="J468" s="182">
        <v>2279</v>
      </c>
      <c r="K468" s="182">
        <v>1059</v>
      </c>
      <c r="L468" s="182">
        <v>9</v>
      </c>
      <c r="M468" s="190">
        <v>14410</v>
      </c>
      <c r="N468" s="183">
        <v>763</v>
      </c>
      <c r="O468" s="182">
        <v>2</v>
      </c>
      <c r="P468" s="182">
        <v>854</v>
      </c>
      <c r="Q468" s="182">
        <v>2239</v>
      </c>
      <c r="R468" s="182">
        <v>8054</v>
      </c>
      <c r="S468" s="182">
        <v>284</v>
      </c>
      <c r="T468" s="182">
        <v>2290</v>
      </c>
      <c r="U468" s="182">
        <v>1031</v>
      </c>
      <c r="V468" s="182">
        <v>4</v>
      </c>
      <c r="W468" s="182">
        <v>15521</v>
      </c>
      <c r="X468" s="183">
        <v>839</v>
      </c>
      <c r="Y468" s="182">
        <v>0</v>
      </c>
      <c r="Z468" s="182">
        <v>968</v>
      </c>
      <c r="AA468" s="182">
        <v>2333</v>
      </c>
      <c r="AB468" s="182">
        <v>8056</v>
      </c>
      <c r="AC468" s="182">
        <v>341</v>
      </c>
      <c r="AD468" s="182">
        <v>2473</v>
      </c>
      <c r="AE468" s="182">
        <v>1071</v>
      </c>
      <c r="AF468" s="182">
        <v>3</v>
      </c>
      <c r="AG468" s="182">
        <v>16084</v>
      </c>
      <c r="AH468" s="183">
        <v>688</v>
      </c>
      <c r="AI468" s="182">
        <v>1</v>
      </c>
      <c r="AJ468" s="182">
        <v>823</v>
      </c>
      <c r="AK468" s="182">
        <v>2481</v>
      </c>
      <c r="AL468" s="182">
        <v>8734</v>
      </c>
      <c r="AM468" s="182">
        <v>401</v>
      </c>
      <c r="AN468" s="182">
        <v>2320</v>
      </c>
      <c r="AO468" s="182">
        <v>1014</v>
      </c>
      <c r="AP468" s="182">
        <v>4</v>
      </c>
      <c r="AQ468" s="182">
        <v>16466</v>
      </c>
      <c r="AR468" s="183">
        <v>518</v>
      </c>
      <c r="AS468" s="182">
        <v>0</v>
      </c>
      <c r="AT468" s="182">
        <v>665</v>
      </c>
      <c r="AU468" s="182">
        <v>2408</v>
      </c>
      <c r="AV468" s="182">
        <v>8441</v>
      </c>
      <c r="AW468" s="182">
        <v>438</v>
      </c>
      <c r="AX468" s="182">
        <v>2108</v>
      </c>
      <c r="AY468" s="182">
        <v>952</v>
      </c>
      <c r="AZ468" s="182">
        <v>2</v>
      </c>
      <c r="BA468" s="190">
        <v>15532</v>
      </c>
    </row>
    <row r="469" spans="1:53" ht="15" customHeight="1">
      <c r="A469" s="35"/>
      <c r="B469" s="334" t="s">
        <v>192</v>
      </c>
      <c r="C469" s="260" t="s">
        <v>119</v>
      </c>
      <c r="D469" s="188">
        <v>0</v>
      </c>
      <c r="E469" s="189">
        <v>0</v>
      </c>
      <c r="F469" s="189">
        <v>0</v>
      </c>
      <c r="G469" s="189">
        <v>0</v>
      </c>
      <c r="H469" s="189">
        <v>574</v>
      </c>
      <c r="I469" s="189">
        <v>51</v>
      </c>
      <c r="J469" s="189">
        <v>22</v>
      </c>
      <c r="K469" s="189">
        <v>375</v>
      </c>
      <c r="L469" s="189">
        <v>2</v>
      </c>
      <c r="M469" s="312">
        <v>1024</v>
      </c>
      <c r="N469" s="188">
        <v>0</v>
      </c>
      <c r="O469" s="189">
        <v>0</v>
      </c>
      <c r="P469" s="189">
        <v>0</v>
      </c>
      <c r="Q469" s="189">
        <v>0</v>
      </c>
      <c r="R469" s="189">
        <v>543</v>
      </c>
      <c r="S469" s="189">
        <v>41</v>
      </c>
      <c r="T469" s="189">
        <v>21</v>
      </c>
      <c r="U469" s="189">
        <v>357</v>
      </c>
      <c r="V469" s="189">
        <v>0</v>
      </c>
      <c r="W469" s="189">
        <v>962</v>
      </c>
      <c r="X469" s="188">
        <v>0</v>
      </c>
      <c r="Y469" s="189">
        <v>0</v>
      </c>
      <c r="Z469" s="189">
        <v>0</v>
      </c>
      <c r="AA469" s="189">
        <v>0</v>
      </c>
      <c r="AB469" s="189">
        <v>561</v>
      </c>
      <c r="AC469" s="189">
        <v>46</v>
      </c>
      <c r="AD469" s="189">
        <v>25</v>
      </c>
      <c r="AE469" s="189">
        <v>440</v>
      </c>
      <c r="AF469" s="189">
        <v>0</v>
      </c>
      <c r="AG469" s="189">
        <v>1072</v>
      </c>
      <c r="AH469" s="188">
        <v>0</v>
      </c>
      <c r="AI469" s="189">
        <v>0</v>
      </c>
      <c r="AJ469" s="189">
        <v>0</v>
      </c>
      <c r="AK469" s="189">
        <v>0</v>
      </c>
      <c r="AL469" s="189">
        <v>578</v>
      </c>
      <c r="AM469" s="189">
        <v>60</v>
      </c>
      <c r="AN469" s="189">
        <v>56</v>
      </c>
      <c r="AO469" s="189">
        <v>421</v>
      </c>
      <c r="AP469" s="189">
        <v>1</v>
      </c>
      <c r="AQ469" s="189">
        <v>1116</v>
      </c>
      <c r="AR469" s="188">
        <v>0</v>
      </c>
      <c r="AS469" s="189">
        <v>0</v>
      </c>
      <c r="AT469" s="189">
        <v>0</v>
      </c>
      <c r="AU469" s="189">
        <v>2</v>
      </c>
      <c r="AV469" s="189">
        <v>459</v>
      </c>
      <c r="AW469" s="189">
        <v>54</v>
      </c>
      <c r="AX469" s="189">
        <v>45</v>
      </c>
      <c r="AY469" s="189">
        <v>466</v>
      </c>
      <c r="AZ469" s="189">
        <v>0</v>
      </c>
      <c r="BA469" s="312">
        <v>1026</v>
      </c>
    </row>
    <row r="470" spans="1:53" ht="15" customHeight="1">
      <c r="A470" s="35"/>
      <c r="B470" s="11"/>
      <c r="C470" s="181" t="s">
        <v>120</v>
      </c>
      <c r="D470" s="183">
        <v>0</v>
      </c>
      <c r="E470" s="182">
        <v>0</v>
      </c>
      <c r="F470" s="182">
        <v>0</v>
      </c>
      <c r="G470" s="182">
        <v>0</v>
      </c>
      <c r="H470" s="182">
        <v>38</v>
      </c>
      <c r="I470" s="182">
        <v>1</v>
      </c>
      <c r="J470" s="182">
        <v>0</v>
      </c>
      <c r="K470" s="182">
        <v>3</v>
      </c>
      <c r="L470" s="182">
        <v>0</v>
      </c>
      <c r="M470" s="190">
        <v>42</v>
      </c>
      <c r="N470" s="183">
        <v>0</v>
      </c>
      <c r="O470" s="182">
        <v>0</v>
      </c>
      <c r="P470" s="182">
        <v>0</v>
      </c>
      <c r="Q470" s="182">
        <v>0</v>
      </c>
      <c r="R470" s="182">
        <v>37</v>
      </c>
      <c r="S470" s="182">
        <v>0</v>
      </c>
      <c r="T470" s="182">
        <v>0</v>
      </c>
      <c r="U470" s="182">
        <v>4</v>
      </c>
      <c r="V470" s="182">
        <v>0</v>
      </c>
      <c r="W470" s="182">
        <v>41</v>
      </c>
      <c r="X470" s="183">
        <v>0</v>
      </c>
      <c r="Y470" s="182">
        <v>0</v>
      </c>
      <c r="Z470" s="182">
        <v>0</v>
      </c>
      <c r="AA470" s="182">
        <v>0</v>
      </c>
      <c r="AB470" s="182">
        <v>19</v>
      </c>
      <c r="AC470" s="182">
        <v>0</v>
      </c>
      <c r="AD470" s="182">
        <v>0</v>
      </c>
      <c r="AE470" s="182">
        <v>0</v>
      </c>
      <c r="AF470" s="182">
        <v>0</v>
      </c>
      <c r="AG470" s="182">
        <v>19</v>
      </c>
      <c r="AH470" s="183">
        <v>0</v>
      </c>
      <c r="AI470" s="182">
        <v>0</v>
      </c>
      <c r="AJ470" s="182">
        <v>0</v>
      </c>
      <c r="AK470" s="182">
        <v>0</v>
      </c>
      <c r="AL470" s="182">
        <v>22</v>
      </c>
      <c r="AM470" s="182">
        <v>1</v>
      </c>
      <c r="AN470" s="182">
        <v>1</v>
      </c>
      <c r="AO470" s="182">
        <v>3</v>
      </c>
      <c r="AP470" s="182">
        <v>0</v>
      </c>
      <c r="AQ470" s="182">
        <v>27</v>
      </c>
      <c r="AR470" s="183">
        <v>0</v>
      </c>
      <c r="AS470" s="182">
        <v>0</v>
      </c>
      <c r="AT470" s="182">
        <v>0</v>
      </c>
      <c r="AU470" s="182">
        <v>1</v>
      </c>
      <c r="AV470" s="182">
        <v>15</v>
      </c>
      <c r="AW470" s="182">
        <v>0</v>
      </c>
      <c r="AX470" s="182">
        <v>2</v>
      </c>
      <c r="AY470" s="182">
        <v>7</v>
      </c>
      <c r="AZ470" s="182">
        <v>0</v>
      </c>
      <c r="BA470" s="190">
        <v>25</v>
      </c>
    </row>
    <row r="471" spans="1:53" ht="15" customHeight="1">
      <c r="A471" s="35"/>
      <c r="B471" s="304"/>
      <c r="C471" s="34" t="s">
        <v>39</v>
      </c>
      <c r="D471" s="184">
        <v>0</v>
      </c>
      <c r="E471" s="185">
        <v>0</v>
      </c>
      <c r="F471" s="185">
        <v>0</v>
      </c>
      <c r="G471" s="185">
        <v>0</v>
      </c>
      <c r="H471" s="185">
        <v>612</v>
      </c>
      <c r="I471" s="185">
        <v>52</v>
      </c>
      <c r="J471" s="185">
        <v>22</v>
      </c>
      <c r="K471" s="185">
        <v>378</v>
      </c>
      <c r="L471" s="185">
        <v>2</v>
      </c>
      <c r="M471" s="191">
        <v>1066</v>
      </c>
      <c r="N471" s="184">
        <v>0</v>
      </c>
      <c r="O471" s="185">
        <v>0</v>
      </c>
      <c r="P471" s="185">
        <v>0</v>
      </c>
      <c r="Q471" s="185">
        <v>0</v>
      </c>
      <c r="R471" s="185">
        <v>580</v>
      </c>
      <c r="S471" s="185">
        <v>41</v>
      </c>
      <c r="T471" s="185">
        <v>21</v>
      </c>
      <c r="U471" s="185">
        <v>361</v>
      </c>
      <c r="V471" s="185">
        <v>0</v>
      </c>
      <c r="W471" s="185">
        <v>1003</v>
      </c>
      <c r="X471" s="184">
        <v>0</v>
      </c>
      <c r="Y471" s="185">
        <v>0</v>
      </c>
      <c r="Z471" s="185">
        <v>0</v>
      </c>
      <c r="AA471" s="185">
        <v>0</v>
      </c>
      <c r="AB471" s="185">
        <v>580</v>
      </c>
      <c r="AC471" s="185">
        <v>46</v>
      </c>
      <c r="AD471" s="185">
        <v>25</v>
      </c>
      <c r="AE471" s="185">
        <v>440</v>
      </c>
      <c r="AF471" s="185">
        <v>0</v>
      </c>
      <c r="AG471" s="185">
        <v>1091</v>
      </c>
      <c r="AH471" s="184">
        <v>0</v>
      </c>
      <c r="AI471" s="185">
        <v>0</v>
      </c>
      <c r="AJ471" s="185">
        <v>0</v>
      </c>
      <c r="AK471" s="185">
        <v>0</v>
      </c>
      <c r="AL471" s="185">
        <v>600</v>
      </c>
      <c r="AM471" s="185">
        <v>61</v>
      </c>
      <c r="AN471" s="185">
        <v>57</v>
      </c>
      <c r="AO471" s="185">
        <v>424</v>
      </c>
      <c r="AP471" s="185">
        <v>1</v>
      </c>
      <c r="AQ471" s="185">
        <v>1143</v>
      </c>
      <c r="AR471" s="184">
        <v>0</v>
      </c>
      <c r="AS471" s="185">
        <v>0</v>
      </c>
      <c r="AT471" s="185">
        <v>0</v>
      </c>
      <c r="AU471" s="185">
        <v>3</v>
      </c>
      <c r="AV471" s="185">
        <v>474</v>
      </c>
      <c r="AW471" s="185">
        <v>54</v>
      </c>
      <c r="AX471" s="185">
        <v>47</v>
      </c>
      <c r="AY471" s="185">
        <v>473</v>
      </c>
      <c r="AZ471" s="185">
        <v>0</v>
      </c>
      <c r="BA471" s="191">
        <v>1051</v>
      </c>
    </row>
    <row r="472" spans="1:53" ht="15" customHeight="1">
      <c r="A472" s="35"/>
      <c r="B472" s="11" t="s">
        <v>121</v>
      </c>
      <c r="C472" s="181" t="s">
        <v>302</v>
      </c>
      <c r="D472" s="183">
        <v>212</v>
      </c>
      <c r="E472" s="182">
        <v>0</v>
      </c>
      <c r="F472" s="182">
        <v>603</v>
      </c>
      <c r="G472" s="182">
        <v>2612</v>
      </c>
      <c r="H472" s="182">
        <v>9331</v>
      </c>
      <c r="I472" s="182">
        <v>98</v>
      </c>
      <c r="J472" s="182">
        <v>4495</v>
      </c>
      <c r="K472" s="182">
        <v>388</v>
      </c>
      <c r="L472" s="182">
        <v>0</v>
      </c>
      <c r="M472" s="190">
        <v>17739</v>
      </c>
      <c r="N472" s="183">
        <v>192</v>
      </c>
      <c r="O472" s="182">
        <v>0</v>
      </c>
      <c r="P472" s="182">
        <v>672</v>
      </c>
      <c r="Q472" s="182">
        <v>2500</v>
      </c>
      <c r="R472" s="182">
        <v>8853</v>
      </c>
      <c r="S472" s="182">
        <v>153</v>
      </c>
      <c r="T472" s="182">
        <v>4705</v>
      </c>
      <c r="U472" s="182">
        <v>450</v>
      </c>
      <c r="V472" s="182">
        <v>0</v>
      </c>
      <c r="W472" s="182">
        <v>17525</v>
      </c>
      <c r="X472" s="183">
        <v>193</v>
      </c>
      <c r="Y472" s="182">
        <v>0</v>
      </c>
      <c r="Z472" s="182">
        <v>702</v>
      </c>
      <c r="AA472" s="182">
        <v>2488</v>
      </c>
      <c r="AB472" s="182">
        <v>7804</v>
      </c>
      <c r="AC472" s="182">
        <v>173</v>
      </c>
      <c r="AD472" s="182">
        <v>4076</v>
      </c>
      <c r="AE472" s="182">
        <v>312</v>
      </c>
      <c r="AF472" s="182">
        <v>0</v>
      </c>
      <c r="AG472" s="182">
        <v>15748</v>
      </c>
      <c r="AH472" s="183">
        <v>150</v>
      </c>
      <c r="AI472" s="182">
        <v>0</v>
      </c>
      <c r="AJ472" s="182">
        <v>651</v>
      </c>
      <c r="AK472" s="182">
        <v>2723</v>
      </c>
      <c r="AL472" s="182">
        <v>8286</v>
      </c>
      <c r="AM472" s="182">
        <v>168</v>
      </c>
      <c r="AN472" s="182">
        <v>4299</v>
      </c>
      <c r="AO472" s="182">
        <v>341</v>
      </c>
      <c r="AP472" s="182">
        <v>0</v>
      </c>
      <c r="AQ472" s="182">
        <v>16618</v>
      </c>
      <c r="AR472" s="183">
        <v>135</v>
      </c>
      <c r="AS472" s="182">
        <v>0</v>
      </c>
      <c r="AT472" s="182">
        <v>616</v>
      </c>
      <c r="AU472" s="182">
        <v>2831</v>
      </c>
      <c r="AV472" s="182">
        <v>8169</v>
      </c>
      <c r="AW472" s="182">
        <v>222</v>
      </c>
      <c r="AX472" s="182">
        <v>4371</v>
      </c>
      <c r="AY472" s="182">
        <v>303</v>
      </c>
      <c r="AZ472" s="182">
        <v>1</v>
      </c>
      <c r="BA472" s="190">
        <v>16648</v>
      </c>
    </row>
    <row r="473" spans="1:53" ht="15" customHeight="1">
      <c r="A473" s="35"/>
      <c r="B473" s="11"/>
      <c r="C473" s="181" t="s">
        <v>329</v>
      </c>
      <c r="D473" s="183">
        <v>0</v>
      </c>
      <c r="E473" s="182">
        <v>0</v>
      </c>
      <c r="F473" s="182">
        <v>0</v>
      </c>
      <c r="G473" s="182">
        <v>29</v>
      </c>
      <c r="H473" s="182">
        <v>1387</v>
      </c>
      <c r="I473" s="182">
        <v>29</v>
      </c>
      <c r="J473" s="182">
        <v>516</v>
      </c>
      <c r="K473" s="182">
        <v>37</v>
      </c>
      <c r="L473" s="182">
        <v>0</v>
      </c>
      <c r="M473" s="190">
        <v>1998</v>
      </c>
      <c r="N473" s="183">
        <v>0</v>
      </c>
      <c r="O473" s="182">
        <v>0</v>
      </c>
      <c r="P473" s="182">
        <v>0</v>
      </c>
      <c r="Q473" s="182">
        <v>39</v>
      </c>
      <c r="R473" s="182">
        <v>4911</v>
      </c>
      <c r="S473" s="182">
        <v>169</v>
      </c>
      <c r="T473" s="182">
        <v>2417</v>
      </c>
      <c r="U473" s="182">
        <v>326</v>
      </c>
      <c r="V473" s="182">
        <v>0</v>
      </c>
      <c r="W473" s="182">
        <v>7862</v>
      </c>
      <c r="X473" s="183">
        <v>1</v>
      </c>
      <c r="Y473" s="182">
        <v>0</v>
      </c>
      <c r="Z473" s="182">
        <v>2</v>
      </c>
      <c r="AA473" s="182">
        <v>43</v>
      </c>
      <c r="AB473" s="182">
        <v>4348</v>
      </c>
      <c r="AC473" s="182">
        <v>166</v>
      </c>
      <c r="AD473" s="182">
        <v>2070</v>
      </c>
      <c r="AE473" s="182">
        <v>158</v>
      </c>
      <c r="AF473" s="182">
        <v>0</v>
      </c>
      <c r="AG473" s="182">
        <v>6788</v>
      </c>
      <c r="AH473" s="183">
        <v>1</v>
      </c>
      <c r="AI473" s="182">
        <v>0</v>
      </c>
      <c r="AJ473" s="182">
        <v>0</v>
      </c>
      <c r="AK473" s="182">
        <v>32</v>
      </c>
      <c r="AL473" s="182">
        <v>4389</v>
      </c>
      <c r="AM473" s="182">
        <v>219</v>
      </c>
      <c r="AN473" s="182">
        <v>1831</v>
      </c>
      <c r="AO473" s="182">
        <v>185</v>
      </c>
      <c r="AP473" s="182">
        <v>0</v>
      </c>
      <c r="AQ473" s="182">
        <v>6657</v>
      </c>
      <c r="AR473" s="183">
        <v>0</v>
      </c>
      <c r="AS473" s="182">
        <v>0</v>
      </c>
      <c r="AT473" s="182">
        <v>0</v>
      </c>
      <c r="AU473" s="182">
        <v>100</v>
      </c>
      <c r="AV473" s="182">
        <v>4147</v>
      </c>
      <c r="AW473" s="182">
        <v>197</v>
      </c>
      <c r="AX473" s="182">
        <v>1767</v>
      </c>
      <c r="AY473" s="182">
        <v>144</v>
      </c>
      <c r="AZ473" s="182">
        <v>0</v>
      </c>
      <c r="BA473" s="190">
        <v>6355</v>
      </c>
    </row>
    <row r="474" spans="1:53" ht="15" customHeight="1">
      <c r="A474" s="35"/>
      <c r="B474" s="11"/>
      <c r="C474" s="181" t="s">
        <v>321</v>
      </c>
      <c r="D474" s="183">
        <v>9</v>
      </c>
      <c r="E474" s="182">
        <v>0</v>
      </c>
      <c r="F474" s="182">
        <v>14</v>
      </c>
      <c r="G474" s="182">
        <v>77</v>
      </c>
      <c r="H474" s="182">
        <v>2772</v>
      </c>
      <c r="I474" s="182">
        <v>122</v>
      </c>
      <c r="J474" s="182">
        <v>129</v>
      </c>
      <c r="K474" s="182">
        <v>661</v>
      </c>
      <c r="L474" s="182">
        <v>1</v>
      </c>
      <c r="M474" s="190">
        <v>3785</v>
      </c>
      <c r="N474" s="183">
        <v>10</v>
      </c>
      <c r="O474" s="182">
        <v>0</v>
      </c>
      <c r="P474" s="182">
        <v>20</v>
      </c>
      <c r="Q474" s="182">
        <v>91</v>
      </c>
      <c r="R474" s="182">
        <v>2563</v>
      </c>
      <c r="S474" s="182">
        <v>95</v>
      </c>
      <c r="T474" s="182">
        <v>148</v>
      </c>
      <c r="U474" s="182">
        <v>740</v>
      </c>
      <c r="V474" s="182">
        <v>0</v>
      </c>
      <c r="W474" s="182">
        <v>3667</v>
      </c>
      <c r="X474" s="183">
        <v>7</v>
      </c>
      <c r="Y474" s="182">
        <v>0</v>
      </c>
      <c r="Z474" s="182">
        <v>15</v>
      </c>
      <c r="AA474" s="182">
        <v>88</v>
      </c>
      <c r="AB474" s="182">
        <v>2791</v>
      </c>
      <c r="AC474" s="182">
        <v>114</v>
      </c>
      <c r="AD474" s="182">
        <v>141</v>
      </c>
      <c r="AE474" s="182">
        <v>829</v>
      </c>
      <c r="AF474" s="182">
        <v>0</v>
      </c>
      <c r="AG474" s="182">
        <v>3985</v>
      </c>
      <c r="AH474" s="183">
        <v>6</v>
      </c>
      <c r="AI474" s="182">
        <v>0</v>
      </c>
      <c r="AJ474" s="182">
        <v>13</v>
      </c>
      <c r="AK474" s="182">
        <v>95</v>
      </c>
      <c r="AL474" s="182">
        <v>3375</v>
      </c>
      <c r="AM474" s="182">
        <v>110</v>
      </c>
      <c r="AN474" s="182">
        <v>193</v>
      </c>
      <c r="AO474" s="182">
        <v>688</v>
      </c>
      <c r="AP474" s="182">
        <v>0</v>
      </c>
      <c r="AQ474" s="182">
        <v>4480</v>
      </c>
      <c r="AR474" s="183">
        <v>4</v>
      </c>
      <c r="AS474" s="182">
        <v>0</v>
      </c>
      <c r="AT474" s="182">
        <v>12</v>
      </c>
      <c r="AU474" s="182">
        <v>97</v>
      </c>
      <c r="AV474" s="182">
        <v>2492</v>
      </c>
      <c r="AW474" s="182">
        <v>95</v>
      </c>
      <c r="AX474" s="182">
        <v>239</v>
      </c>
      <c r="AY474" s="182">
        <v>780</v>
      </c>
      <c r="AZ474" s="182">
        <v>1</v>
      </c>
      <c r="BA474" s="190">
        <v>3720</v>
      </c>
    </row>
    <row r="475" spans="1:53" ht="15" customHeight="1">
      <c r="A475" s="35"/>
      <c r="B475" s="11"/>
      <c r="C475" s="181" t="s">
        <v>39</v>
      </c>
      <c r="D475" s="183">
        <v>221</v>
      </c>
      <c r="E475" s="182">
        <v>0</v>
      </c>
      <c r="F475" s="182">
        <v>617</v>
      </c>
      <c r="G475" s="182">
        <v>2718</v>
      </c>
      <c r="H475" s="182">
        <v>13490</v>
      </c>
      <c r="I475" s="182">
        <v>249</v>
      </c>
      <c r="J475" s="182">
        <v>5140</v>
      </c>
      <c r="K475" s="182">
        <v>1086</v>
      </c>
      <c r="L475" s="182">
        <v>1</v>
      </c>
      <c r="M475" s="190">
        <v>23522</v>
      </c>
      <c r="N475" s="183">
        <v>202</v>
      </c>
      <c r="O475" s="182">
        <v>0</v>
      </c>
      <c r="P475" s="182">
        <v>692</v>
      </c>
      <c r="Q475" s="182">
        <v>2630</v>
      </c>
      <c r="R475" s="182">
        <v>16327</v>
      </c>
      <c r="S475" s="182">
        <v>417</v>
      </c>
      <c r="T475" s="182">
        <v>7270</v>
      </c>
      <c r="U475" s="182">
        <v>1516</v>
      </c>
      <c r="V475" s="182">
        <v>0</v>
      </c>
      <c r="W475" s="182">
        <v>29054</v>
      </c>
      <c r="X475" s="183">
        <v>201</v>
      </c>
      <c r="Y475" s="182">
        <v>0</v>
      </c>
      <c r="Z475" s="182">
        <v>719</v>
      </c>
      <c r="AA475" s="182">
        <v>2619</v>
      </c>
      <c r="AB475" s="182">
        <v>14943</v>
      </c>
      <c r="AC475" s="182">
        <v>453</v>
      </c>
      <c r="AD475" s="182">
        <v>6287</v>
      </c>
      <c r="AE475" s="182">
        <v>1299</v>
      </c>
      <c r="AF475" s="182">
        <v>0</v>
      </c>
      <c r="AG475" s="182">
        <v>26521</v>
      </c>
      <c r="AH475" s="183">
        <v>157</v>
      </c>
      <c r="AI475" s="182">
        <v>0</v>
      </c>
      <c r="AJ475" s="182">
        <v>664</v>
      </c>
      <c r="AK475" s="182">
        <v>2850</v>
      </c>
      <c r="AL475" s="182">
        <v>16050</v>
      </c>
      <c r="AM475" s="182">
        <v>497</v>
      </c>
      <c r="AN475" s="182">
        <v>6323</v>
      </c>
      <c r="AO475" s="182">
        <v>1214</v>
      </c>
      <c r="AP475" s="182">
        <v>0</v>
      </c>
      <c r="AQ475" s="182">
        <v>27755</v>
      </c>
      <c r="AR475" s="183">
        <v>139</v>
      </c>
      <c r="AS475" s="182">
        <v>0</v>
      </c>
      <c r="AT475" s="182">
        <v>628</v>
      </c>
      <c r="AU475" s="182">
        <v>3028</v>
      </c>
      <c r="AV475" s="182">
        <v>14808</v>
      </c>
      <c r="AW475" s="182">
        <v>514</v>
      </c>
      <c r="AX475" s="182">
        <v>6377</v>
      </c>
      <c r="AY475" s="182">
        <v>1227</v>
      </c>
      <c r="AZ475" s="182">
        <v>2</v>
      </c>
      <c r="BA475" s="190">
        <v>26723</v>
      </c>
    </row>
    <row r="476" spans="1:53" ht="15" customHeight="1">
      <c r="A476" s="36"/>
      <c r="B476" s="197" t="s">
        <v>39</v>
      </c>
      <c r="C476" s="39"/>
      <c r="D476" s="195">
        <v>860</v>
      </c>
      <c r="E476" s="194">
        <v>0</v>
      </c>
      <c r="F476" s="194">
        <v>1370</v>
      </c>
      <c r="G476" s="194">
        <v>4674</v>
      </c>
      <c r="H476" s="194">
        <v>21565</v>
      </c>
      <c r="I476" s="194">
        <v>553</v>
      </c>
      <c r="J476" s="194">
        <v>7441</v>
      </c>
      <c r="K476" s="194">
        <v>2523</v>
      </c>
      <c r="L476" s="194">
        <v>12</v>
      </c>
      <c r="M476" s="196">
        <v>38998</v>
      </c>
      <c r="N476" s="195">
        <v>965</v>
      </c>
      <c r="O476" s="194">
        <v>2</v>
      </c>
      <c r="P476" s="194">
        <v>1546</v>
      </c>
      <c r="Q476" s="194">
        <v>4869</v>
      </c>
      <c r="R476" s="194">
        <v>24961</v>
      </c>
      <c r="S476" s="194">
        <v>742</v>
      </c>
      <c r="T476" s="194">
        <v>9581</v>
      </c>
      <c r="U476" s="194">
        <v>2908</v>
      </c>
      <c r="V476" s="194">
        <v>4</v>
      </c>
      <c r="W476" s="194">
        <v>45578</v>
      </c>
      <c r="X476" s="195">
        <v>1040</v>
      </c>
      <c r="Y476" s="194">
        <v>0</v>
      </c>
      <c r="Z476" s="194">
        <v>1687</v>
      </c>
      <c r="AA476" s="194">
        <v>4952</v>
      </c>
      <c r="AB476" s="194">
        <v>23579</v>
      </c>
      <c r="AC476" s="194">
        <v>840</v>
      </c>
      <c r="AD476" s="194">
        <v>8785</v>
      </c>
      <c r="AE476" s="194">
        <v>2810</v>
      </c>
      <c r="AF476" s="194">
        <v>3</v>
      </c>
      <c r="AG476" s="194">
        <v>43696</v>
      </c>
      <c r="AH476" s="195">
        <v>845</v>
      </c>
      <c r="AI476" s="194">
        <v>1</v>
      </c>
      <c r="AJ476" s="194">
        <v>1487</v>
      </c>
      <c r="AK476" s="194">
        <v>5331</v>
      </c>
      <c r="AL476" s="194">
        <v>25384</v>
      </c>
      <c r="AM476" s="194">
        <v>959</v>
      </c>
      <c r="AN476" s="194">
        <v>8700</v>
      </c>
      <c r="AO476" s="194">
        <v>2652</v>
      </c>
      <c r="AP476" s="194">
        <v>5</v>
      </c>
      <c r="AQ476" s="194">
        <v>45364</v>
      </c>
      <c r="AR476" s="195">
        <v>657</v>
      </c>
      <c r="AS476" s="194">
        <v>0</v>
      </c>
      <c r="AT476" s="194">
        <v>1293</v>
      </c>
      <c r="AU476" s="194">
        <v>5439</v>
      </c>
      <c r="AV476" s="194">
        <v>23723</v>
      </c>
      <c r="AW476" s="194">
        <v>1006</v>
      </c>
      <c r="AX476" s="194">
        <v>8532</v>
      </c>
      <c r="AY476" s="194">
        <v>2652</v>
      </c>
      <c r="AZ476" s="194">
        <v>4</v>
      </c>
      <c r="BA476" s="196">
        <v>43306</v>
      </c>
    </row>
    <row r="477" spans="1:53" ht="31.5" customHeight="1">
      <c r="A477" s="116" t="s">
        <v>23</v>
      </c>
      <c r="B477" s="11" t="s">
        <v>122</v>
      </c>
      <c r="C477" s="181" t="s">
        <v>123</v>
      </c>
      <c r="D477" s="183">
        <v>32</v>
      </c>
      <c r="E477" s="182">
        <v>0</v>
      </c>
      <c r="F477" s="182">
        <v>1</v>
      </c>
      <c r="G477" s="182">
        <v>20</v>
      </c>
      <c r="H477" s="182">
        <v>3</v>
      </c>
      <c r="I477" s="182">
        <v>0</v>
      </c>
      <c r="J477" s="182">
        <v>0</v>
      </c>
      <c r="K477" s="182">
        <v>0</v>
      </c>
      <c r="L477" s="182">
        <v>0</v>
      </c>
      <c r="M477" s="190">
        <v>56</v>
      </c>
      <c r="N477" s="183">
        <v>56</v>
      </c>
      <c r="O477" s="182">
        <v>0</v>
      </c>
      <c r="P477" s="182">
        <v>4</v>
      </c>
      <c r="Q477" s="182">
        <v>21</v>
      </c>
      <c r="R477" s="182">
        <v>4</v>
      </c>
      <c r="S477" s="182">
        <v>3</v>
      </c>
      <c r="T477" s="182">
        <v>3</v>
      </c>
      <c r="U477" s="182">
        <v>0</v>
      </c>
      <c r="V477" s="182">
        <v>0</v>
      </c>
      <c r="W477" s="182">
        <v>91</v>
      </c>
      <c r="X477" s="183">
        <v>41</v>
      </c>
      <c r="Y477" s="182">
        <v>0</v>
      </c>
      <c r="Z477" s="182">
        <v>7</v>
      </c>
      <c r="AA477" s="182">
        <v>17</v>
      </c>
      <c r="AB477" s="182">
        <v>7</v>
      </c>
      <c r="AC477" s="182">
        <v>2</v>
      </c>
      <c r="AD477" s="182">
        <v>4</v>
      </c>
      <c r="AE477" s="182">
        <v>0</v>
      </c>
      <c r="AF477" s="182">
        <v>0</v>
      </c>
      <c r="AG477" s="182">
        <v>78</v>
      </c>
      <c r="AH477" s="183">
        <v>44</v>
      </c>
      <c r="AI477" s="182">
        <v>0</v>
      </c>
      <c r="AJ477" s="182">
        <v>9</v>
      </c>
      <c r="AK477" s="182">
        <v>23</v>
      </c>
      <c r="AL477" s="182">
        <v>3</v>
      </c>
      <c r="AM477" s="182">
        <v>2</v>
      </c>
      <c r="AN477" s="182">
        <v>1</v>
      </c>
      <c r="AO477" s="182">
        <v>0</v>
      </c>
      <c r="AP477" s="182">
        <v>0</v>
      </c>
      <c r="AQ477" s="182">
        <v>82</v>
      </c>
      <c r="AR477" s="183">
        <v>26</v>
      </c>
      <c r="AS477" s="182">
        <v>0</v>
      </c>
      <c r="AT477" s="182">
        <v>7</v>
      </c>
      <c r="AU477" s="182">
        <v>14</v>
      </c>
      <c r="AV477" s="182">
        <v>0</v>
      </c>
      <c r="AW477" s="182">
        <v>1</v>
      </c>
      <c r="AX477" s="182">
        <v>1</v>
      </c>
      <c r="AY477" s="182">
        <v>0</v>
      </c>
      <c r="AZ477" s="182">
        <v>0</v>
      </c>
      <c r="BA477" s="190">
        <v>49</v>
      </c>
    </row>
    <row r="478" spans="1:53" ht="15" customHeight="1">
      <c r="A478" s="35"/>
      <c r="B478" s="11"/>
      <c r="C478" s="181" t="s">
        <v>124</v>
      </c>
      <c r="D478" s="183">
        <v>527</v>
      </c>
      <c r="E478" s="182">
        <v>0</v>
      </c>
      <c r="F478" s="182">
        <v>259</v>
      </c>
      <c r="G478" s="182">
        <v>8</v>
      </c>
      <c r="H478" s="182">
        <v>0</v>
      </c>
      <c r="I478" s="182">
        <v>0</v>
      </c>
      <c r="J478" s="182">
        <v>0</v>
      </c>
      <c r="K478" s="182">
        <v>0</v>
      </c>
      <c r="L478" s="182">
        <v>212</v>
      </c>
      <c r="M478" s="190">
        <v>1006</v>
      </c>
      <c r="N478" s="183">
        <v>675</v>
      </c>
      <c r="O478" s="182">
        <v>1</v>
      </c>
      <c r="P478" s="182">
        <v>251</v>
      </c>
      <c r="Q478" s="182">
        <v>8</v>
      </c>
      <c r="R478" s="182">
        <v>1</v>
      </c>
      <c r="S478" s="182">
        <v>5</v>
      </c>
      <c r="T478" s="182">
        <v>0</v>
      </c>
      <c r="U478" s="182">
        <v>0</v>
      </c>
      <c r="V478" s="182">
        <v>235</v>
      </c>
      <c r="W478" s="182">
        <v>1176</v>
      </c>
      <c r="X478" s="183">
        <v>718</v>
      </c>
      <c r="Y478" s="182">
        <v>0</v>
      </c>
      <c r="Z478" s="182">
        <v>335</v>
      </c>
      <c r="AA478" s="182">
        <v>12</v>
      </c>
      <c r="AB478" s="182">
        <v>2</v>
      </c>
      <c r="AC478" s="182">
        <v>0</v>
      </c>
      <c r="AD478" s="182">
        <v>0</v>
      </c>
      <c r="AE478" s="182">
        <v>0</v>
      </c>
      <c r="AF478" s="182">
        <v>262</v>
      </c>
      <c r="AG478" s="182">
        <v>1329</v>
      </c>
      <c r="AH478" s="183">
        <v>669</v>
      </c>
      <c r="AI478" s="182">
        <v>0</v>
      </c>
      <c r="AJ478" s="182">
        <v>419</v>
      </c>
      <c r="AK478" s="182">
        <v>8</v>
      </c>
      <c r="AL478" s="182">
        <v>6</v>
      </c>
      <c r="AM478" s="182">
        <v>1</v>
      </c>
      <c r="AN478" s="182">
        <v>0</v>
      </c>
      <c r="AO478" s="182">
        <v>0</v>
      </c>
      <c r="AP478" s="182">
        <v>248</v>
      </c>
      <c r="AQ478" s="182">
        <v>1351</v>
      </c>
      <c r="AR478" s="183">
        <v>403</v>
      </c>
      <c r="AS478" s="182">
        <v>0</v>
      </c>
      <c r="AT478" s="182">
        <v>580</v>
      </c>
      <c r="AU478" s="182">
        <v>16</v>
      </c>
      <c r="AV478" s="182">
        <v>2</v>
      </c>
      <c r="AW478" s="182">
        <v>0</v>
      </c>
      <c r="AX478" s="182">
        <v>0</v>
      </c>
      <c r="AY478" s="182">
        <v>0</v>
      </c>
      <c r="AZ478" s="182">
        <v>149</v>
      </c>
      <c r="BA478" s="190">
        <v>1150</v>
      </c>
    </row>
    <row r="479" spans="1:53" ht="15" customHeight="1">
      <c r="A479" s="35"/>
      <c r="B479" s="11"/>
      <c r="C479" s="181" t="s">
        <v>39</v>
      </c>
      <c r="D479" s="183">
        <v>559</v>
      </c>
      <c r="E479" s="182">
        <v>0</v>
      </c>
      <c r="F479" s="182">
        <v>260</v>
      </c>
      <c r="G479" s="182">
        <v>28</v>
      </c>
      <c r="H479" s="182">
        <v>3</v>
      </c>
      <c r="I479" s="182">
        <v>0</v>
      </c>
      <c r="J479" s="182">
        <v>0</v>
      </c>
      <c r="K479" s="182">
        <v>0</v>
      </c>
      <c r="L479" s="182">
        <v>212</v>
      </c>
      <c r="M479" s="190">
        <v>1062</v>
      </c>
      <c r="N479" s="183">
        <v>731</v>
      </c>
      <c r="O479" s="182">
        <v>1</v>
      </c>
      <c r="P479" s="182">
        <v>255</v>
      </c>
      <c r="Q479" s="182">
        <v>29</v>
      </c>
      <c r="R479" s="182">
        <v>5</v>
      </c>
      <c r="S479" s="182">
        <v>8</v>
      </c>
      <c r="T479" s="182">
        <v>3</v>
      </c>
      <c r="U479" s="182">
        <v>0</v>
      </c>
      <c r="V479" s="182">
        <v>235</v>
      </c>
      <c r="W479" s="182">
        <v>1267</v>
      </c>
      <c r="X479" s="183">
        <v>759</v>
      </c>
      <c r="Y479" s="182">
        <v>0</v>
      </c>
      <c r="Z479" s="182">
        <v>342</v>
      </c>
      <c r="AA479" s="182">
        <v>29</v>
      </c>
      <c r="AB479" s="182">
        <v>9</v>
      </c>
      <c r="AC479" s="182">
        <v>2</v>
      </c>
      <c r="AD479" s="182">
        <v>4</v>
      </c>
      <c r="AE479" s="182">
        <v>0</v>
      </c>
      <c r="AF479" s="182">
        <v>262</v>
      </c>
      <c r="AG479" s="182">
        <v>1407</v>
      </c>
      <c r="AH479" s="183">
        <v>713</v>
      </c>
      <c r="AI479" s="182">
        <v>0</v>
      </c>
      <c r="AJ479" s="182">
        <v>428</v>
      </c>
      <c r="AK479" s="182">
        <v>31</v>
      </c>
      <c r="AL479" s="182">
        <v>9</v>
      </c>
      <c r="AM479" s="182">
        <v>3</v>
      </c>
      <c r="AN479" s="182">
        <v>1</v>
      </c>
      <c r="AO479" s="182">
        <v>0</v>
      </c>
      <c r="AP479" s="182">
        <v>248</v>
      </c>
      <c r="AQ479" s="182">
        <v>1433</v>
      </c>
      <c r="AR479" s="183">
        <v>429</v>
      </c>
      <c r="AS479" s="182">
        <v>0</v>
      </c>
      <c r="AT479" s="182">
        <v>587</v>
      </c>
      <c r="AU479" s="182">
        <v>30</v>
      </c>
      <c r="AV479" s="182">
        <v>2</v>
      </c>
      <c r="AW479" s="182">
        <v>1</v>
      </c>
      <c r="AX479" s="182">
        <v>1</v>
      </c>
      <c r="AY479" s="182">
        <v>0</v>
      </c>
      <c r="AZ479" s="182">
        <v>149</v>
      </c>
      <c r="BA479" s="190">
        <v>1199</v>
      </c>
    </row>
    <row r="480" spans="1:53" ht="15" customHeight="1">
      <c r="A480" s="35"/>
      <c r="B480" s="334" t="s">
        <v>125</v>
      </c>
      <c r="C480" s="260" t="s">
        <v>446</v>
      </c>
      <c r="D480" s="188">
        <v>0</v>
      </c>
      <c r="E480" s="189">
        <v>0</v>
      </c>
      <c r="F480" s="189">
        <v>0</v>
      </c>
      <c r="G480" s="189">
        <v>0</v>
      </c>
      <c r="H480" s="189">
        <v>0</v>
      </c>
      <c r="I480" s="189">
        <v>0</v>
      </c>
      <c r="J480" s="189">
        <v>0</v>
      </c>
      <c r="K480" s="189">
        <v>0</v>
      </c>
      <c r="L480" s="189">
        <v>0</v>
      </c>
      <c r="M480" s="312">
        <v>0</v>
      </c>
      <c r="N480" s="188">
        <v>0</v>
      </c>
      <c r="O480" s="189">
        <v>0</v>
      </c>
      <c r="P480" s="189">
        <v>0</v>
      </c>
      <c r="Q480" s="189">
        <v>0</v>
      </c>
      <c r="R480" s="189">
        <v>1</v>
      </c>
      <c r="S480" s="189">
        <v>0</v>
      </c>
      <c r="T480" s="189">
        <v>0</v>
      </c>
      <c r="U480" s="189">
        <v>0</v>
      </c>
      <c r="V480" s="189">
        <v>0</v>
      </c>
      <c r="W480" s="189">
        <v>1</v>
      </c>
      <c r="X480" s="188">
        <v>0</v>
      </c>
      <c r="Y480" s="189">
        <v>0</v>
      </c>
      <c r="Z480" s="189">
        <v>0</v>
      </c>
      <c r="AA480" s="189">
        <v>0</v>
      </c>
      <c r="AB480" s="189">
        <v>0</v>
      </c>
      <c r="AC480" s="189">
        <v>0</v>
      </c>
      <c r="AD480" s="189">
        <v>0</v>
      </c>
      <c r="AE480" s="189">
        <v>0</v>
      </c>
      <c r="AF480" s="189">
        <v>0</v>
      </c>
      <c r="AG480" s="189">
        <v>0</v>
      </c>
      <c r="AH480" s="188">
        <v>0</v>
      </c>
      <c r="AI480" s="189">
        <v>0</v>
      </c>
      <c r="AJ480" s="189">
        <v>0</v>
      </c>
      <c r="AK480" s="189">
        <v>0</v>
      </c>
      <c r="AL480" s="189">
        <v>0</v>
      </c>
      <c r="AM480" s="189">
        <v>0</v>
      </c>
      <c r="AN480" s="189">
        <v>0</v>
      </c>
      <c r="AO480" s="189">
        <v>0</v>
      </c>
      <c r="AP480" s="189">
        <v>0</v>
      </c>
      <c r="AQ480" s="189">
        <v>0</v>
      </c>
      <c r="AR480" s="188">
        <v>0</v>
      </c>
      <c r="AS480" s="189">
        <v>0</v>
      </c>
      <c r="AT480" s="189">
        <v>0</v>
      </c>
      <c r="AU480" s="189">
        <v>0</v>
      </c>
      <c r="AV480" s="189">
        <v>0</v>
      </c>
      <c r="AW480" s="189">
        <v>0</v>
      </c>
      <c r="AX480" s="189">
        <v>0</v>
      </c>
      <c r="AY480" s="189">
        <v>0</v>
      </c>
      <c r="AZ480" s="189">
        <v>0</v>
      </c>
      <c r="BA480" s="312">
        <v>0</v>
      </c>
    </row>
    <row r="481" spans="1:53" ht="15" customHeight="1">
      <c r="A481" s="35"/>
      <c r="B481" s="11"/>
      <c r="C481" s="181" t="s">
        <v>126</v>
      </c>
      <c r="D481" s="183">
        <v>160</v>
      </c>
      <c r="E481" s="182">
        <v>0</v>
      </c>
      <c r="F481" s="182">
        <v>259</v>
      </c>
      <c r="G481" s="182">
        <v>247</v>
      </c>
      <c r="H481" s="182">
        <v>56</v>
      </c>
      <c r="I481" s="182">
        <v>20</v>
      </c>
      <c r="J481" s="182">
        <v>0</v>
      </c>
      <c r="K481" s="182">
        <v>1</v>
      </c>
      <c r="L481" s="182">
        <v>410</v>
      </c>
      <c r="M481" s="190">
        <v>1153</v>
      </c>
      <c r="N481" s="183">
        <v>159</v>
      </c>
      <c r="O481" s="182">
        <v>2</v>
      </c>
      <c r="P481" s="182">
        <v>233</v>
      </c>
      <c r="Q481" s="182">
        <v>295</v>
      </c>
      <c r="R481" s="182">
        <v>54</v>
      </c>
      <c r="S481" s="182">
        <v>25</v>
      </c>
      <c r="T481" s="182">
        <v>0</v>
      </c>
      <c r="U481" s="182">
        <v>1</v>
      </c>
      <c r="V481" s="182">
        <v>436</v>
      </c>
      <c r="W481" s="182">
        <v>1205</v>
      </c>
      <c r="X481" s="183">
        <v>160</v>
      </c>
      <c r="Y481" s="182">
        <v>0</v>
      </c>
      <c r="Z481" s="182">
        <v>289</v>
      </c>
      <c r="AA481" s="182">
        <v>304</v>
      </c>
      <c r="AB481" s="182">
        <v>51</v>
      </c>
      <c r="AC481" s="182">
        <v>12</v>
      </c>
      <c r="AD481" s="182">
        <v>0</v>
      </c>
      <c r="AE481" s="182">
        <v>0</v>
      </c>
      <c r="AF481" s="182">
        <v>436</v>
      </c>
      <c r="AG481" s="182">
        <v>1252</v>
      </c>
      <c r="AH481" s="183">
        <v>141</v>
      </c>
      <c r="AI481" s="182">
        <v>0</v>
      </c>
      <c r="AJ481" s="182">
        <v>259</v>
      </c>
      <c r="AK481" s="182">
        <v>320</v>
      </c>
      <c r="AL481" s="182">
        <v>41</v>
      </c>
      <c r="AM481" s="182">
        <v>20</v>
      </c>
      <c r="AN481" s="182">
        <v>0</v>
      </c>
      <c r="AO481" s="182">
        <v>0</v>
      </c>
      <c r="AP481" s="182">
        <v>524</v>
      </c>
      <c r="AQ481" s="182">
        <v>1305</v>
      </c>
      <c r="AR481" s="183">
        <v>96</v>
      </c>
      <c r="AS481" s="182">
        <v>0</v>
      </c>
      <c r="AT481" s="182">
        <v>158</v>
      </c>
      <c r="AU481" s="182">
        <v>455</v>
      </c>
      <c r="AV481" s="182">
        <v>39</v>
      </c>
      <c r="AW481" s="182">
        <v>12</v>
      </c>
      <c r="AX481" s="182">
        <v>0</v>
      </c>
      <c r="AY481" s="182">
        <v>0</v>
      </c>
      <c r="AZ481" s="182">
        <v>459</v>
      </c>
      <c r="BA481" s="190">
        <v>1219</v>
      </c>
    </row>
    <row r="482" spans="1:53" ht="15" customHeight="1">
      <c r="A482" s="35"/>
      <c r="B482" s="11"/>
      <c r="C482" s="181" t="s">
        <v>127</v>
      </c>
      <c r="D482" s="183">
        <v>284</v>
      </c>
      <c r="E482" s="182">
        <v>0</v>
      </c>
      <c r="F482" s="182">
        <v>248</v>
      </c>
      <c r="G482" s="182">
        <v>587</v>
      </c>
      <c r="H482" s="182">
        <v>48</v>
      </c>
      <c r="I482" s="182">
        <v>22</v>
      </c>
      <c r="J482" s="182">
        <v>0</v>
      </c>
      <c r="K482" s="182">
        <v>1</v>
      </c>
      <c r="L482" s="182">
        <v>1027</v>
      </c>
      <c r="M482" s="190">
        <v>2217</v>
      </c>
      <c r="N482" s="183">
        <v>320</v>
      </c>
      <c r="O482" s="182">
        <v>0</v>
      </c>
      <c r="P482" s="182">
        <v>271</v>
      </c>
      <c r="Q482" s="182">
        <v>634</v>
      </c>
      <c r="R482" s="182">
        <v>78</v>
      </c>
      <c r="S482" s="182">
        <v>8</v>
      </c>
      <c r="T482" s="182">
        <v>2</v>
      </c>
      <c r="U482" s="182">
        <v>1</v>
      </c>
      <c r="V482" s="182">
        <v>1084</v>
      </c>
      <c r="W482" s="182">
        <v>2398</v>
      </c>
      <c r="X482" s="183">
        <v>334</v>
      </c>
      <c r="Y482" s="182">
        <v>1</v>
      </c>
      <c r="Z482" s="182">
        <v>295</v>
      </c>
      <c r="AA482" s="182">
        <v>730</v>
      </c>
      <c r="AB482" s="182">
        <v>65</v>
      </c>
      <c r="AC482" s="182">
        <v>22</v>
      </c>
      <c r="AD482" s="182">
        <v>0</v>
      </c>
      <c r="AE482" s="182">
        <v>0</v>
      </c>
      <c r="AF482" s="182">
        <v>1195</v>
      </c>
      <c r="AG482" s="182">
        <v>2642</v>
      </c>
      <c r="AH482" s="183">
        <v>290</v>
      </c>
      <c r="AI482" s="182">
        <v>0</v>
      </c>
      <c r="AJ482" s="182">
        <v>311</v>
      </c>
      <c r="AK482" s="182">
        <v>886</v>
      </c>
      <c r="AL482" s="182">
        <v>101</v>
      </c>
      <c r="AM482" s="182">
        <v>23</v>
      </c>
      <c r="AN482" s="182">
        <v>2</v>
      </c>
      <c r="AO482" s="182">
        <v>1</v>
      </c>
      <c r="AP482" s="182">
        <v>1151</v>
      </c>
      <c r="AQ482" s="182">
        <v>2765</v>
      </c>
      <c r="AR482" s="183">
        <v>312</v>
      </c>
      <c r="AS482" s="182">
        <v>0</v>
      </c>
      <c r="AT482" s="182">
        <v>463</v>
      </c>
      <c r="AU482" s="182">
        <v>1447</v>
      </c>
      <c r="AV482" s="182">
        <v>88</v>
      </c>
      <c r="AW482" s="182">
        <v>12</v>
      </c>
      <c r="AX482" s="182">
        <v>2</v>
      </c>
      <c r="AY482" s="182">
        <v>0</v>
      </c>
      <c r="AZ482" s="182">
        <v>960</v>
      </c>
      <c r="BA482" s="190">
        <v>3284</v>
      </c>
    </row>
    <row r="483" spans="1:53" ht="15" customHeight="1">
      <c r="A483" s="35"/>
      <c r="B483" s="11"/>
      <c r="C483" s="181" t="s">
        <v>128</v>
      </c>
      <c r="D483" s="183">
        <v>118</v>
      </c>
      <c r="E483" s="182">
        <v>0</v>
      </c>
      <c r="F483" s="182">
        <v>159</v>
      </c>
      <c r="G483" s="182">
        <v>624</v>
      </c>
      <c r="H483" s="182">
        <v>153</v>
      </c>
      <c r="I483" s="182">
        <v>7</v>
      </c>
      <c r="J483" s="182">
        <v>16</v>
      </c>
      <c r="K483" s="182">
        <v>0</v>
      </c>
      <c r="L483" s="182">
        <v>248</v>
      </c>
      <c r="M483" s="190">
        <v>1325</v>
      </c>
      <c r="N483" s="183">
        <v>112</v>
      </c>
      <c r="O483" s="182">
        <v>0</v>
      </c>
      <c r="P483" s="182">
        <v>207</v>
      </c>
      <c r="Q483" s="182">
        <v>669</v>
      </c>
      <c r="R483" s="182">
        <v>186</v>
      </c>
      <c r="S483" s="182">
        <v>18</v>
      </c>
      <c r="T483" s="182">
        <v>21</v>
      </c>
      <c r="U483" s="182">
        <v>0</v>
      </c>
      <c r="V483" s="182">
        <v>246</v>
      </c>
      <c r="W483" s="182">
        <v>1459</v>
      </c>
      <c r="X483" s="183">
        <v>127</v>
      </c>
      <c r="Y483" s="182">
        <v>0</v>
      </c>
      <c r="Z483" s="182">
        <v>215</v>
      </c>
      <c r="AA483" s="182">
        <v>756</v>
      </c>
      <c r="AB483" s="182">
        <v>280</v>
      </c>
      <c r="AC483" s="182">
        <v>24</v>
      </c>
      <c r="AD483" s="182">
        <v>25</v>
      </c>
      <c r="AE483" s="182">
        <v>1</v>
      </c>
      <c r="AF483" s="182">
        <v>294</v>
      </c>
      <c r="AG483" s="182">
        <v>1722</v>
      </c>
      <c r="AH483" s="183">
        <v>112</v>
      </c>
      <c r="AI483" s="182">
        <v>1</v>
      </c>
      <c r="AJ483" s="182">
        <v>214</v>
      </c>
      <c r="AK483" s="182">
        <v>868</v>
      </c>
      <c r="AL483" s="182">
        <v>261</v>
      </c>
      <c r="AM483" s="182">
        <v>28</v>
      </c>
      <c r="AN483" s="182">
        <v>22</v>
      </c>
      <c r="AO483" s="182">
        <v>0</v>
      </c>
      <c r="AP483" s="182">
        <v>277</v>
      </c>
      <c r="AQ483" s="182">
        <v>1783</v>
      </c>
      <c r="AR483" s="183">
        <v>107</v>
      </c>
      <c r="AS483" s="182">
        <v>0</v>
      </c>
      <c r="AT483" s="182">
        <v>226</v>
      </c>
      <c r="AU483" s="182">
        <v>1207</v>
      </c>
      <c r="AV483" s="182">
        <v>225</v>
      </c>
      <c r="AW483" s="182">
        <v>16</v>
      </c>
      <c r="AX483" s="182">
        <v>23</v>
      </c>
      <c r="AY483" s="182">
        <v>0</v>
      </c>
      <c r="AZ483" s="182">
        <v>243</v>
      </c>
      <c r="BA483" s="190">
        <v>2047</v>
      </c>
    </row>
    <row r="484" spans="1:53" ht="15" customHeight="1">
      <c r="A484" s="35"/>
      <c r="B484" s="11"/>
      <c r="C484" s="181" t="s">
        <v>322</v>
      </c>
      <c r="D484" s="183">
        <v>60</v>
      </c>
      <c r="E484" s="182">
        <v>0</v>
      </c>
      <c r="F484" s="182">
        <v>27</v>
      </c>
      <c r="G484" s="182">
        <v>119</v>
      </c>
      <c r="H484" s="182">
        <v>62</v>
      </c>
      <c r="I484" s="182">
        <v>7</v>
      </c>
      <c r="J484" s="182">
        <v>13</v>
      </c>
      <c r="K484" s="182">
        <v>2</v>
      </c>
      <c r="L484" s="182">
        <v>4</v>
      </c>
      <c r="M484" s="190">
        <v>294</v>
      </c>
      <c r="N484" s="183">
        <v>77</v>
      </c>
      <c r="O484" s="182">
        <v>0</v>
      </c>
      <c r="P484" s="182">
        <v>35</v>
      </c>
      <c r="Q484" s="182">
        <v>154</v>
      </c>
      <c r="R484" s="182">
        <v>59</v>
      </c>
      <c r="S484" s="182">
        <v>13</v>
      </c>
      <c r="T484" s="182">
        <v>20</v>
      </c>
      <c r="U484" s="182">
        <v>8</v>
      </c>
      <c r="V484" s="182">
        <v>0</v>
      </c>
      <c r="W484" s="182">
        <v>366</v>
      </c>
      <c r="X484" s="183">
        <v>97</v>
      </c>
      <c r="Y484" s="182">
        <v>0</v>
      </c>
      <c r="Z484" s="182">
        <v>36</v>
      </c>
      <c r="AA484" s="182">
        <v>174</v>
      </c>
      <c r="AB484" s="182">
        <v>73</v>
      </c>
      <c r="AC484" s="182">
        <v>11</v>
      </c>
      <c r="AD484" s="182">
        <v>10</v>
      </c>
      <c r="AE484" s="182">
        <v>2</v>
      </c>
      <c r="AF484" s="182">
        <v>0</v>
      </c>
      <c r="AG484" s="182">
        <v>403</v>
      </c>
      <c r="AH484" s="183">
        <v>111</v>
      </c>
      <c r="AI484" s="182">
        <v>0</v>
      </c>
      <c r="AJ484" s="182">
        <v>46</v>
      </c>
      <c r="AK484" s="182">
        <v>229</v>
      </c>
      <c r="AL484" s="182">
        <v>70</v>
      </c>
      <c r="AM484" s="182">
        <v>19</v>
      </c>
      <c r="AN484" s="182">
        <v>9</v>
      </c>
      <c r="AO484" s="182">
        <v>4</v>
      </c>
      <c r="AP484" s="182">
        <v>0</v>
      </c>
      <c r="AQ484" s="182">
        <v>488</v>
      </c>
      <c r="AR484" s="183">
        <v>123</v>
      </c>
      <c r="AS484" s="182">
        <v>0</v>
      </c>
      <c r="AT484" s="182">
        <v>56</v>
      </c>
      <c r="AU484" s="182">
        <v>379</v>
      </c>
      <c r="AV484" s="182">
        <v>79</v>
      </c>
      <c r="AW484" s="182">
        <v>15</v>
      </c>
      <c r="AX484" s="182">
        <v>27</v>
      </c>
      <c r="AY484" s="182">
        <v>4</v>
      </c>
      <c r="AZ484" s="182">
        <v>0</v>
      </c>
      <c r="BA484" s="190">
        <v>683</v>
      </c>
    </row>
    <row r="485" spans="1:53" ht="15" customHeight="1">
      <c r="A485" s="35"/>
      <c r="B485" s="304"/>
      <c r="C485" s="34" t="s">
        <v>39</v>
      </c>
      <c r="D485" s="184">
        <v>622</v>
      </c>
      <c r="E485" s="185">
        <v>0</v>
      </c>
      <c r="F485" s="185">
        <v>693</v>
      </c>
      <c r="G485" s="185">
        <v>1577</v>
      </c>
      <c r="H485" s="185">
        <v>319</v>
      </c>
      <c r="I485" s="185">
        <v>56</v>
      </c>
      <c r="J485" s="185">
        <v>29</v>
      </c>
      <c r="K485" s="185">
        <v>4</v>
      </c>
      <c r="L485" s="185">
        <v>1689</v>
      </c>
      <c r="M485" s="191">
        <v>4989</v>
      </c>
      <c r="N485" s="184">
        <v>668</v>
      </c>
      <c r="O485" s="185">
        <v>2</v>
      </c>
      <c r="P485" s="185">
        <v>746</v>
      </c>
      <c r="Q485" s="185">
        <v>1752</v>
      </c>
      <c r="R485" s="185">
        <v>378</v>
      </c>
      <c r="S485" s="185">
        <v>64</v>
      </c>
      <c r="T485" s="185">
        <v>43</v>
      </c>
      <c r="U485" s="185">
        <v>10</v>
      </c>
      <c r="V485" s="185">
        <v>1766</v>
      </c>
      <c r="W485" s="185">
        <v>5429</v>
      </c>
      <c r="X485" s="184">
        <v>718</v>
      </c>
      <c r="Y485" s="185">
        <v>1</v>
      </c>
      <c r="Z485" s="185">
        <v>835</v>
      </c>
      <c r="AA485" s="185">
        <v>1964</v>
      </c>
      <c r="AB485" s="185">
        <v>469</v>
      </c>
      <c r="AC485" s="185">
        <v>69</v>
      </c>
      <c r="AD485" s="185">
        <v>35</v>
      </c>
      <c r="AE485" s="185">
        <v>3</v>
      </c>
      <c r="AF485" s="185">
        <v>1925</v>
      </c>
      <c r="AG485" s="185">
        <v>6019</v>
      </c>
      <c r="AH485" s="184">
        <v>654</v>
      </c>
      <c r="AI485" s="185">
        <v>1</v>
      </c>
      <c r="AJ485" s="185">
        <v>830</v>
      </c>
      <c r="AK485" s="185">
        <v>2303</v>
      </c>
      <c r="AL485" s="185">
        <v>473</v>
      </c>
      <c r="AM485" s="185">
        <v>90</v>
      </c>
      <c r="AN485" s="185">
        <v>33</v>
      </c>
      <c r="AO485" s="185">
        <v>5</v>
      </c>
      <c r="AP485" s="185">
        <v>1952</v>
      </c>
      <c r="AQ485" s="185">
        <v>6341</v>
      </c>
      <c r="AR485" s="184">
        <v>638</v>
      </c>
      <c r="AS485" s="185">
        <v>0</v>
      </c>
      <c r="AT485" s="185">
        <v>903</v>
      </c>
      <c r="AU485" s="185">
        <v>3488</v>
      </c>
      <c r="AV485" s="185">
        <v>431</v>
      </c>
      <c r="AW485" s="185">
        <v>55</v>
      </c>
      <c r="AX485" s="185">
        <v>52</v>
      </c>
      <c r="AY485" s="185">
        <v>4</v>
      </c>
      <c r="AZ485" s="185">
        <v>1662</v>
      </c>
      <c r="BA485" s="191">
        <v>7233</v>
      </c>
    </row>
    <row r="486" spans="1:53" ht="15" customHeight="1">
      <c r="A486" s="35"/>
      <c r="B486" s="11" t="s">
        <v>193</v>
      </c>
      <c r="C486" s="181" t="s">
        <v>129</v>
      </c>
      <c r="D486" s="183">
        <v>443</v>
      </c>
      <c r="E486" s="182">
        <v>0</v>
      </c>
      <c r="F486" s="182">
        <v>260</v>
      </c>
      <c r="G486" s="182">
        <v>1448</v>
      </c>
      <c r="H486" s="182">
        <v>609</v>
      </c>
      <c r="I486" s="182">
        <v>198</v>
      </c>
      <c r="J486" s="182">
        <v>301</v>
      </c>
      <c r="K486" s="182">
        <v>133</v>
      </c>
      <c r="L486" s="182">
        <v>0</v>
      </c>
      <c r="M486" s="190">
        <v>3392</v>
      </c>
      <c r="N486" s="183">
        <v>623</v>
      </c>
      <c r="O486" s="182">
        <v>0</v>
      </c>
      <c r="P486" s="182">
        <v>357</v>
      </c>
      <c r="Q486" s="182">
        <v>1517</v>
      </c>
      <c r="R486" s="182">
        <v>642</v>
      </c>
      <c r="S486" s="182">
        <v>258</v>
      </c>
      <c r="T486" s="182">
        <v>269</v>
      </c>
      <c r="U486" s="182">
        <v>117</v>
      </c>
      <c r="V486" s="182">
        <v>0</v>
      </c>
      <c r="W486" s="182">
        <v>3783</v>
      </c>
      <c r="X486" s="183">
        <v>617</v>
      </c>
      <c r="Y486" s="182">
        <v>0</v>
      </c>
      <c r="Z486" s="182">
        <v>327</v>
      </c>
      <c r="AA486" s="182">
        <v>1616</v>
      </c>
      <c r="AB486" s="182">
        <v>641</v>
      </c>
      <c r="AC486" s="182">
        <v>272</v>
      </c>
      <c r="AD486" s="182">
        <v>331</v>
      </c>
      <c r="AE486" s="182">
        <v>147</v>
      </c>
      <c r="AF486" s="182">
        <v>0</v>
      </c>
      <c r="AG486" s="182">
        <v>3951</v>
      </c>
      <c r="AH486" s="183">
        <v>667</v>
      </c>
      <c r="AI486" s="182">
        <v>0</v>
      </c>
      <c r="AJ486" s="182">
        <v>330</v>
      </c>
      <c r="AK486" s="182">
        <v>1669</v>
      </c>
      <c r="AL486" s="182">
        <v>552</v>
      </c>
      <c r="AM486" s="182">
        <v>275</v>
      </c>
      <c r="AN486" s="182">
        <v>333</v>
      </c>
      <c r="AO486" s="182">
        <v>122</v>
      </c>
      <c r="AP486" s="182">
        <v>0</v>
      </c>
      <c r="AQ486" s="182">
        <v>3948</v>
      </c>
      <c r="AR486" s="183">
        <v>603</v>
      </c>
      <c r="AS486" s="182">
        <v>0</v>
      </c>
      <c r="AT486" s="182">
        <v>289</v>
      </c>
      <c r="AU486" s="182">
        <v>2014</v>
      </c>
      <c r="AV486" s="182">
        <v>565</v>
      </c>
      <c r="AW486" s="182">
        <v>280</v>
      </c>
      <c r="AX486" s="182">
        <v>365</v>
      </c>
      <c r="AY486" s="182">
        <v>109</v>
      </c>
      <c r="AZ486" s="182">
        <v>0</v>
      </c>
      <c r="BA486" s="190">
        <v>4225</v>
      </c>
    </row>
    <row r="487" spans="1:53" ht="30" customHeight="1">
      <c r="A487" s="35"/>
      <c r="B487" s="334" t="s">
        <v>194</v>
      </c>
      <c r="C487" s="486" t="s">
        <v>197</v>
      </c>
      <c r="D487" s="188">
        <v>0</v>
      </c>
      <c r="E487" s="189">
        <v>0</v>
      </c>
      <c r="F487" s="189">
        <v>2</v>
      </c>
      <c r="G487" s="189">
        <v>5</v>
      </c>
      <c r="H487" s="189">
        <v>27</v>
      </c>
      <c r="I487" s="189">
        <v>3</v>
      </c>
      <c r="J487" s="189">
        <v>5</v>
      </c>
      <c r="K487" s="189">
        <v>0</v>
      </c>
      <c r="L487" s="189">
        <v>0</v>
      </c>
      <c r="M487" s="312">
        <v>42</v>
      </c>
      <c r="N487" s="188">
        <v>0</v>
      </c>
      <c r="O487" s="189">
        <v>0</v>
      </c>
      <c r="P487" s="189">
        <v>1</v>
      </c>
      <c r="Q487" s="189">
        <v>2</v>
      </c>
      <c r="R487" s="189">
        <v>26</v>
      </c>
      <c r="S487" s="189">
        <v>6</v>
      </c>
      <c r="T487" s="189">
        <v>4</v>
      </c>
      <c r="U487" s="189">
        <v>1</v>
      </c>
      <c r="V487" s="189">
        <v>0</v>
      </c>
      <c r="W487" s="189">
        <v>40</v>
      </c>
      <c r="X487" s="188">
        <v>0</v>
      </c>
      <c r="Y487" s="189">
        <v>0</v>
      </c>
      <c r="Z487" s="189">
        <v>0</v>
      </c>
      <c r="AA487" s="189">
        <v>3</v>
      </c>
      <c r="AB487" s="189">
        <v>28</v>
      </c>
      <c r="AC487" s="189">
        <v>4</v>
      </c>
      <c r="AD487" s="189">
        <v>2</v>
      </c>
      <c r="AE487" s="189">
        <v>3</v>
      </c>
      <c r="AF487" s="189">
        <v>0</v>
      </c>
      <c r="AG487" s="189">
        <v>40</v>
      </c>
      <c r="AH487" s="188">
        <v>1</v>
      </c>
      <c r="AI487" s="189">
        <v>0</v>
      </c>
      <c r="AJ487" s="189">
        <v>0</v>
      </c>
      <c r="AK487" s="189">
        <v>2</v>
      </c>
      <c r="AL487" s="189">
        <v>16</v>
      </c>
      <c r="AM487" s="189">
        <v>7</v>
      </c>
      <c r="AN487" s="189">
        <v>0</v>
      </c>
      <c r="AO487" s="189">
        <v>1</v>
      </c>
      <c r="AP487" s="189">
        <v>0</v>
      </c>
      <c r="AQ487" s="189">
        <v>27</v>
      </c>
      <c r="AR487" s="188">
        <v>0</v>
      </c>
      <c r="AS487" s="189">
        <v>0</v>
      </c>
      <c r="AT487" s="189">
        <v>0</v>
      </c>
      <c r="AU487" s="189">
        <v>1</v>
      </c>
      <c r="AV487" s="189">
        <v>24</v>
      </c>
      <c r="AW487" s="189">
        <v>3</v>
      </c>
      <c r="AX487" s="189">
        <v>3</v>
      </c>
      <c r="AY487" s="189">
        <v>3</v>
      </c>
      <c r="AZ487" s="189">
        <v>0</v>
      </c>
      <c r="BA487" s="312">
        <v>34</v>
      </c>
    </row>
    <row r="488" spans="1:53" ht="15" customHeight="1">
      <c r="A488" s="35"/>
      <c r="B488" s="11"/>
      <c r="C488" s="181" t="s">
        <v>130</v>
      </c>
      <c r="D488" s="183">
        <v>0</v>
      </c>
      <c r="E488" s="182">
        <v>0</v>
      </c>
      <c r="F488" s="182">
        <v>1</v>
      </c>
      <c r="G488" s="182">
        <v>2</v>
      </c>
      <c r="H488" s="182">
        <v>1</v>
      </c>
      <c r="I488" s="182">
        <v>0</v>
      </c>
      <c r="J488" s="182">
        <v>1</v>
      </c>
      <c r="K488" s="182">
        <v>0</v>
      </c>
      <c r="L488" s="182">
        <v>0</v>
      </c>
      <c r="M488" s="190">
        <v>5</v>
      </c>
      <c r="N488" s="183">
        <v>0</v>
      </c>
      <c r="O488" s="182">
        <v>0</v>
      </c>
      <c r="P488" s="182">
        <v>0</v>
      </c>
      <c r="Q488" s="182">
        <v>0</v>
      </c>
      <c r="R488" s="182">
        <v>1</v>
      </c>
      <c r="S488" s="182">
        <v>0</v>
      </c>
      <c r="T488" s="182">
        <v>0</v>
      </c>
      <c r="U488" s="182">
        <v>0</v>
      </c>
      <c r="V488" s="182">
        <v>0</v>
      </c>
      <c r="W488" s="182">
        <v>1</v>
      </c>
      <c r="X488" s="183">
        <v>1</v>
      </c>
      <c r="Y488" s="182">
        <v>0</v>
      </c>
      <c r="Z488" s="182">
        <v>1</v>
      </c>
      <c r="AA488" s="182">
        <v>0</v>
      </c>
      <c r="AB488" s="182">
        <v>0</v>
      </c>
      <c r="AC488" s="182">
        <v>0</v>
      </c>
      <c r="AD488" s="182">
        <v>1</v>
      </c>
      <c r="AE488" s="182">
        <v>0</v>
      </c>
      <c r="AF488" s="182">
        <v>0</v>
      </c>
      <c r="AG488" s="182">
        <v>3</v>
      </c>
      <c r="AH488" s="183">
        <v>0</v>
      </c>
      <c r="AI488" s="182">
        <v>0</v>
      </c>
      <c r="AJ488" s="182">
        <v>0</v>
      </c>
      <c r="AK488" s="182">
        <v>2</v>
      </c>
      <c r="AL488" s="182">
        <v>0</v>
      </c>
      <c r="AM488" s="182">
        <v>0</v>
      </c>
      <c r="AN488" s="182">
        <v>0</v>
      </c>
      <c r="AO488" s="182">
        <v>0</v>
      </c>
      <c r="AP488" s="182">
        <v>0</v>
      </c>
      <c r="AQ488" s="182">
        <v>2</v>
      </c>
      <c r="AR488" s="183">
        <v>0</v>
      </c>
      <c r="AS488" s="182">
        <v>0</v>
      </c>
      <c r="AT488" s="182">
        <v>3</v>
      </c>
      <c r="AU488" s="182">
        <v>2</v>
      </c>
      <c r="AV488" s="182">
        <v>0</v>
      </c>
      <c r="AW488" s="182">
        <v>0</v>
      </c>
      <c r="AX488" s="182">
        <v>0</v>
      </c>
      <c r="AY488" s="182">
        <v>0</v>
      </c>
      <c r="AZ488" s="182">
        <v>0</v>
      </c>
      <c r="BA488" s="190">
        <v>5</v>
      </c>
    </row>
    <row r="489" spans="1:53" ht="15" customHeight="1">
      <c r="A489" s="35"/>
      <c r="B489" s="11"/>
      <c r="C489" s="181" t="s">
        <v>131</v>
      </c>
      <c r="D489" s="183">
        <v>0</v>
      </c>
      <c r="E489" s="182">
        <v>0</v>
      </c>
      <c r="F489" s="182">
        <v>1</v>
      </c>
      <c r="G489" s="182">
        <v>3</v>
      </c>
      <c r="H489" s="182">
        <v>1</v>
      </c>
      <c r="I489" s="182">
        <v>0</v>
      </c>
      <c r="J489" s="182">
        <v>0</v>
      </c>
      <c r="K489" s="182">
        <v>0</v>
      </c>
      <c r="L489" s="182">
        <v>0</v>
      </c>
      <c r="M489" s="190">
        <v>5</v>
      </c>
      <c r="N489" s="183">
        <v>0</v>
      </c>
      <c r="O489" s="182">
        <v>0</v>
      </c>
      <c r="P489" s="182">
        <v>0</v>
      </c>
      <c r="Q489" s="182">
        <v>3</v>
      </c>
      <c r="R489" s="182">
        <v>0</v>
      </c>
      <c r="S489" s="182">
        <v>0</v>
      </c>
      <c r="T489" s="182">
        <v>0</v>
      </c>
      <c r="U489" s="182">
        <v>0</v>
      </c>
      <c r="V489" s="182">
        <v>0</v>
      </c>
      <c r="W489" s="182">
        <v>3</v>
      </c>
      <c r="X489" s="183">
        <v>1</v>
      </c>
      <c r="Y489" s="182">
        <v>0</v>
      </c>
      <c r="Z489" s="182">
        <v>3</v>
      </c>
      <c r="AA489" s="182">
        <v>4</v>
      </c>
      <c r="AB489" s="182">
        <v>0</v>
      </c>
      <c r="AC489" s="182">
        <v>0</v>
      </c>
      <c r="AD489" s="182">
        <v>0</v>
      </c>
      <c r="AE489" s="182">
        <v>0</v>
      </c>
      <c r="AF489" s="182">
        <v>0</v>
      </c>
      <c r="AG489" s="182">
        <v>8</v>
      </c>
      <c r="AH489" s="183">
        <v>0</v>
      </c>
      <c r="AI489" s="182">
        <v>0</v>
      </c>
      <c r="AJ489" s="182">
        <v>0</v>
      </c>
      <c r="AK489" s="182">
        <v>1</v>
      </c>
      <c r="AL489" s="182">
        <v>0</v>
      </c>
      <c r="AM489" s="182">
        <v>0</v>
      </c>
      <c r="AN489" s="182">
        <v>0</v>
      </c>
      <c r="AO489" s="182">
        <v>0</v>
      </c>
      <c r="AP489" s="182">
        <v>0</v>
      </c>
      <c r="AQ489" s="182">
        <v>1</v>
      </c>
      <c r="AR489" s="183">
        <v>0</v>
      </c>
      <c r="AS489" s="182">
        <v>0</v>
      </c>
      <c r="AT489" s="182">
        <v>1</v>
      </c>
      <c r="AU489" s="182">
        <v>1</v>
      </c>
      <c r="AV489" s="182">
        <v>2</v>
      </c>
      <c r="AW489" s="182">
        <v>0</v>
      </c>
      <c r="AX489" s="182">
        <v>0</v>
      </c>
      <c r="AY489" s="182">
        <v>0</v>
      </c>
      <c r="AZ489" s="182">
        <v>0</v>
      </c>
      <c r="BA489" s="190">
        <v>4</v>
      </c>
    </row>
    <row r="490" spans="1:53" ht="15" customHeight="1">
      <c r="A490" s="35"/>
      <c r="B490" s="11"/>
      <c r="C490" s="181" t="s">
        <v>323</v>
      </c>
      <c r="D490" s="183">
        <v>1</v>
      </c>
      <c r="E490" s="182">
        <v>0</v>
      </c>
      <c r="F490" s="182">
        <v>1</v>
      </c>
      <c r="G490" s="182">
        <v>13</v>
      </c>
      <c r="H490" s="182">
        <v>666</v>
      </c>
      <c r="I490" s="182">
        <v>4</v>
      </c>
      <c r="J490" s="182">
        <v>37</v>
      </c>
      <c r="K490" s="182">
        <v>88</v>
      </c>
      <c r="L490" s="182">
        <v>0</v>
      </c>
      <c r="M490" s="190">
        <v>810</v>
      </c>
      <c r="N490" s="183">
        <v>0</v>
      </c>
      <c r="O490" s="182">
        <v>0</v>
      </c>
      <c r="P490" s="182">
        <v>0</v>
      </c>
      <c r="Q490" s="182">
        <v>17</v>
      </c>
      <c r="R490" s="182">
        <v>474</v>
      </c>
      <c r="S490" s="182">
        <v>8</v>
      </c>
      <c r="T490" s="182">
        <v>49</v>
      </c>
      <c r="U490" s="182">
        <v>74</v>
      </c>
      <c r="V490" s="182">
        <v>0</v>
      </c>
      <c r="W490" s="182">
        <v>622</v>
      </c>
      <c r="X490" s="183">
        <v>0</v>
      </c>
      <c r="Y490" s="182">
        <v>0</v>
      </c>
      <c r="Z490" s="182">
        <v>2</v>
      </c>
      <c r="AA490" s="182">
        <v>17</v>
      </c>
      <c r="AB490" s="182">
        <v>756</v>
      </c>
      <c r="AC490" s="182">
        <v>3</v>
      </c>
      <c r="AD490" s="182">
        <v>38</v>
      </c>
      <c r="AE490" s="182">
        <v>31</v>
      </c>
      <c r="AF490" s="182">
        <v>0</v>
      </c>
      <c r="AG490" s="182">
        <v>847</v>
      </c>
      <c r="AH490" s="183">
        <v>0</v>
      </c>
      <c r="AI490" s="182">
        <v>0</v>
      </c>
      <c r="AJ490" s="182">
        <v>1</v>
      </c>
      <c r="AK490" s="182">
        <v>17</v>
      </c>
      <c r="AL490" s="182">
        <v>619</v>
      </c>
      <c r="AM490" s="182">
        <v>3</v>
      </c>
      <c r="AN490" s="182">
        <v>26</v>
      </c>
      <c r="AO490" s="182">
        <v>63</v>
      </c>
      <c r="AP490" s="182">
        <v>0</v>
      </c>
      <c r="AQ490" s="182">
        <v>729</v>
      </c>
      <c r="AR490" s="183">
        <v>0</v>
      </c>
      <c r="AS490" s="182">
        <v>0</v>
      </c>
      <c r="AT490" s="182">
        <v>2</v>
      </c>
      <c r="AU490" s="182">
        <v>19</v>
      </c>
      <c r="AV490" s="182">
        <v>298</v>
      </c>
      <c r="AW490" s="182">
        <v>13</v>
      </c>
      <c r="AX490" s="182">
        <v>23</v>
      </c>
      <c r="AY490" s="182">
        <v>55</v>
      </c>
      <c r="AZ490" s="182">
        <v>0</v>
      </c>
      <c r="BA490" s="190">
        <v>410</v>
      </c>
    </row>
    <row r="491" spans="1:53" ht="15" customHeight="1">
      <c r="A491" s="35"/>
      <c r="B491" s="304"/>
      <c r="C491" s="34" t="s">
        <v>39</v>
      </c>
      <c r="D491" s="184">
        <v>1</v>
      </c>
      <c r="E491" s="185">
        <v>0</v>
      </c>
      <c r="F491" s="185">
        <v>5</v>
      </c>
      <c r="G491" s="185">
        <v>23</v>
      </c>
      <c r="H491" s="185">
        <v>695</v>
      </c>
      <c r="I491" s="185">
        <v>7</v>
      </c>
      <c r="J491" s="185">
        <v>43</v>
      </c>
      <c r="K491" s="185">
        <v>88</v>
      </c>
      <c r="L491" s="185">
        <v>0</v>
      </c>
      <c r="M491" s="191">
        <v>862</v>
      </c>
      <c r="N491" s="184">
        <v>0</v>
      </c>
      <c r="O491" s="185">
        <v>0</v>
      </c>
      <c r="P491" s="185">
        <v>1</v>
      </c>
      <c r="Q491" s="185">
        <v>22</v>
      </c>
      <c r="R491" s="185">
        <v>501</v>
      </c>
      <c r="S491" s="185">
        <v>14</v>
      </c>
      <c r="T491" s="185">
        <v>53</v>
      </c>
      <c r="U491" s="185">
        <v>75</v>
      </c>
      <c r="V491" s="185">
        <v>0</v>
      </c>
      <c r="W491" s="185">
        <v>666</v>
      </c>
      <c r="X491" s="184">
        <v>2</v>
      </c>
      <c r="Y491" s="185">
        <v>0</v>
      </c>
      <c r="Z491" s="185">
        <v>6</v>
      </c>
      <c r="AA491" s="185">
        <v>24</v>
      </c>
      <c r="AB491" s="185">
        <v>784</v>
      </c>
      <c r="AC491" s="185">
        <v>7</v>
      </c>
      <c r="AD491" s="185">
        <v>41</v>
      </c>
      <c r="AE491" s="185">
        <v>34</v>
      </c>
      <c r="AF491" s="185">
        <v>0</v>
      </c>
      <c r="AG491" s="185">
        <v>898</v>
      </c>
      <c r="AH491" s="184">
        <v>1</v>
      </c>
      <c r="AI491" s="185">
        <v>0</v>
      </c>
      <c r="AJ491" s="185">
        <v>1</v>
      </c>
      <c r="AK491" s="185">
        <v>22</v>
      </c>
      <c r="AL491" s="185">
        <v>635</v>
      </c>
      <c r="AM491" s="185">
        <v>10</v>
      </c>
      <c r="AN491" s="185">
        <v>26</v>
      </c>
      <c r="AO491" s="185">
        <v>64</v>
      </c>
      <c r="AP491" s="185">
        <v>0</v>
      </c>
      <c r="AQ491" s="185">
        <v>759</v>
      </c>
      <c r="AR491" s="184">
        <v>0</v>
      </c>
      <c r="AS491" s="185">
        <v>0</v>
      </c>
      <c r="AT491" s="185">
        <v>6</v>
      </c>
      <c r="AU491" s="185">
        <v>23</v>
      </c>
      <c r="AV491" s="185">
        <v>324</v>
      </c>
      <c r="AW491" s="185">
        <v>16</v>
      </c>
      <c r="AX491" s="185">
        <v>26</v>
      </c>
      <c r="AY491" s="185">
        <v>58</v>
      </c>
      <c r="AZ491" s="185">
        <v>0</v>
      </c>
      <c r="BA491" s="191">
        <v>453</v>
      </c>
    </row>
    <row r="492" spans="1:53" ht="15" customHeight="1">
      <c r="A492" s="35"/>
      <c r="B492" s="11" t="s">
        <v>182</v>
      </c>
      <c r="C492" s="181" t="s">
        <v>198</v>
      </c>
      <c r="D492" s="183">
        <v>0</v>
      </c>
      <c r="E492" s="182">
        <v>0</v>
      </c>
      <c r="F492" s="182">
        <v>0</v>
      </c>
      <c r="G492" s="182">
        <v>0</v>
      </c>
      <c r="H492" s="182">
        <v>0</v>
      </c>
      <c r="I492" s="182">
        <v>0</v>
      </c>
      <c r="J492" s="182">
        <v>0</v>
      </c>
      <c r="K492" s="182">
        <v>0</v>
      </c>
      <c r="L492" s="182">
        <v>0</v>
      </c>
      <c r="M492" s="190">
        <v>0</v>
      </c>
      <c r="N492" s="183">
        <v>0</v>
      </c>
      <c r="O492" s="182">
        <v>0</v>
      </c>
      <c r="P492" s="182">
        <v>0</v>
      </c>
      <c r="Q492" s="182">
        <v>0</v>
      </c>
      <c r="R492" s="182">
        <v>0</v>
      </c>
      <c r="S492" s="182">
        <v>0</v>
      </c>
      <c r="T492" s="182">
        <v>0</v>
      </c>
      <c r="U492" s="182">
        <v>0</v>
      </c>
      <c r="V492" s="182">
        <v>0</v>
      </c>
      <c r="W492" s="182">
        <v>0</v>
      </c>
      <c r="X492" s="183">
        <v>0</v>
      </c>
      <c r="Y492" s="182">
        <v>0</v>
      </c>
      <c r="Z492" s="182">
        <v>0</v>
      </c>
      <c r="AA492" s="182">
        <v>0</v>
      </c>
      <c r="AB492" s="182">
        <v>0</v>
      </c>
      <c r="AC492" s="182">
        <v>0</v>
      </c>
      <c r="AD492" s="182">
        <v>0</v>
      </c>
      <c r="AE492" s="182">
        <v>0</v>
      </c>
      <c r="AF492" s="182">
        <v>0</v>
      </c>
      <c r="AG492" s="182">
        <v>0</v>
      </c>
      <c r="AH492" s="183">
        <v>0</v>
      </c>
      <c r="AI492" s="182">
        <v>0</v>
      </c>
      <c r="AJ492" s="182">
        <v>0</v>
      </c>
      <c r="AK492" s="182">
        <v>0</v>
      </c>
      <c r="AL492" s="182">
        <v>0</v>
      </c>
      <c r="AM492" s="182">
        <v>0</v>
      </c>
      <c r="AN492" s="182">
        <v>0</v>
      </c>
      <c r="AO492" s="182">
        <v>0</v>
      </c>
      <c r="AP492" s="182">
        <v>0</v>
      </c>
      <c r="AQ492" s="182">
        <v>0</v>
      </c>
      <c r="AR492" s="183">
        <v>0</v>
      </c>
      <c r="AS492" s="182">
        <v>0</v>
      </c>
      <c r="AT492" s="182">
        <v>0</v>
      </c>
      <c r="AU492" s="182">
        <v>0</v>
      </c>
      <c r="AV492" s="182">
        <v>1</v>
      </c>
      <c r="AW492" s="182">
        <v>0</v>
      </c>
      <c r="AX492" s="182">
        <v>1</v>
      </c>
      <c r="AY492" s="182">
        <v>1</v>
      </c>
      <c r="AZ492" s="182">
        <v>0</v>
      </c>
      <c r="BA492" s="190">
        <v>3</v>
      </c>
    </row>
    <row r="493" spans="1:53" ht="15" customHeight="1">
      <c r="A493" s="35"/>
      <c r="B493" s="11"/>
      <c r="C493" s="181" t="s">
        <v>324</v>
      </c>
      <c r="D493" s="183">
        <v>1</v>
      </c>
      <c r="E493" s="182">
        <v>0</v>
      </c>
      <c r="F493" s="182">
        <v>0</v>
      </c>
      <c r="G493" s="182">
        <v>1</v>
      </c>
      <c r="H493" s="182">
        <v>2</v>
      </c>
      <c r="I493" s="182">
        <v>0</v>
      </c>
      <c r="J493" s="182">
        <v>1</v>
      </c>
      <c r="K493" s="182">
        <v>1</v>
      </c>
      <c r="L493" s="182">
        <v>0</v>
      </c>
      <c r="M493" s="190">
        <v>6</v>
      </c>
      <c r="N493" s="183">
        <v>0</v>
      </c>
      <c r="O493" s="182">
        <v>0</v>
      </c>
      <c r="P493" s="182">
        <v>1</v>
      </c>
      <c r="Q493" s="182">
        <v>2</v>
      </c>
      <c r="R493" s="182">
        <v>4</v>
      </c>
      <c r="S493" s="182">
        <v>0</v>
      </c>
      <c r="T493" s="182">
        <v>0</v>
      </c>
      <c r="U493" s="182">
        <v>0</v>
      </c>
      <c r="V493" s="182">
        <v>0</v>
      </c>
      <c r="W493" s="182">
        <v>7</v>
      </c>
      <c r="X493" s="183">
        <v>0</v>
      </c>
      <c r="Y493" s="182">
        <v>0</v>
      </c>
      <c r="Z493" s="182">
        <v>2</v>
      </c>
      <c r="AA493" s="182">
        <v>3</v>
      </c>
      <c r="AB493" s="182">
        <v>5</v>
      </c>
      <c r="AC493" s="182">
        <v>0</v>
      </c>
      <c r="AD493" s="182">
        <v>2</v>
      </c>
      <c r="AE493" s="182">
        <v>0</v>
      </c>
      <c r="AF493" s="182">
        <v>0</v>
      </c>
      <c r="AG493" s="182">
        <v>12</v>
      </c>
      <c r="AH493" s="183">
        <v>1</v>
      </c>
      <c r="AI493" s="182">
        <v>0</v>
      </c>
      <c r="AJ493" s="182">
        <v>1</v>
      </c>
      <c r="AK493" s="182">
        <v>1</v>
      </c>
      <c r="AL493" s="182">
        <v>0</v>
      </c>
      <c r="AM493" s="182">
        <v>0</v>
      </c>
      <c r="AN493" s="182">
        <v>1</v>
      </c>
      <c r="AO493" s="182">
        <v>0</v>
      </c>
      <c r="AP493" s="182">
        <v>0</v>
      </c>
      <c r="AQ493" s="182">
        <v>4</v>
      </c>
      <c r="AR493" s="183">
        <v>1</v>
      </c>
      <c r="AS493" s="182">
        <v>0</v>
      </c>
      <c r="AT493" s="182">
        <v>1</v>
      </c>
      <c r="AU493" s="182">
        <v>1</v>
      </c>
      <c r="AV493" s="182">
        <v>0</v>
      </c>
      <c r="AW493" s="182">
        <v>0</v>
      </c>
      <c r="AX493" s="182">
        <v>0</v>
      </c>
      <c r="AY493" s="182">
        <v>0</v>
      </c>
      <c r="AZ493" s="182">
        <v>0</v>
      </c>
      <c r="BA493" s="190">
        <v>3</v>
      </c>
    </row>
    <row r="494" spans="1:53" ht="15" customHeight="1">
      <c r="A494" s="35"/>
      <c r="B494" s="11"/>
      <c r="C494" s="181" t="s">
        <v>39</v>
      </c>
      <c r="D494" s="183">
        <v>1</v>
      </c>
      <c r="E494" s="182">
        <v>0</v>
      </c>
      <c r="F494" s="182">
        <v>0</v>
      </c>
      <c r="G494" s="182">
        <v>1</v>
      </c>
      <c r="H494" s="182">
        <v>2</v>
      </c>
      <c r="I494" s="182">
        <v>0</v>
      </c>
      <c r="J494" s="182">
        <v>1</v>
      </c>
      <c r="K494" s="182">
        <v>1</v>
      </c>
      <c r="L494" s="182">
        <v>0</v>
      </c>
      <c r="M494" s="190">
        <v>6</v>
      </c>
      <c r="N494" s="183">
        <v>0</v>
      </c>
      <c r="O494" s="182">
        <v>0</v>
      </c>
      <c r="P494" s="182">
        <v>1</v>
      </c>
      <c r="Q494" s="182">
        <v>2</v>
      </c>
      <c r="R494" s="182">
        <v>4</v>
      </c>
      <c r="S494" s="182">
        <v>0</v>
      </c>
      <c r="T494" s="182">
        <v>0</v>
      </c>
      <c r="U494" s="182">
        <v>0</v>
      </c>
      <c r="V494" s="182">
        <v>0</v>
      </c>
      <c r="W494" s="182">
        <v>7</v>
      </c>
      <c r="X494" s="183">
        <v>0</v>
      </c>
      <c r="Y494" s="182">
        <v>0</v>
      </c>
      <c r="Z494" s="182">
        <v>2</v>
      </c>
      <c r="AA494" s="182">
        <v>3</v>
      </c>
      <c r="AB494" s="182">
        <v>5</v>
      </c>
      <c r="AC494" s="182">
        <v>0</v>
      </c>
      <c r="AD494" s="182">
        <v>2</v>
      </c>
      <c r="AE494" s="182">
        <v>0</v>
      </c>
      <c r="AF494" s="182">
        <v>0</v>
      </c>
      <c r="AG494" s="182">
        <v>12</v>
      </c>
      <c r="AH494" s="183">
        <v>1</v>
      </c>
      <c r="AI494" s="182">
        <v>0</v>
      </c>
      <c r="AJ494" s="182">
        <v>1</v>
      </c>
      <c r="AK494" s="182">
        <v>1</v>
      </c>
      <c r="AL494" s="182">
        <v>0</v>
      </c>
      <c r="AM494" s="182">
        <v>0</v>
      </c>
      <c r="AN494" s="182">
        <v>1</v>
      </c>
      <c r="AO494" s="182">
        <v>0</v>
      </c>
      <c r="AP494" s="182">
        <v>0</v>
      </c>
      <c r="AQ494" s="182">
        <v>4</v>
      </c>
      <c r="AR494" s="183">
        <v>1</v>
      </c>
      <c r="AS494" s="182">
        <v>0</v>
      </c>
      <c r="AT494" s="182">
        <v>1</v>
      </c>
      <c r="AU494" s="182">
        <v>1</v>
      </c>
      <c r="AV494" s="182">
        <v>1</v>
      </c>
      <c r="AW494" s="182">
        <v>0</v>
      </c>
      <c r="AX494" s="182">
        <v>1</v>
      </c>
      <c r="AY494" s="182">
        <v>1</v>
      </c>
      <c r="AZ494" s="182">
        <v>0</v>
      </c>
      <c r="BA494" s="190">
        <v>6</v>
      </c>
    </row>
    <row r="495" spans="1:53" ht="15" customHeight="1">
      <c r="A495" s="35"/>
      <c r="B495" s="334" t="s">
        <v>181</v>
      </c>
      <c r="C495" s="260" t="s">
        <v>132</v>
      </c>
      <c r="D495" s="188">
        <v>19</v>
      </c>
      <c r="E495" s="189">
        <v>0</v>
      </c>
      <c r="F495" s="189">
        <v>12</v>
      </c>
      <c r="G495" s="189">
        <v>16</v>
      </c>
      <c r="H495" s="189">
        <v>2</v>
      </c>
      <c r="I495" s="189">
        <v>0</v>
      </c>
      <c r="J495" s="189">
        <v>0</v>
      </c>
      <c r="K495" s="189">
        <v>0</v>
      </c>
      <c r="L495" s="189">
        <v>0</v>
      </c>
      <c r="M495" s="312">
        <v>49</v>
      </c>
      <c r="N495" s="188">
        <v>27</v>
      </c>
      <c r="O495" s="189">
        <v>0</v>
      </c>
      <c r="P495" s="189">
        <v>6</v>
      </c>
      <c r="Q495" s="189">
        <v>12</v>
      </c>
      <c r="R495" s="189">
        <v>1</v>
      </c>
      <c r="S495" s="189">
        <v>0</v>
      </c>
      <c r="T495" s="189">
        <v>2</v>
      </c>
      <c r="U495" s="189">
        <v>0</v>
      </c>
      <c r="V495" s="189">
        <v>0</v>
      </c>
      <c r="W495" s="189">
        <v>48</v>
      </c>
      <c r="X495" s="188">
        <v>17</v>
      </c>
      <c r="Y495" s="189">
        <v>0</v>
      </c>
      <c r="Z495" s="189">
        <v>16</v>
      </c>
      <c r="AA495" s="189">
        <v>9</v>
      </c>
      <c r="AB495" s="189">
        <v>2</v>
      </c>
      <c r="AC495" s="189">
        <v>0</v>
      </c>
      <c r="AD495" s="189">
        <v>1</v>
      </c>
      <c r="AE495" s="189">
        <v>1</v>
      </c>
      <c r="AF495" s="189">
        <v>0</v>
      </c>
      <c r="AG495" s="189">
        <v>46</v>
      </c>
      <c r="AH495" s="188">
        <v>31</v>
      </c>
      <c r="AI495" s="189">
        <v>0</v>
      </c>
      <c r="AJ495" s="189">
        <v>9</v>
      </c>
      <c r="AK495" s="189">
        <v>9</v>
      </c>
      <c r="AL495" s="189">
        <v>2</v>
      </c>
      <c r="AM495" s="189">
        <v>2</v>
      </c>
      <c r="AN495" s="189">
        <v>0</v>
      </c>
      <c r="AO495" s="189">
        <v>0</v>
      </c>
      <c r="AP495" s="189">
        <v>0</v>
      </c>
      <c r="AQ495" s="189">
        <v>53</v>
      </c>
      <c r="AR495" s="188">
        <v>42</v>
      </c>
      <c r="AS495" s="189">
        <v>0</v>
      </c>
      <c r="AT495" s="189">
        <v>16</v>
      </c>
      <c r="AU495" s="189">
        <v>11</v>
      </c>
      <c r="AV495" s="189">
        <v>2</v>
      </c>
      <c r="AW495" s="189">
        <v>0</v>
      </c>
      <c r="AX495" s="189">
        <v>1</v>
      </c>
      <c r="AY495" s="189">
        <v>0</v>
      </c>
      <c r="AZ495" s="189">
        <v>0</v>
      </c>
      <c r="BA495" s="312">
        <v>72</v>
      </c>
    </row>
    <row r="496" spans="1:53" ht="15" customHeight="1">
      <c r="A496" s="35"/>
      <c r="B496" s="11"/>
      <c r="C496" s="181" t="s">
        <v>133</v>
      </c>
      <c r="D496" s="183">
        <v>65</v>
      </c>
      <c r="E496" s="182">
        <v>0</v>
      </c>
      <c r="F496" s="182">
        <v>35</v>
      </c>
      <c r="G496" s="182">
        <v>418</v>
      </c>
      <c r="H496" s="182">
        <v>994</v>
      </c>
      <c r="I496" s="182">
        <v>62</v>
      </c>
      <c r="J496" s="182">
        <v>214</v>
      </c>
      <c r="K496" s="182">
        <v>70</v>
      </c>
      <c r="L496" s="182">
        <v>0</v>
      </c>
      <c r="M496" s="190">
        <v>1858</v>
      </c>
      <c r="N496" s="183">
        <v>98</v>
      </c>
      <c r="O496" s="182">
        <v>0</v>
      </c>
      <c r="P496" s="182">
        <v>35</v>
      </c>
      <c r="Q496" s="182">
        <v>410</v>
      </c>
      <c r="R496" s="182">
        <v>943</v>
      </c>
      <c r="S496" s="182">
        <v>69</v>
      </c>
      <c r="T496" s="182">
        <v>214</v>
      </c>
      <c r="U496" s="182">
        <v>77</v>
      </c>
      <c r="V496" s="182">
        <v>0</v>
      </c>
      <c r="W496" s="182">
        <v>1846</v>
      </c>
      <c r="X496" s="183">
        <v>100</v>
      </c>
      <c r="Y496" s="182">
        <v>0</v>
      </c>
      <c r="Z496" s="182">
        <v>28</v>
      </c>
      <c r="AA496" s="182">
        <v>487</v>
      </c>
      <c r="AB496" s="182">
        <v>978</v>
      </c>
      <c r="AC496" s="182">
        <v>68</v>
      </c>
      <c r="AD496" s="182">
        <v>233</v>
      </c>
      <c r="AE496" s="182">
        <v>72</v>
      </c>
      <c r="AF496" s="182">
        <v>0</v>
      </c>
      <c r="AG496" s="182">
        <v>1966</v>
      </c>
      <c r="AH496" s="183">
        <v>111</v>
      </c>
      <c r="AI496" s="182">
        <v>0</v>
      </c>
      <c r="AJ496" s="182">
        <v>31</v>
      </c>
      <c r="AK496" s="182">
        <v>528</v>
      </c>
      <c r="AL496" s="182">
        <v>949</v>
      </c>
      <c r="AM496" s="182">
        <v>69</v>
      </c>
      <c r="AN496" s="182">
        <v>225</v>
      </c>
      <c r="AO496" s="182">
        <v>76</v>
      </c>
      <c r="AP496" s="182">
        <v>0</v>
      </c>
      <c r="AQ496" s="182">
        <v>1989</v>
      </c>
      <c r="AR496" s="183">
        <v>87</v>
      </c>
      <c r="AS496" s="182">
        <v>0</v>
      </c>
      <c r="AT496" s="182">
        <v>23</v>
      </c>
      <c r="AU496" s="182">
        <v>518</v>
      </c>
      <c r="AV496" s="182">
        <v>818</v>
      </c>
      <c r="AW496" s="182">
        <v>80</v>
      </c>
      <c r="AX496" s="182">
        <v>269</v>
      </c>
      <c r="AY496" s="182">
        <v>65</v>
      </c>
      <c r="AZ496" s="182">
        <v>0</v>
      </c>
      <c r="BA496" s="190">
        <v>1860</v>
      </c>
    </row>
    <row r="497" spans="1:53" ht="15" customHeight="1">
      <c r="A497" s="35"/>
      <c r="B497" s="11"/>
      <c r="C497" s="181" t="s">
        <v>134</v>
      </c>
      <c r="D497" s="183">
        <v>84</v>
      </c>
      <c r="E497" s="182">
        <v>0</v>
      </c>
      <c r="F497" s="182">
        <v>23</v>
      </c>
      <c r="G497" s="182">
        <v>47</v>
      </c>
      <c r="H497" s="182">
        <v>44</v>
      </c>
      <c r="I497" s="182">
        <v>5</v>
      </c>
      <c r="J497" s="182">
        <v>8</v>
      </c>
      <c r="K497" s="182">
        <v>2</v>
      </c>
      <c r="L497" s="182">
        <v>0</v>
      </c>
      <c r="M497" s="190">
        <v>213</v>
      </c>
      <c r="N497" s="183">
        <v>91</v>
      </c>
      <c r="O497" s="182">
        <v>0</v>
      </c>
      <c r="P497" s="182">
        <v>10</v>
      </c>
      <c r="Q497" s="182">
        <v>68</v>
      </c>
      <c r="R497" s="182">
        <v>64</v>
      </c>
      <c r="S497" s="182">
        <v>17</v>
      </c>
      <c r="T497" s="182">
        <v>21</v>
      </c>
      <c r="U497" s="182">
        <v>3</v>
      </c>
      <c r="V497" s="182">
        <v>0</v>
      </c>
      <c r="W497" s="182">
        <v>274</v>
      </c>
      <c r="X497" s="183">
        <v>91</v>
      </c>
      <c r="Y497" s="182">
        <v>0</v>
      </c>
      <c r="Z497" s="182">
        <v>35</v>
      </c>
      <c r="AA497" s="182">
        <v>111</v>
      </c>
      <c r="AB497" s="182">
        <v>79</v>
      </c>
      <c r="AC497" s="182">
        <v>6</v>
      </c>
      <c r="AD497" s="182">
        <v>19</v>
      </c>
      <c r="AE497" s="182">
        <v>3</v>
      </c>
      <c r="AF497" s="182">
        <v>0</v>
      </c>
      <c r="AG497" s="182">
        <v>344</v>
      </c>
      <c r="AH497" s="183">
        <v>65</v>
      </c>
      <c r="AI497" s="182">
        <v>0</v>
      </c>
      <c r="AJ497" s="182">
        <v>20</v>
      </c>
      <c r="AK497" s="182">
        <v>116</v>
      </c>
      <c r="AL497" s="182">
        <v>79</v>
      </c>
      <c r="AM497" s="182">
        <v>6</v>
      </c>
      <c r="AN497" s="182">
        <v>19</v>
      </c>
      <c r="AO497" s="182">
        <v>2</v>
      </c>
      <c r="AP497" s="182">
        <v>0</v>
      </c>
      <c r="AQ497" s="182">
        <v>307</v>
      </c>
      <c r="AR497" s="183">
        <v>52</v>
      </c>
      <c r="AS497" s="182">
        <v>0</v>
      </c>
      <c r="AT497" s="182">
        <v>28</v>
      </c>
      <c r="AU497" s="182">
        <v>119</v>
      </c>
      <c r="AV497" s="182">
        <v>70</v>
      </c>
      <c r="AW497" s="182">
        <v>5</v>
      </c>
      <c r="AX497" s="182">
        <v>36</v>
      </c>
      <c r="AY497" s="182">
        <v>4</v>
      </c>
      <c r="AZ497" s="182">
        <v>0</v>
      </c>
      <c r="BA497" s="190">
        <v>314</v>
      </c>
    </row>
    <row r="498" spans="1:53" ht="15" customHeight="1">
      <c r="A498" s="35"/>
      <c r="B498" s="11"/>
      <c r="C498" s="181" t="s">
        <v>325</v>
      </c>
      <c r="D498" s="183">
        <v>57</v>
      </c>
      <c r="E498" s="182">
        <v>0</v>
      </c>
      <c r="F498" s="182">
        <v>25</v>
      </c>
      <c r="G498" s="182">
        <v>91</v>
      </c>
      <c r="H498" s="182">
        <v>78</v>
      </c>
      <c r="I498" s="182">
        <v>136</v>
      </c>
      <c r="J498" s="182">
        <v>18</v>
      </c>
      <c r="K498" s="182">
        <v>27</v>
      </c>
      <c r="L498" s="182">
        <v>1</v>
      </c>
      <c r="M498" s="190">
        <v>433</v>
      </c>
      <c r="N498" s="183">
        <v>96</v>
      </c>
      <c r="O498" s="182">
        <v>0</v>
      </c>
      <c r="P498" s="182">
        <v>35</v>
      </c>
      <c r="Q498" s="182">
        <v>124</v>
      </c>
      <c r="R498" s="182">
        <v>55</v>
      </c>
      <c r="S498" s="182">
        <v>139</v>
      </c>
      <c r="T498" s="182">
        <v>18</v>
      </c>
      <c r="U498" s="182">
        <v>27</v>
      </c>
      <c r="V498" s="182">
        <v>0</v>
      </c>
      <c r="W498" s="182">
        <v>494</v>
      </c>
      <c r="X498" s="183">
        <v>131</v>
      </c>
      <c r="Y498" s="182">
        <v>0</v>
      </c>
      <c r="Z498" s="182">
        <v>36</v>
      </c>
      <c r="AA498" s="182">
        <v>156</v>
      </c>
      <c r="AB498" s="182">
        <v>80</v>
      </c>
      <c r="AC498" s="182">
        <v>167</v>
      </c>
      <c r="AD498" s="182">
        <v>18</v>
      </c>
      <c r="AE498" s="182">
        <v>37</v>
      </c>
      <c r="AF498" s="182">
        <v>0</v>
      </c>
      <c r="AG498" s="182">
        <v>625</v>
      </c>
      <c r="AH498" s="183">
        <v>102</v>
      </c>
      <c r="AI498" s="182">
        <v>0</v>
      </c>
      <c r="AJ498" s="182">
        <v>22</v>
      </c>
      <c r="AK498" s="182">
        <v>110</v>
      </c>
      <c r="AL498" s="182">
        <v>76</v>
      </c>
      <c r="AM498" s="182">
        <v>158</v>
      </c>
      <c r="AN498" s="182">
        <v>10</v>
      </c>
      <c r="AO498" s="182">
        <v>33</v>
      </c>
      <c r="AP498" s="182">
        <v>0</v>
      </c>
      <c r="AQ498" s="182">
        <v>511</v>
      </c>
      <c r="AR498" s="183">
        <v>80</v>
      </c>
      <c r="AS498" s="182">
        <v>0</v>
      </c>
      <c r="AT498" s="182">
        <v>22</v>
      </c>
      <c r="AU498" s="182">
        <v>86</v>
      </c>
      <c r="AV498" s="182">
        <v>45</v>
      </c>
      <c r="AW498" s="182">
        <v>153</v>
      </c>
      <c r="AX498" s="182">
        <v>12</v>
      </c>
      <c r="AY498" s="182">
        <v>31</v>
      </c>
      <c r="AZ498" s="182">
        <v>0</v>
      </c>
      <c r="BA498" s="190">
        <v>429</v>
      </c>
    </row>
    <row r="499" spans="1:53" ht="15" customHeight="1">
      <c r="A499" s="35"/>
      <c r="B499" s="304"/>
      <c r="C499" s="34" t="s">
        <v>39</v>
      </c>
      <c r="D499" s="184">
        <v>225</v>
      </c>
      <c r="E499" s="185">
        <v>0</v>
      </c>
      <c r="F499" s="185">
        <v>95</v>
      </c>
      <c r="G499" s="185">
        <v>572</v>
      </c>
      <c r="H499" s="185">
        <v>1118</v>
      </c>
      <c r="I499" s="185">
        <v>203</v>
      </c>
      <c r="J499" s="185">
        <v>240</v>
      </c>
      <c r="K499" s="185">
        <v>99</v>
      </c>
      <c r="L499" s="185">
        <v>1</v>
      </c>
      <c r="M499" s="191">
        <v>2553</v>
      </c>
      <c r="N499" s="184">
        <v>312</v>
      </c>
      <c r="O499" s="185">
        <v>0</v>
      </c>
      <c r="P499" s="185">
        <v>86</v>
      </c>
      <c r="Q499" s="185">
        <v>614</v>
      </c>
      <c r="R499" s="185">
        <v>1063</v>
      </c>
      <c r="S499" s="185">
        <v>225</v>
      </c>
      <c r="T499" s="185">
        <v>255</v>
      </c>
      <c r="U499" s="185">
        <v>107</v>
      </c>
      <c r="V499" s="185">
        <v>0</v>
      </c>
      <c r="W499" s="185">
        <v>2662</v>
      </c>
      <c r="X499" s="184">
        <v>339</v>
      </c>
      <c r="Y499" s="185">
        <v>0</v>
      </c>
      <c r="Z499" s="185">
        <v>115</v>
      </c>
      <c r="AA499" s="185">
        <v>763</v>
      </c>
      <c r="AB499" s="185">
        <v>1139</v>
      </c>
      <c r="AC499" s="185">
        <v>241</v>
      </c>
      <c r="AD499" s="185">
        <v>271</v>
      </c>
      <c r="AE499" s="185">
        <v>113</v>
      </c>
      <c r="AF499" s="185">
        <v>0</v>
      </c>
      <c r="AG499" s="185">
        <v>2981</v>
      </c>
      <c r="AH499" s="184">
        <v>309</v>
      </c>
      <c r="AI499" s="185">
        <v>0</v>
      </c>
      <c r="AJ499" s="185">
        <v>82</v>
      </c>
      <c r="AK499" s="185">
        <v>763</v>
      </c>
      <c r="AL499" s="185">
        <v>1106</v>
      </c>
      <c r="AM499" s="185">
        <v>235</v>
      </c>
      <c r="AN499" s="185">
        <v>254</v>
      </c>
      <c r="AO499" s="185">
        <v>111</v>
      </c>
      <c r="AP499" s="185">
        <v>0</v>
      </c>
      <c r="AQ499" s="185">
        <v>2860</v>
      </c>
      <c r="AR499" s="184">
        <v>261</v>
      </c>
      <c r="AS499" s="185">
        <v>0</v>
      </c>
      <c r="AT499" s="185">
        <v>89</v>
      </c>
      <c r="AU499" s="185">
        <v>734</v>
      </c>
      <c r="AV499" s="185">
        <v>935</v>
      </c>
      <c r="AW499" s="185">
        <v>238</v>
      </c>
      <c r="AX499" s="185">
        <v>318</v>
      </c>
      <c r="AY499" s="185">
        <v>100</v>
      </c>
      <c r="AZ499" s="185">
        <v>0</v>
      </c>
      <c r="BA499" s="191">
        <v>2675</v>
      </c>
    </row>
    <row r="500" spans="1:53" ht="15" customHeight="1">
      <c r="A500" s="36"/>
      <c r="B500" s="304" t="s">
        <v>39</v>
      </c>
      <c r="C500" s="34"/>
      <c r="D500" s="184">
        <v>1851</v>
      </c>
      <c r="E500" s="185">
        <v>0</v>
      </c>
      <c r="F500" s="185">
        <v>1313</v>
      </c>
      <c r="G500" s="185">
        <v>3649</v>
      </c>
      <c r="H500" s="185">
        <v>2746</v>
      </c>
      <c r="I500" s="185">
        <v>464</v>
      </c>
      <c r="J500" s="185">
        <v>614</v>
      </c>
      <c r="K500" s="185">
        <v>325</v>
      </c>
      <c r="L500" s="185">
        <v>1902</v>
      </c>
      <c r="M500" s="191">
        <v>12864</v>
      </c>
      <c r="N500" s="184">
        <v>2334</v>
      </c>
      <c r="O500" s="185">
        <v>3</v>
      </c>
      <c r="P500" s="185">
        <v>1446</v>
      </c>
      <c r="Q500" s="185">
        <v>3936</v>
      </c>
      <c r="R500" s="185">
        <v>2593</v>
      </c>
      <c r="S500" s="185">
        <v>569</v>
      </c>
      <c r="T500" s="185">
        <v>623</v>
      </c>
      <c r="U500" s="185">
        <v>309</v>
      </c>
      <c r="V500" s="185">
        <v>2001</v>
      </c>
      <c r="W500" s="185">
        <v>13814</v>
      </c>
      <c r="X500" s="184">
        <v>2435</v>
      </c>
      <c r="Y500" s="185">
        <v>1</v>
      </c>
      <c r="Z500" s="185">
        <v>1627</v>
      </c>
      <c r="AA500" s="185">
        <v>4399</v>
      </c>
      <c r="AB500" s="185">
        <v>3047</v>
      </c>
      <c r="AC500" s="185">
        <v>591</v>
      </c>
      <c r="AD500" s="185">
        <v>684</v>
      </c>
      <c r="AE500" s="185">
        <v>297</v>
      </c>
      <c r="AF500" s="185">
        <v>2187</v>
      </c>
      <c r="AG500" s="185">
        <v>15268</v>
      </c>
      <c r="AH500" s="184">
        <v>2345</v>
      </c>
      <c r="AI500" s="185">
        <v>1</v>
      </c>
      <c r="AJ500" s="185">
        <v>1672</v>
      </c>
      <c r="AK500" s="185">
        <v>4789</v>
      </c>
      <c r="AL500" s="185">
        <v>2775</v>
      </c>
      <c r="AM500" s="185">
        <v>613</v>
      </c>
      <c r="AN500" s="185">
        <v>648</v>
      </c>
      <c r="AO500" s="185">
        <v>302</v>
      </c>
      <c r="AP500" s="185">
        <v>2200</v>
      </c>
      <c r="AQ500" s="185">
        <v>15345</v>
      </c>
      <c r="AR500" s="184">
        <v>1932</v>
      </c>
      <c r="AS500" s="185">
        <v>0</v>
      </c>
      <c r="AT500" s="185">
        <v>1875</v>
      </c>
      <c r="AU500" s="185">
        <v>6290</v>
      </c>
      <c r="AV500" s="185">
        <v>2258</v>
      </c>
      <c r="AW500" s="185">
        <v>590</v>
      </c>
      <c r="AX500" s="185">
        <v>763</v>
      </c>
      <c r="AY500" s="185">
        <v>272</v>
      </c>
      <c r="AZ500" s="185">
        <v>1811</v>
      </c>
      <c r="BA500" s="191">
        <v>15791</v>
      </c>
    </row>
    <row r="501" spans="1:53" ht="15" customHeight="1">
      <c r="A501" s="35" t="s">
        <v>24</v>
      </c>
      <c r="B501" s="11" t="s">
        <v>183</v>
      </c>
      <c r="C501" s="181" t="s">
        <v>135</v>
      </c>
      <c r="D501" s="183">
        <v>0</v>
      </c>
      <c r="E501" s="182">
        <v>0</v>
      </c>
      <c r="F501" s="182">
        <v>0</v>
      </c>
      <c r="G501" s="182">
        <v>1</v>
      </c>
      <c r="H501" s="182">
        <v>1</v>
      </c>
      <c r="I501" s="182">
        <v>0</v>
      </c>
      <c r="J501" s="182">
        <v>0</v>
      </c>
      <c r="K501" s="182">
        <v>0</v>
      </c>
      <c r="L501" s="182">
        <v>0</v>
      </c>
      <c r="M501" s="190">
        <v>2</v>
      </c>
      <c r="N501" s="183">
        <v>2</v>
      </c>
      <c r="O501" s="182">
        <v>0</v>
      </c>
      <c r="P501" s="182">
        <v>1</v>
      </c>
      <c r="Q501" s="182">
        <v>2</v>
      </c>
      <c r="R501" s="182">
        <v>0</v>
      </c>
      <c r="S501" s="182">
        <v>0</v>
      </c>
      <c r="T501" s="182">
        <v>0</v>
      </c>
      <c r="U501" s="182">
        <v>0</v>
      </c>
      <c r="V501" s="182">
        <v>0</v>
      </c>
      <c r="W501" s="182">
        <v>5</v>
      </c>
      <c r="X501" s="183">
        <v>0</v>
      </c>
      <c r="Y501" s="182">
        <v>0</v>
      </c>
      <c r="Z501" s="182">
        <v>2</v>
      </c>
      <c r="AA501" s="182">
        <v>3</v>
      </c>
      <c r="AB501" s="182">
        <v>0</v>
      </c>
      <c r="AC501" s="182">
        <v>0</v>
      </c>
      <c r="AD501" s="182">
        <v>0</v>
      </c>
      <c r="AE501" s="182">
        <v>0</v>
      </c>
      <c r="AF501" s="182">
        <v>0</v>
      </c>
      <c r="AG501" s="182">
        <v>5</v>
      </c>
      <c r="AH501" s="183">
        <v>1</v>
      </c>
      <c r="AI501" s="182">
        <v>0</v>
      </c>
      <c r="AJ501" s="182">
        <v>0</v>
      </c>
      <c r="AK501" s="182">
        <v>3</v>
      </c>
      <c r="AL501" s="182">
        <v>2</v>
      </c>
      <c r="AM501" s="182">
        <v>0</v>
      </c>
      <c r="AN501" s="182">
        <v>1</v>
      </c>
      <c r="AO501" s="182">
        <v>0</v>
      </c>
      <c r="AP501" s="182">
        <v>0</v>
      </c>
      <c r="AQ501" s="182">
        <v>7</v>
      </c>
      <c r="AR501" s="183">
        <v>2</v>
      </c>
      <c r="AS501" s="182">
        <v>0</v>
      </c>
      <c r="AT501" s="182">
        <v>2</v>
      </c>
      <c r="AU501" s="182">
        <v>5</v>
      </c>
      <c r="AV501" s="182">
        <v>0</v>
      </c>
      <c r="AW501" s="182">
        <v>0</v>
      </c>
      <c r="AX501" s="182">
        <v>2</v>
      </c>
      <c r="AY501" s="182">
        <v>0</v>
      </c>
      <c r="AZ501" s="182">
        <v>0</v>
      </c>
      <c r="BA501" s="190">
        <v>11</v>
      </c>
    </row>
    <row r="502" spans="1:53" ht="15" customHeight="1">
      <c r="A502" s="35"/>
      <c r="B502" s="334" t="s">
        <v>136</v>
      </c>
      <c r="C502" s="260" t="s">
        <v>137</v>
      </c>
      <c r="D502" s="188">
        <v>0</v>
      </c>
      <c r="E502" s="189">
        <v>0</v>
      </c>
      <c r="F502" s="189">
        <v>0</v>
      </c>
      <c r="G502" s="189">
        <v>0</v>
      </c>
      <c r="H502" s="189">
        <v>15</v>
      </c>
      <c r="I502" s="189">
        <v>0</v>
      </c>
      <c r="J502" s="189">
        <v>0</v>
      </c>
      <c r="K502" s="189">
        <v>1</v>
      </c>
      <c r="L502" s="189">
        <v>0</v>
      </c>
      <c r="M502" s="312">
        <v>16</v>
      </c>
      <c r="N502" s="188">
        <v>0</v>
      </c>
      <c r="O502" s="189">
        <v>0</v>
      </c>
      <c r="P502" s="189">
        <v>0</v>
      </c>
      <c r="Q502" s="189">
        <v>0</v>
      </c>
      <c r="R502" s="189">
        <v>9</v>
      </c>
      <c r="S502" s="189">
        <v>0</v>
      </c>
      <c r="T502" s="189">
        <v>1</v>
      </c>
      <c r="U502" s="189">
        <v>0</v>
      </c>
      <c r="V502" s="189">
        <v>0</v>
      </c>
      <c r="W502" s="189">
        <v>10</v>
      </c>
      <c r="X502" s="188">
        <v>0</v>
      </c>
      <c r="Y502" s="189">
        <v>0</v>
      </c>
      <c r="Z502" s="189">
        <v>0</v>
      </c>
      <c r="AA502" s="189">
        <v>0</v>
      </c>
      <c r="AB502" s="189">
        <v>20</v>
      </c>
      <c r="AC502" s="189">
        <v>1</v>
      </c>
      <c r="AD502" s="189">
        <v>0</v>
      </c>
      <c r="AE502" s="189">
        <v>2</v>
      </c>
      <c r="AF502" s="189">
        <v>0</v>
      </c>
      <c r="AG502" s="189">
        <v>23</v>
      </c>
      <c r="AH502" s="188">
        <v>0</v>
      </c>
      <c r="AI502" s="189">
        <v>0</v>
      </c>
      <c r="AJ502" s="189">
        <v>0</v>
      </c>
      <c r="AK502" s="189">
        <v>0</v>
      </c>
      <c r="AL502" s="189">
        <v>24</v>
      </c>
      <c r="AM502" s="189">
        <v>0</v>
      </c>
      <c r="AN502" s="189">
        <v>1</v>
      </c>
      <c r="AO502" s="189">
        <v>0</v>
      </c>
      <c r="AP502" s="189">
        <v>0</v>
      </c>
      <c r="AQ502" s="189">
        <v>25</v>
      </c>
      <c r="AR502" s="188">
        <v>0</v>
      </c>
      <c r="AS502" s="189">
        <v>0</v>
      </c>
      <c r="AT502" s="189">
        <v>0</v>
      </c>
      <c r="AU502" s="189">
        <v>0</v>
      </c>
      <c r="AV502" s="189">
        <v>17</v>
      </c>
      <c r="AW502" s="189">
        <v>1</v>
      </c>
      <c r="AX502" s="189">
        <v>0</v>
      </c>
      <c r="AY502" s="189">
        <v>0</v>
      </c>
      <c r="AZ502" s="189">
        <v>0</v>
      </c>
      <c r="BA502" s="312">
        <v>18</v>
      </c>
    </row>
    <row r="503" spans="1:53" ht="15" customHeight="1">
      <c r="A503" s="35"/>
      <c r="B503" s="11"/>
      <c r="C503" s="181" t="s">
        <v>138</v>
      </c>
      <c r="D503" s="183">
        <v>0</v>
      </c>
      <c r="E503" s="182">
        <v>0</v>
      </c>
      <c r="F503" s="182">
        <v>0</v>
      </c>
      <c r="G503" s="182">
        <v>0</v>
      </c>
      <c r="H503" s="182">
        <v>4</v>
      </c>
      <c r="I503" s="182">
        <v>0</v>
      </c>
      <c r="J503" s="182">
        <v>0</v>
      </c>
      <c r="K503" s="182">
        <v>0</v>
      </c>
      <c r="L503" s="182">
        <v>0</v>
      </c>
      <c r="M503" s="190">
        <v>4</v>
      </c>
      <c r="N503" s="183">
        <v>0</v>
      </c>
      <c r="O503" s="182">
        <v>0</v>
      </c>
      <c r="P503" s="182">
        <v>0</v>
      </c>
      <c r="Q503" s="182">
        <v>0</v>
      </c>
      <c r="R503" s="182">
        <v>3</v>
      </c>
      <c r="S503" s="182">
        <v>0</v>
      </c>
      <c r="T503" s="182">
        <v>0</v>
      </c>
      <c r="U503" s="182">
        <v>0</v>
      </c>
      <c r="V503" s="182">
        <v>0</v>
      </c>
      <c r="W503" s="182">
        <v>3</v>
      </c>
      <c r="X503" s="183">
        <v>0</v>
      </c>
      <c r="Y503" s="182">
        <v>0</v>
      </c>
      <c r="Z503" s="182">
        <v>0</v>
      </c>
      <c r="AA503" s="182">
        <v>0</v>
      </c>
      <c r="AB503" s="182">
        <v>4</v>
      </c>
      <c r="AC503" s="182">
        <v>0</v>
      </c>
      <c r="AD503" s="182">
        <v>0</v>
      </c>
      <c r="AE503" s="182">
        <v>0</v>
      </c>
      <c r="AF503" s="182">
        <v>0</v>
      </c>
      <c r="AG503" s="182">
        <v>4</v>
      </c>
      <c r="AH503" s="183">
        <v>0</v>
      </c>
      <c r="AI503" s="182">
        <v>0</v>
      </c>
      <c r="AJ503" s="182">
        <v>0</v>
      </c>
      <c r="AK503" s="182">
        <v>0</v>
      </c>
      <c r="AL503" s="182">
        <v>5</v>
      </c>
      <c r="AM503" s="182">
        <v>0</v>
      </c>
      <c r="AN503" s="182">
        <v>0</v>
      </c>
      <c r="AO503" s="182">
        <v>0</v>
      </c>
      <c r="AP503" s="182">
        <v>0</v>
      </c>
      <c r="AQ503" s="182">
        <v>5</v>
      </c>
      <c r="AR503" s="183">
        <v>0</v>
      </c>
      <c r="AS503" s="182">
        <v>0</v>
      </c>
      <c r="AT503" s="182">
        <v>0</v>
      </c>
      <c r="AU503" s="182">
        <v>0</v>
      </c>
      <c r="AV503" s="182">
        <v>9</v>
      </c>
      <c r="AW503" s="182">
        <v>0</v>
      </c>
      <c r="AX503" s="182">
        <v>0</v>
      </c>
      <c r="AY503" s="182">
        <v>0</v>
      </c>
      <c r="AZ503" s="182">
        <v>0</v>
      </c>
      <c r="BA503" s="190">
        <v>9</v>
      </c>
    </row>
    <row r="504" spans="1:53" ht="15" customHeight="1">
      <c r="A504" s="35"/>
      <c r="B504" s="11"/>
      <c r="C504" s="181" t="s">
        <v>139</v>
      </c>
      <c r="D504" s="183">
        <v>0</v>
      </c>
      <c r="E504" s="182">
        <v>0</v>
      </c>
      <c r="F504" s="182">
        <v>0</v>
      </c>
      <c r="G504" s="182">
        <v>1</v>
      </c>
      <c r="H504" s="182">
        <v>18</v>
      </c>
      <c r="I504" s="182">
        <v>0</v>
      </c>
      <c r="J504" s="182">
        <v>7</v>
      </c>
      <c r="K504" s="182">
        <v>2</v>
      </c>
      <c r="L504" s="182">
        <v>0</v>
      </c>
      <c r="M504" s="190">
        <v>28</v>
      </c>
      <c r="N504" s="183">
        <v>0</v>
      </c>
      <c r="O504" s="182">
        <v>0</v>
      </c>
      <c r="P504" s="182">
        <v>0</v>
      </c>
      <c r="Q504" s="182">
        <v>2</v>
      </c>
      <c r="R504" s="182">
        <v>8</v>
      </c>
      <c r="S504" s="182">
        <v>0</v>
      </c>
      <c r="T504" s="182">
        <v>9</v>
      </c>
      <c r="U504" s="182">
        <v>1</v>
      </c>
      <c r="V504" s="182">
        <v>0</v>
      </c>
      <c r="W504" s="182">
        <v>20</v>
      </c>
      <c r="X504" s="183">
        <v>0</v>
      </c>
      <c r="Y504" s="182">
        <v>0</v>
      </c>
      <c r="Z504" s="182">
        <v>0</v>
      </c>
      <c r="AA504" s="182">
        <v>0</v>
      </c>
      <c r="AB504" s="182">
        <v>2</v>
      </c>
      <c r="AC504" s="182">
        <v>0</v>
      </c>
      <c r="AD504" s="182">
        <v>3</v>
      </c>
      <c r="AE504" s="182">
        <v>0</v>
      </c>
      <c r="AF504" s="182">
        <v>0</v>
      </c>
      <c r="AG504" s="182">
        <v>5</v>
      </c>
      <c r="AH504" s="183">
        <v>0</v>
      </c>
      <c r="AI504" s="182">
        <v>0</v>
      </c>
      <c r="AJ504" s="182">
        <v>1</v>
      </c>
      <c r="AK504" s="182">
        <v>0</v>
      </c>
      <c r="AL504" s="182">
        <v>5</v>
      </c>
      <c r="AM504" s="182">
        <v>0</v>
      </c>
      <c r="AN504" s="182">
        <v>1</v>
      </c>
      <c r="AO504" s="182">
        <v>0</v>
      </c>
      <c r="AP504" s="182">
        <v>0</v>
      </c>
      <c r="AQ504" s="182">
        <v>7</v>
      </c>
      <c r="AR504" s="183">
        <v>0</v>
      </c>
      <c r="AS504" s="182">
        <v>0</v>
      </c>
      <c r="AT504" s="182">
        <v>0</v>
      </c>
      <c r="AU504" s="182">
        <v>1</v>
      </c>
      <c r="AV504" s="182">
        <v>1</v>
      </c>
      <c r="AW504" s="182">
        <v>0</v>
      </c>
      <c r="AX504" s="182">
        <v>2</v>
      </c>
      <c r="AY504" s="182">
        <v>0</v>
      </c>
      <c r="AZ504" s="182">
        <v>0</v>
      </c>
      <c r="BA504" s="190">
        <v>4</v>
      </c>
    </row>
    <row r="505" spans="1:53" ht="15" customHeight="1">
      <c r="A505" s="35"/>
      <c r="B505" s="11"/>
      <c r="C505" s="181" t="s">
        <v>140</v>
      </c>
      <c r="D505" s="183">
        <v>0</v>
      </c>
      <c r="E505" s="182">
        <v>0</v>
      </c>
      <c r="F505" s="182">
        <v>0</v>
      </c>
      <c r="G505" s="182">
        <v>2</v>
      </c>
      <c r="H505" s="182">
        <v>3</v>
      </c>
      <c r="I505" s="182">
        <v>0</v>
      </c>
      <c r="J505" s="182">
        <v>0</v>
      </c>
      <c r="K505" s="182">
        <v>0</v>
      </c>
      <c r="L505" s="182">
        <v>0</v>
      </c>
      <c r="M505" s="190">
        <v>5</v>
      </c>
      <c r="N505" s="183">
        <v>0</v>
      </c>
      <c r="O505" s="182">
        <v>0</v>
      </c>
      <c r="P505" s="182">
        <v>0</v>
      </c>
      <c r="Q505" s="182">
        <v>0</v>
      </c>
      <c r="R505" s="182">
        <v>1</v>
      </c>
      <c r="S505" s="182">
        <v>0</v>
      </c>
      <c r="T505" s="182">
        <v>0</v>
      </c>
      <c r="U505" s="182">
        <v>0</v>
      </c>
      <c r="V505" s="182">
        <v>0</v>
      </c>
      <c r="W505" s="182">
        <v>1</v>
      </c>
      <c r="X505" s="183">
        <v>0</v>
      </c>
      <c r="Y505" s="182">
        <v>0</v>
      </c>
      <c r="Z505" s="182">
        <v>0</v>
      </c>
      <c r="AA505" s="182">
        <v>1</v>
      </c>
      <c r="AB505" s="182">
        <v>0</v>
      </c>
      <c r="AC505" s="182">
        <v>0</v>
      </c>
      <c r="AD505" s="182">
        <v>0</v>
      </c>
      <c r="AE505" s="182">
        <v>0</v>
      </c>
      <c r="AF505" s="182">
        <v>0</v>
      </c>
      <c r="AG505" s="182">
        <v>1</v>
      </c>
      <c r="AH505" s="183">
        <v>0</v>
      </c>
      <c r="AI505" s="182">
        <v>0</v>
      </c>
      <c r="AJ505" s="182">
        <v>0</v>
      </c>
      <c r="AK505" s="182">
        <v>1</v>
      </c>
      <c r="AL505" s="182">
        <v>0</v>
      </c>
      <c r="AM505" s="182">
        <v>0</v>
      </c>
      <c r="AN505" s="182">
        <v>0</v>
      </c>
      <c r="AO505" s="182">
        <v>0</v>
      </c>
      <c r="AP505" s="182">
        <v>0</v>
      </c>
      <c r="AQ505" s="182">
        <v>1</v>
      </c>
      <c r="AR505" s="183">
        <v>0</v>
      </c>
      <c r="AS505" s="182">
        <v>0</v>
      </c>
      <c r="AT505" s="182">
        <v>0</v>
      </c>
      <c r="AU505" s="182">
        <v>0</v>
      </c>
      <c r="AV505" s="182">
        <v>0</v>
      </c>
      <c r="AW505" s="182">
        <v>0</v>
      </c>
      <c r="AX505" s="182">
        <v>0</v>
      </c>
      <c r="AY505" s="182">
        <v>0</v>
      </c>
      <c r="AZ505" s="182">
        <v>0</v>
      </c>
      <c r="BA505" s="190">
        <v>0</v>
      </c>
    </row>
    <row r="506" spans="1:53" ht="15" customHeight="1">
      <c r="A506" s="35"/>
      <c r="B506" s="11"/>
      <c r="C506" s="181" t="s">
        <v>141</v>
      </c>
      <c r="D506" s="183">
        <v>21</v>
      </c>
      <c r="E506" s="182">
        <v>0</v>
      </c>
      <c r="F506" s="182">
        <v>3</v>
      </c>
      <c r="G506" s="182">
        <v>65</v>
      </c>
      <c r="H506" s="182">
        <v>292</v>
      </c>
      <c r="I506" s="182">
        <v>25</v>
      </c>
      <c r="J506" s="182">
        <v>55</v>
      </c>
      <c r="K506" s="182">
        <v>22</v>
      </c>
      <c r="L506" s="182">
        <v>0</v>
      </c>
      <c r="M506" s="190">
        <v>483</v>
      </c>
      <c r="N506" s="183">
        <v>14</v>
      </c>
      <c r="O506" s="182">
        <v>0</v>
      </c>
      <c r="P506" s="182">
        <v>4</v>
      </c>
      <c r="Q506" s="182">
        <v>71</v>
      </c>
      <c r="R506" s="182">
        <v>282</v>
      </c>
      <c r="S506" s="182">
        <v>30</v>
      </c>
      <c r="T506" s="182">
        <v>49</v>
      </c>
      <c r="U506" s="182">
        <v>32</v>
      </c>
      <c r="V506" s="182">
        <v>0</v>
      </c>
      <c r="W506" s="182">
        <v>482</v>
      </c>
      <c r="X506" s="183">
        <v>10</v>
      </c>
      <c r="Y506" s="182">
        <v>0</v>
      </c>
      <c r="Z506" s="182">
        <v>7</v>
      </c>
      <c r="AA506" s="182">
        <v>65</v>
      </c>
      <c r="AB506" s="182">
        <v>299</v>
      </c>
      <c r="AC506" s="182">
        <v>34</v>
      </c>
      <c r="AD506" s="182">
        <v>70</v>
      </c>
      <c r="AE506" s="182">
        <v>21</v>
      </c>
      <c r="AF506" s="182">
        <v>0</v>
      </c>
      <c r="AG506" s="182">
        <v>506</v>
      </c>
      <c r="AH506" s="183">
        <v>13</v>
      </c>
      <c r="AI506" s="182">
        <v>0</v>
      </c>
      <c r="AJ506" s="182">
        <v>0</v>
      </c>
      <c r="AK506" s="182">
        <v>65</v>
      </c>
      <c r="AL506" s="182">
        <v>277</v>
      </c>
      <c r="AM506" s="182">
        <v>45</v>
      </c>
      <c r="AN506" s="182">
        <v>70</v>
      </c>
      <c r="AO506" s="182">
        <v>23</v>
      </c>
      <c r="AP506" s="182">
        <v>0</v>
      </c>
      <c r="AQ506" s="182">
        <v>493</v>
      </c>
      <c r="AR506" s="183">
        <v>5</v>
      </c>
      <c r="AS506" s="182">
        <v>0</v>
      </c>
      <c r="AT506" s="182">
        <v>3</v>
      </c>
      <c r="AU506" s="182">
        <v>70</v>
      </c>
      <c r="AV506" s="182">
        <v>301</v>
      </c>
      <c r="AW506" s="182">
        <v>38</v>
      </c>
      <c r="AX506" s="182">
        <v>68</v>
      </c>
      <c r="AY506" s="182">
        <v>27</v>
      </c>
      <c r="AZ506" s="182">
        <v>0</v>
      </c>
      <c r="BA506" s="190">
        <v>512</v>
      </c>
    </row>
    <row r="507" spans="1:53" ht="15" customHeight="1">
      <c r="A507" s="35"/>
      <c r="B507" s="11"/>
      <c r="C507" s="181" t="s">
        <v>326</v>
      </c>
      <c r="D507" s="183">
        <v>1</v>
      </c>
      <c r="E507" s="182">
        <v>0</v>
      </c>
      <c r="F507" s="182">
        <v>1</v>
      </c>
      <c r="G507" s="182">
        <v>6</v>
      </c>
      <c r="H507" s="182">
        <v>147</v>
      </c>
      <c r="I507" s="182">
        <v>7</v>
      </c>
      <c r="J507" s="182">
        <v>15</v>
      </c>
      <c r="K507" s="182">
        <v>36</v>
      </c>
      <c r="L507" s="182">
        <v>0</v>
      </c>
      <c r="M507" s="190">
        <v>213</v>
      </c>
      <c r="N507" s="183">
        <v>0</v>
      </c>
      <c r="O507" s="182">
        <v>0</v>
      </c>
      <c r="P507" s="182">
        <v>1</v>
      </c>
      <c r="Q507" s="182">
        <v>2</v>
      </c>
      <c r="R507" s="182">
        <v>152</v>
      </c>
      <c r="S507" s="182">
        <v>4</v>
      </c>
      <c r="T507" s="182">
        <v>19</v>
      </c>
      <c r="U507" s="182">
        <v>39</v>
      </c>
      <c r="V507" s="182">
        <v>0</v>
      </c>
      <c r="W507" s="182">
        <v>217</v>
      </c>
      <c r="X507" s="183">
        <v>3</v>
      </c>
      <c r="Y507" s="182">
        <v>0</v>
      </c>
      <c r="Z507" s="182">
        <v>2</v>
      </c>
      <c r="AA507" s="182">
        <v>4</v>
      </c>
      <c r="AB507" s="182">
        <v>123</v>
      </c>
      <c r="AC507" s="182">
        <v>4</v>
      </c>
      <c r="AD507" s="182">
        <v>24</v>
      </c>
      <c r="AE507" s="182">
        <v>48</v>
      </c>
      <c r="AF507" s="182">
        <v>0</v>
      </c>
      <c r="AG507" s="182">
        <v>208</v>
      </c>
      <c r="AH507" s="183">
        <v>4</v>
      </c>
      <c r="AI507" s="182">
        <v>0</v>
      </c>
      <c r="AJ507" s="182">
        <v>1</v>
      </c>
      <c r="AK507" s="182">
        <v>5</v>
      </c>
      <c r="AL507" s="182">
        <v>91</v>
      </c>
      <c r="AM507" s="182">
        <v>5</v>
      </c>
      <c r="AN507" s="182">
        <v>9</v>
      </c>
      <c r="AO507" s="182">
        <v>26</v>
      </c>
      <c r="AP507" s="182">
        <v>1</v>
      </c>
      <c r="AQ507" s="182">
        <v>142</v>
      </c>
      <c r="AR507" s="183">
        <v>1</v>
      </c>
      <c r="AS507" s="182">
        <v>0</v>
      </c>
      <c r="AT507" s="182">
        <v>1</v>
      </c>
      <c r="AU507" s="182">
        <v>6</v>
      </c>
      <c r="AV507" s="182">
        <v>98</v>
      </c>
      <c r="AW507" s="182">
        <v>3</v>
      </c>
      <c r="AX507" s="182">
        <v>17</v>
      </c>
      <c r="AY507" s="182">
        <v>31</v>
      </c>
      <c r="AZ507" s="182">
        <v>0</v>
      </c>
      <c r="BA507" s="190">
        <v>157</v>
      </c>
    </row>
    <row r="508" spans="1:53" ht="15" customHeight="1">
      <c r="A508" s="35"/>
      <c r="B508" s="304"/>
      <c r="C508" s="34" t="s">
        <v>39</v>
      </c>
      <c r="D508" s="184">
        <v>22</v>
      </c>
      <c r="E508" s="185">
        <v>0</v>
      </c>
      <c r="F508" s="185">
        <v>4</v>
      </c>
      <c r="G508" s="185">
        <v>74</v>
      </c>
      <c r="H508" s="185">
        <v>479</v>
      </c>
      <c r="I508" s="185">
        <v>32</v>
      </c>
      <c r="J508" s="185">
        <v>77</v>
      </c>
      <c r="K508" s="185">
        <v>61</v>
      </c>
      <c r="L508" s="185">
        <v>0</v>
      </c>
      <c r="M508" s="191">
        <v>749</v>
      </c>
      <c r="N508" s="184">
        <v>14</v>
      </c>
      <c r="O508" s="185">
        <v>0</v>
      </c>
      <c r="P508" s="185">
        <v>5</v>
      </c>
      <c r="Q508" s="185">
        <v>75</v>
      </c>
      <c r="R508" s="185">
        <v>455</v>
      </c>
      <c r="S508" s="185">
        <v>34</v>
      </c>
      <c r="T508" s="185">
        <v>78</v>
      </c>
      <c r="U508" s="185">
        <v>72</v>
      </c>
      <c r="V508" s="185">
        <v>0</v>
      </c>
      <c r="W508" s="185">
        <v>733</v>
      </c>
      <c r="X508" s="184">
        <v>13</v>
      </c>
      <c r="Y508" s="185">
        <v>0</v>
      </c>
      <c r="Z508" s="185">
        <v>9</v>
      </c>
      <c r="AA508" s="185">
        <v>70</v>
      </c>
      <c r="AB508" s="185">
        <v>448</v>
      </c>
      <c r="AC508" s="185">
        <v>39</v>
      </c>
      <c r="AD508" s="185">
        <v>97</v>
      </c>
      <c r="AE508" s="185">
        <v>71</v>
      </c>
      <c r="AF508" s="185">
        <v>0</v>
      </c>
      <c r="AG508" s="185">
        <v>747</v>
      </c>
      <c r="AH508" s="184">
        <v>17</v>
      </c>
      <c r="AI508" s="185">
        <v>0</v>
      </c>
      <c r="AJ508" s="185">
        <v>2</v>
      </c>
      <c r="AK508" s="185">
        <v>71</v>
      </c>
      <c r="AL508" s="185">
        <v>402</v>
      </c>
      <c r="AM508" s="185">
        <v>50</v>
      </c>
      <c r="AN508" s="185">
        <v>81</v>
      </c>
      <c r="AO508" s="185">
        <v>49</v>
      </c>
      <c r="AP508" s="185">
        <v>1</v>
      </c>
      <c r="AQ508" s="185">
        <v>673</v>
      </c>
      <c r="AR508" s="184">
        <v>6</v>
      </c>
      <c r="AS508" s="185">
        <v>0</v>
      </c>
      <c r="AT508" s="185">
        <v>4</v>
      </c>
      <c r="AU508" s="185">
        <v>77</v>
      </c>
      <c r="AV508" s="185">
        <v>426</v>
      </c>
      <c r="AW508" s="185">
        <v>42</v>
      </c>
      <c r="AX508" s="185">
        <v>87</v>
      </c>
      <c r="AY508" s="185">
        <v>58</v>
      </c>
      <c r="AZ508" s="185">
        <v>0</v>
      </c>
      <c r="BA508" s="191">
        <v>700</v>
      </c>
    </row>
    <row r="509" spans="1:53" ht="15" customHeight="1">
      <c r="A509" s="35"/>
      <c r="B509" s="197" t="s">
        <v>142</v>
      </c>
      <c r="C509" s="39" t="s">
        <v>142</v>
      </c>
      <c r="D509" s="195">
        <v>1</v>
      </c>
      <c r="E509" s="194">
        <v>0</v>
      </c>
      <c r="F509" s="194">
        <v>1</v>
      </c>
      <c r="G509" s="194">
        <v>13</v>
      </c>
      <c r="H509" s="194">
        <v>368</v>
      </c>
      <c r="I509" s="194">
        <v>1</v>
      </c>
      <c r="J509" s="194">
        <v>14</v>
      </c>
      <c r="K509" s="194">
        <v>40</v>
      </c>
      <c r="L509" s="194">
        <v>0</v>
      </c>
      <c r="M509" s="196">
        <v>438</v>
      </c>
      <c r="N509" s="195">
        <v>1</v>
      </c>
      <c r="O509" s="194">
        <v>0</v>
      </c>
      <c r="P509" s="194">
        <v>0</v>
      </c>
      <c r="Q509" s="194">
        <v>12</v>
      </c>
      <c r="R509" s="194">
        <v>340</v>
      </c>
      <c r="S509" s="194">
        <v>1</v>
      </c>
      <c r="T509" s="194">
        <v>27</v>
      </c>
      <c r="U509" s="194">
        <v>51</v>
      </c>
      <c r="V509" s="194">
        <v>0</v>
      </c>
      <c r="W509" s="194">
        <v>432</v>
      </c>
      <c r="X509" s="195">
        <v>0</v>
      </c>
      <c r="Y509" s="194">
        <v>0</v>
      </c>
      <c r="Z509" s="194">
        <v>1</v>
      </c>
      <c r="AA509" s="194">
        <v>4</v>
      </c>
      <c r="AB509" s="194">
        <v>347</v>
      </c>
      <c r="AC509" s="194">
        <v>2</v>
      </c>
      <c r="AD509" s="194">
        <v>21</v>
      </c>
      <c r="AE509" s="194">
        <v>76</v>
      </c>
      <c r="AF509" s="194">
        <v>0</v>
      </c>
      <c r="AG509" s="194">
        <v>451</v>
      </c>
      <c r="AH509" s="195">
        <v>1</v>
      </c>
      <c r="AI509" s="194">
        <v>0</v>
      </c>
      <c r="AJ509" s="194">
        <v>2</v>
      </c>
      <c r="AK509" s="194">
        <v>9</v>
      </c>
      <c r="AL509" s="194">
        <v>319</v>
      </c>
      <c r="AM509" s="194">
        <v>6</v>
      </c>
      <c r="AN509" s="194">
        <v>20</v>
      </c>
      <c r="AO509" s="194">
        <v>34</v>
      </c>
      <c r="AP509" s="194">
        <v>0</v>
      </c>
      <c r="AQ509" s="194">
        <v>391</v>
      </c>
      <c r="AR509" s="195">
        <v>0</v>
      </c>
      <c r="AS509" s="194">
        <v>0</v>
      </c>
      <c r="AT509" s="194">
        <v>1</v>
      </c>
      <c r="AU509" s="194">
        <v>9</v>
      </c>
      <c r="AV509" s="194">
        <v>303</v>
      </c>
      <c r="AW509" s="194">
        <v>7</v>
      </c>
      <c r="AX509" s="194">
        <v>20</v>
      </c>
      <c r="AY509" s="194">
        <v>34</v>
      </c>
      <c r="AZ509" s="194">
        <v>0</v>
      </c>
      <c r="BA509" s="196">
        <v>374</v>
      </c>
    </row>
    <row r="510" spans="1:53" ht="15" customHeight="1">
      <c r="A510" s="35"/>
      <c r="B510" s="334" t="s">
        <v>143</v>
      </c>
      <c r="C510" s="260" t="s">
        <v>144</v>
      </c>
      <c r="D510" s="188">
        <v>4</v>
      </c>
      <c r="E510" s="189">
        <v>0</v>
      </c>
      <c r="F510" s="189">
        <v>2</v>
      </c>
      <c r="G510" s="189">
        <v>8</v>
      </c>
      <c r="H510" s="189">
        <v>96</v>
      </c>
      <c r="I510" s="189">
        <v>0</v>
      </c>
      <c r="J510" s="189">
        <v>10</v>
      </c>
      <c r="K510" s="189">
        <v>6</v>
      </c>
      <c r="L510" s="189">
        <v>0</v>
      </c>
      <c r="M510" s="312">
        <v>126</v>
      </c>
      <c r="N510" s="188">
        <v>0</v>
      </c>
      <c r="O510" s="189">
        <v>0</v>
      </c>
      <c r="P510" s="189">
        <v>1</v>
      </c>
      <c r="Q510" s="189">
        <v>4</v>
      </c>
      <c r="R510" s="189">
        <v>69</v>
      </c>
      <c r="S510" s="189">
        <v>0</v>
      </c>
      <c r="T510" s="189">
        <v>5</v>
      </c>
      <c r="U510" s="189">
        <v>2</v>
      </c>
      <c r="V510" s="189">
        <v>0</v>
      </c>
      <c r="W510" s="189">
        <v>81</v>
      </c>
      <c r="X510" s="188">
        <v>2</v>
      </c>
      <c r="Y510" s="189">
        <v>0</v>
      </c>
      <c r="Z510" s="189">
        <v>2</v>
      </c>
      <c r="AA510" s="189">
        <v>5</v>
      </c>
      <c r="AB510" s="189">
        <v>54</v>
      </c>
      <c r="AC510" s="189">
        <v>1</v>
      </c>
      <c r="AD510" s="189">
        <v>7</v>
      </c>
      <c r="AE510" s="189">
        <v>9</v>
      </c>
      <c r="AF510" s="189">
        <v>0</v>
      </c>
      <c r="AG510" s="189">
        <v>80</v>
      </c>
      <c r="AH510" s="188">
        <v>2</v>
      </c>
      <c r="AI510" s="189">
        <v>0</v>
      </c>
      <c r="AJ510" s="189">
        <v>2</v>
      </c>
      <c r="AK510" s="189">
        <v>5</v>
      </c>
      <c r="AL510" s="189">
        <v>73</v>
      </c>
      <c r="AM510" s="189">
        <v>1</v>
      </c>
      <c r="AN510" s="189">
        <v>7</v>
      </c>
      <c r="AO510" s="189">
        <v>7</v>
      </c>
      <c r="AP510" s="189">
        <v>0</v>
      </c>
      <c r="AQ510" s="189">
        <v>97</v>
      </c>
      <c r="AR510" s="188">
        <v>1</v>
      </c>
      <c r="AS510" s="189">
        <v>0</v>
      </c>
      <c r="AT510" s="189">
        <v>4</v>
      </c>
      <c r="AU510" s="189">
        <v>14</v>
      </c>
      <c r="AV510" s="189">
        <v>105</v>
      </c>
      <c r="AW510" s="189">
        <v>3</v>
      </c>
      <c r="AX510" s="189">
        <v>6</v>
      </c>
      <c r="AY510" s="189">
        <v>9</v>
      </c>
      <c r="AZ510" s="189">
        <v>0</v>
      </c>
      <c r="BA510" s="312">
        <v>142</v>
      </c>
    </row>
    <row r="511" spans="1:53" ht="15" customHeight="1">
      <c r="A511" s="35"/>
      <c r="B511" s="11"/>
      <c r="C511" s="181" t="s">
        <v>145</v>
      </c>
      <c r="D511" s="183">
        <v>1</v>
      </c>
      <c r="E511" s="182">
        <v>0</v>
      </c>
      <c r="F511" s="182">
        <v>1</v>
      </c>
      <c r="G511" s="182">
        <v>1</v>
      </c>
      <c r="H511" s="182">
        <v>0</v>
      </c>
      <c r="I511" s="182">
        <v>0</v>
      </c>
      <c r="J511" s="182">
        <v>0</v>
      </c>
      <c r="K511" s="182">
        <v>0</v>
      </c>
      <c r="L511" s="182">
        <v>0</v>
      </c>
      <c r="M511" s="190">
        <v>3</v>
      </c>
      <c r="N511" s="183">
        <v>0</v>
      </c>
      <c r="O511" s="182">
        <v>0</v>
      </c>
      <c r="P511" s="182">
        <v>0</v>
      </c>
      <c r="Q511" s="182">
        <v>1</v>
      </c>
      <c r="R511" s="182">
        <v>0</v>
      </c>
      <c r="S511" s="182">
        <v>0</v>
      </c>
      <c r="T511" s="182">
        <v>2</v>
      </c>
      <c r="U511" s="182">
        <v>0</v>
      </c>
      <c r="V511" s="182">
        <v>0</v>
      </c>
      <c r="W511" s="182">
        <v>3</v>
      </c>
      <c r="X511" s="183">
        <v>1</v>
      </c>
      <c r="Y511" s="182">
        <v>0</v>
      </c>
      <c r="Z511" s="182">
        <v>2</v>
      </c>
      <c r="AA511" s="182">
        <v>0</v>
      </c>
      <c r="AB511" s="182">
        <v>0</v>
      </c>
      <c r="AC511" s="182">
        <v>0</v>
      </c>
      <c r="AD511" s="182">
        <v>0</v>
      </c>
      <c r="AE511" s="182">
        <v>0</v>
      </c>
      <c r="AF511" s="182">
        <v>0</v>
      </c>
      <c r="AG511" s="182">
        <v>3</v>
      </c>
      <c r="AH511" s="183">
        <v>0</v>
      </c>
      <c r="AI511" s="182">
        <v>0</v>
      </c>
      <c r="AJ511" s="182">
        <v>5</v>
      </c>
      <c r="AK511" s="182">
        <v>0</v>
      </c>
      <c r="AL511" s="182">
        <v>1</v>
      </c>
      <c r="AM511" s="182">
        <v>0</v>
      </c>
      <c r="AN511" s="182">
        <v>0</v>
      </c>
      <c r="AO511" s="182">
        <v>0</v>
      </c>
      <c r="AP511" s="182">
        <v>0</v>
      </c>
      <c r="AQ511" s="182">
        <v>6</v>
      </c>
      <c r="AR511" s="183">
        <v>1</v>
      </c>
      <c r="AS511" s="182">
        <v>0</v>
      </c>
      <c r="AT511" s="182">
        <v>4</v>
      </c>
      <c r="AU511" s="182">
        <v>1</v>
      </c>
      <c r="AV511" s="182">
        <v>0</v>
      </c>
      <c r="AW511" s="182">
        <v>0</v>
      </c>
      <c r="AX511" s="182">
        <v>0</v>
      </c>
      <c r="AY511" s="182">
        <v>0</v>
      </c>
      <c r="AZ511" s="182">
        <v>0</v>
      </c>
      <c r="BA511" s="190">
        <v>6</v>
      </c>
    </row>
    <row r="512" spans="1:53" ht="15" customHeight="1">
      <c r="A512" s="35"/>
      <c r="B512" s="11"/>
      <c r="C512" s="181" t="s">
        <v>146</v>
      </c>
      <c r="D512" s="183">
        <v>0</v>
      </c>
      <c r="E512" s="182">
        <v>0</v>
      </c>
      <c r="F512" s="182">
        <v>0</v>
      </c>
      <c r="G512" s="182">
        <v>0</v>
      </c>
      <c r="H512" s="182">
        <v>0</v>
      </c>
      <c r="I512" s="182">
        <v>0</v>
      </c>
      <c r="J512" s="182">
        <v>0</v>
      </c>
      <c r="K512" s="182">
        <v>0</v>
      </c>
      <c r="L512" s="182">
        <v>0</v>
      </c>
      <c r="M512" s="190">
        <v>0</v>
      </c>
      <c r="N512" s="183">
        <v>0</v>
      </c>
      <c r="O512" s="182">
        <v>0</v>
      </c>
      <c r="P512" s="182">
        <v>0</v>
      </c>
      <c r="Q512" s="182">
        <v>1</v>
      </c>
      <c r="R512" s="182">
        <v>1</v>
      </c>
      <c r="S512" s="182">
        <v>0</v>
      </c>
      <c r="T512" s="182">
        <v>0</v>
      </c>
      <c r="U512" s="182">
        <v>0</v>
      </c>
      <c r="V512" s="182">
        <v>0</v>
      </c>
      <c r="W512" s="182">
        <v>2</v>
      </c>
      <c r="X512" s="183">
        <v>0</v>
      </c>
      <c r="Y512" s="182">
        <v>0</v>
      </c>
      <c r="Z512" s="182">
        <v>0</v>
      </c>
      <c r="AA512" s="182">
        <v>1</v>
      </c>
      <c r="AB512" s="182">
        <v>1</v>
      </c>
      <c r="AC512" s="182">
        <v>0</v>
      </c>
      <c r="AD512" s="182">
        <v>0</v>
      </c>
      <c r="AE512" s="182">
        <v>0</v>
      </c>
      <c r="AF512" s="182">
        <v>0</v>
      </c>
      <c r="AG512" s="182">
        <v>2</v>
      </c>
      <c r="AH512" s="183">
        <v>0</v>
      </c>
      <c r="AI512" s="182">
        <v>0</v>
      </c>
      <c r="AJ512" s="182">
        <v>0</v>
      </c>
      <c r="AK512" s="182">
        <v>1</v>
      </c>
      <c r="AL512" s="182">
        <v>1</v>
      </c>
      <c r="AM512" s="182">
        <v>0</v>
      </c>
      <c r="AN512" s="182">
        <v>0</v>
      </c>
      <c r="AO512" s="182">
        <v>0</v>
      </c>
      <c r="AP512" s="182">
        <v>0</v>
      </c>
      <c r="AQ512" s="182">
        <v>2</v>
      </c>
      <c r="AR512" s="183">
        <v>0</v>
      </c>
      <c r="AS512" s="182">
        <v>0</v>
      </c>
      <c r="AT512" s="182">
        <v>0</v>
      </c>
      <c r="AU512" s="182">
        <v>0</v>
      </c>
      <c r="AV512" s="182">
        <v>0</v>
      </c>
      <c r="AW512" s="182">
        <v>0</v>
      </c>
      <c r="AX512" s="182">
        <v>0</v>
      </c>
      <c r="AY512" s="182">
        <v>0</v>
      </c>
      <c r="AZ512" s="182">
        <v>0</v>
      </c>
      <c r="BA512" s="190">
        <v>0</v>
      </c>
    </row>
    <row r="513" spans="1:53" ht="15" customHeight="1">
      <c r="A513" s="35"/>
      <c r="B513" s="11"/>
      <c r="C513" s="181" t="s">
        <v>147</v>
      </c>
      <c r="D513" s="183">
        <v>1</v>
      </c>
      <c r="E513" s="182">
        <v>0</v>
      </c>
      <c r="F513" s="182">
        <v>1</v>
      </c>
      <c r="G513" s="182">
        <v>5</v>
      </c>
      <c r="H513" s="182">
        <v>11</v>
      </c>
      <c r="I513" s="182">
        <v>0</v>
      </c>
      <c r="J513" s="182">
        <v>5</v>
      </c>
      <c r="K513" s="182">
        <v>0</v>
      </c>
      <c r="L513" s="182">
        <v>0</v>
      </c>
      <c r="M513" s="190">
        <v>23</v>
      </c>
      <c r="N513" s="183">
        <v>1</v>
      </c>
      <c r="O513" s="182">
        <v>0</v>
      </c>
      <c r="P513" s="182">
        <v>2</v>
      </c>
      <c r="Q513" s="182">
        <v>5</v>
      </c>
      <c r="R513" s="182">
        <v>6</v>
      </c>
      <c r="S513" s="182">
        <v>0</v>
      </c>
      <c r="T513" s="182">
        <v>2</v>
      </c>
      <c r="U513" s="182">
        <v>0</v>
      </c>
      <c r="V513" s="182">
        <v>0</v>
      </c>
      <c r="W513" s="182">
        <v>16</v>
      </c>
      <c r="X513" s="183">
        <v>0</v>
      </c>
      <c r="Y513" s="182">
        <v>0</v>
      </c>
      <c r="Z513" s="182">
        <v>2</v>
      </c>
      <c r="AA513" s="182">
        <v>5</v>
      </c>
      <c r="AB513" s="182">
        <v>8</v>
      </c>
      <c r="AC513" s="182">
        <v>0</v>
      </c>
      <c r="AD513" s="182">
        <v>1</v>
      </c>
      <c r="AE513" s="182">
        <v>0</v>
      </c>
      <c r="AF513" s="182">
        <v>0</v>
      </c>
      <c r="AG513" s="182">
        <v>16</v>
      </c>
      <c r="AH513" s="183">
        <v>3</v>
      </c>
      <c r="AI513" s="182">
        <v>0</v>
      </c>
      <c r="AJ513" s="182">
        <v>4</v>
      </c>
      <c r="AK513" s="182">
        <v>6</v>
      </c>
      <c r="AL513" s="182">
        <v>3</v>
      </c>
      <c r="AM513" s="182">
        <v>0</v>
      </c>
      <c r="AN513" s="182">
        <v>1</v>
      </c>
      <c r="AO513" s="182">
        <v>0</v>
      </c>
      <c r="AP513" s="182">
        <v>0</v>
      </c>
      <c r="AQ513" s="182">
        <v>17</v>
      </c>
      <c r="AR513" s="183">
        <v>1</v>
      </c>
      <c r="AS513" s="182">
        <v>0</v>
      </c>
      <c r="AT513" s="182">
        <v>3</v>
      </c>
      <c r="AU513" s="182">
        <v>6</v>
      </c>
      <c r="AV513" s="182">
        <v>3</v>
      </c>
      <c r="AW513" s="182">
        <v>0</v>
      </c>
      <c r="AX513" s="182">
        <v>0</v>
      </c>
      <c r="AY513" s="182">
        <v>0</v>
      </c>
      <c r="AZ513" s="182">
        <v>0</v>
      </c>
      <c r="BA513" s="190">
        <v>13</v>
      </c>
    </row>
    <row r="514" spans="1:53" ht="15" customHeight="1">
      <c r="A514" s="35"/>
      <c r="B514" s="11"/>
      <c r="C514" s="181" t="s">
        <v>148</v>
      </c>
      <c r="D514" s="183">
        <v>0</v>
      </c>
      <c r="E514" s="182">
        <v>0</v>
      </c>
      <c r="F514" s="182">
        <v>0</v>
      </c>
      <c r="G514" s="182">
        <v>0</v>
      </c>
      <c r="H514" s="182">
        <v>0</v>
      </c>
      <c r="I514" s="182">
        <v>0</v>
      </c>
      <c r="J514" s="182">
        <v>0</v>
      </c>
      <c r="K514" s="182">
        <v>0</v>
      </c>
      <c r="L514" s="182">
        <v>0</v>
      </c>
      <c r="M514" s="190">
        <v>0</v>
      </c>
      <c r="N514" s="183">
        <v>0</v>
      </c>
      <c r="O514" s="182">
        <v>0</v>
      </c>
      <c r="P514" s="182">
        <v>0</v>
      </c>
      <c r="Q514" s="182">
        <v>0</v>
      </c>
      <c r="R514" s="182">
        <v>0</v>
      </c>
      <c r="S514" s="182">
        <v>0</v>
      </c>
      <c r="T514" s="182">
        <v>0</v>
      </c>
      <c r="U514" s="182">
        <v>0</v>
      </c>
      <c r="V514" s="182">
        <v>0</v>
      </c>
      <c r="W514" s="182">
        <v>0</v>
      </c>
      <c r="X514" s="183">
        <v>0</v>
      </c>
      <c r="Y514" s="182">
        <v>0</v>
      </c>
      <c r="Z514" s="182">
        <v>0</v>
      </c>
      <c r="AA514" s="182">
        <v>0</v>
      </c>
      <c r="AB514" s="182">
        <v>0</v>
      </c>
      <c r="AC514" s="182">
        <v>0</v>
      </c>
      <c r="AD514" s="182">
        <v>0</v>
      </c>
      <c r="AE514" s="182">
        <v>0</v>
      </c>
      <c r="AF514" s="182">
        <v>0</v>
      </c>
      <c r="AG514" s="182">
        <v>0</v>
      </c>
      <c r="AH514" s="183">
        <v>0</v>
      </c>
      <c r="AI514" s="182">
        <v>0</v>
      </c>
      <c r="AJ514" s="182">
        <v>0</v>
      </c>
      <c r="AK514" s="182">
        <v>1</v>
      </c>
      <c r="AL514" s="182">
        <v>0</v>
      </c>
      <c r="AM514" s="182">
        <v>0</v>
      </c>
      <c r="AN514" s="182">
        <v>0</v>
      </c>
      <c r="AO514" s="182">
        <v>0</v>
      </c>
      <c r="AP514" s="182">
        <v>0</v>
      </c>
      <c r="AQ514" s="182">
        <v>1</v>
      </c>
      <c r="AR514" s="183">
        <v>0</v>
      </c>
      <c r="AS514" s="182">
        <v>0</v>
      </c>
      <c r="AT514" s="182">
        <v>0</v>
      </c>
      <c r="AU514" s="182">
        <v>0</v>
      </c>
      <c r="AV514" s="182">
        <v>0</v>
      </c>
      <c r="AW514" s="182">
        <v>0</v>
      </c>
      <c r="AX514" s="182">
        <v>0</v>
      </c>
      <c r="AY514" s="182">
        <v>0</v>
      </c>
      <c r="AZ514" s="182">
        <v>0</v>
      </c>
      <c r="BA514" s="190">
        <v>0</v>
      </c>
    </row>
    <row r="515" spans="1:53" ht="15" customHeight="1">
      <c r="A515" s="35"/>
      <c r="B515" s="11"/>
      <c r="C515" s="181" t="s">
        <v>327</v>
      </c>
      <c r="D515" s="183">
        <v>10</v>
      </c>
      <c r="E515" s="182">
        <v>0</v>
      </c>
      <c r="F515" s="182">
        <v>1</v>
      </c>
      <c r="G515" s="182">
        <v>15</v>
      </c>
      <c r="H515" s="182">
        <v>90</v>
      </c>
      <c r="I515" s="182">
        <v>8</v>
      </c>
      <c r="J515" s="182">
        <v>16</v>
      </c>
      <c r="K515" s="182">
        <v>16</v>
      </c>
      <c r="L515" s="182">
        <v>0</v>
      </c>
      <c r="M515" s="190">
        <v>156</v>
      </c>
      <c r="N515" s="183">
        <v>5</v>
      </c>
      <c r="O515" s="182">
        <v>0</v>
      </c>
      <c r="P515" s="182">
        <v>2</v>
      </c>
      <c r="Q515" s="182">
        <v>10</v>
      </c>
      <c r="R515" s="182">
        <v>54</v>
      </c>
      <c r="S515" s="182">
        <v>5</v>
      </c>
      <c r="T515" s="182">
        <v>11</v>
      </c>
      <c r="U515" s="182">
        <v>12</v>
      </c>
      <c r="V515" s="182">
        <v>0</v>
      </c>
      <c r="W515" s="182">
        <v>99</v>
      </c>
      <c r="X515" s="183">
        <v>3</v>
      </c>
      <c r="Y515" s="182">
        <v>0</v>
      </c>
      <c r="Z515" s="182">
        <v>3</v>
      </c>
      <c r="AA515" s="182">
        <v>10</v>
      </c>
      <c r="AB515" s="182">
        <v>72</v>
      </c>
      <c r="AC515" s="182">
        <v>3</v>
      </c>
      <c r="AD515" s="182">
        <v>10</v>
      </c>
      <c r="AE515" s="182">
        <v>9</v>
      </c>
      <c r="AF515" s="182">
        <v>0</v>
      </c>
      <c r="AG515" s="182">
        <v>110</v>
      </c>
      <c r="AH515" s="183">
        <v>1</v>
      </c>
      <c r="AI515" s="182">
        <v>0</v>
      </c>
      <c r="AJ515" s="182">
        <v>2</v>
      </c>
      <c r="AK515" s="182">
        <v>14</v>
      </c>
      <c r="AL515" s="182">
        <v>82</v>
      </c>
      <c r="AM515" s="182">
        <v>4</v>
      </c>
      <c r="AN515" s="182">
        <v>7</v>
      </c>
      <c r="AO515" s="182">
        <v>16</v>
      </c>
      <c r="AP515" s="182">
        <v>0</v>
      </c>
      <c r="AQ515" s="182">
        <v>126</v>
      </c>
      <c r="AR515" s="183">
        <v>2</v>
      </c>
      <c r="AS515" s="182">
        <v>0</v>
      </c>
      <c r="AT515" s="182">
        <v>3</v>
      </c>
      <c r="AU515" s="182">
        <v>21</v>
      </c>
      <c r="AV515" s="182">
        <v>80</v>
      </c>
      <c r="AW515" s="182">
        <v>4</v>
      </c>
      <c r="AX515" s="182">
        <v>20</v>
      </c>
      <c r="AY515" s="182">
        <v>12</v>
      </c>
      <c r="AZ515" s="182">
        <v>0</v>
      </c>
      <c r="BA515" s="190">
        <v>142</v>
      </c>
    </row>
    <row r="516" spans="1:53" ht="13.5">
      <c r="A516" s="35"/>
      <c r="B516" s="304"/>
      <c r="C516" s="34" t="s">
        <v>39</v>
      </c>
      <c r="D516" s="184">
        <v>16</v>
      </c>
      <c r="E516" s="185">
        <v>0</v>
      </c>
      <c r="F516" s="185">
        <v>5</v>
      </c>
      <c r="G516" s="185">
        <v>29</v>
      </c>
      <c r="H516" s="185">
        <v>197</v>
      </c>
      <c r="I516" s="185">
        <v>8</v>
      </c>
      <c r="J516" s="185">
        <v>31</v>
      </c>
      <c r="K516" s="185">
        <v>22</v>
      </c>
      <c r="L516" s="185">
        <v>0</v>
      </c>
      <c r="M516" s="191">
        <v>308</v>
      </c>
      <c r="N516" s="184">
        <v>6</v>
      </c>
      <c r="O516" s="185">
        <v>0</v>
      </c>
      <c r="P516" s="185">
        <v>5</v>
      </c>
      <c r="Q516" s="185">
        <v>21</v>
      </c>
      <c r="R516" s="185">
        <v>130</v>
      </c>
      <c r="S516" s="185">
        <v>5</v>
      </c>
      <c r="T516" s="185">
        <v>20</v>
      </c>
      <c r="U516" s="185">
        <v>14</v>
      </c>
      <c r="V516" s="185">
        <v>0</v>
      </c>
      <c r="W516" s="185">
        <v>201</v>
      </c>
      <c r="X516" s="184">
        <v>6</v>
      </c>
      <c r="Y516" s="185">
        <v>0</v>
      </c>
      <c r="Z516" s="185">
        <v>9</v>
      </c>
      <c r="AA516" s="185">
        <v>21</v>
      </c>
      <c r="AB516" s="185">
        <v>135</v>
      </c>
      <c r="AC516" s="185">
        <v>4</v>
      </c>
      <c r="AD516" s="185">
        <v>18</v>
      </c>
      <c r="AE516" s="185">
        <v>18</v>
      </c>
      <c r="AF516" s="185">
        <v>0</v>
      </c>
      <c r="AG516" s="185">
        <v>211</v>
      </c>
      <c r="AH516" s="184">
        <v>6</v>
      </c>
      <c r="AI516" s="185">
        <v>0</v>
      </c>
      <c r="AJ516" s="185">
        <v>13</v>
      </c>
      <c r="AK516" s="185">
        <v>27</v>
      </c>
      <c r="AL516" s="185">
        <v>160</v>
      </c>
      <c r="AM516" s="185">
        <v>5</v>
      </c>
      <c r="AN516" s="185">
        <v>15</v>
      </c>
      <c r="AO516" s="185">
        <v>23</v>
      </c>
      <c r="AP516" s="185">
        <v>0</v>
      </c>
      <c r="AQ516" s="185">
        <v>249</v>
      </c>
      <c r="AR516" s="184">
        <v>5</v>
      </c>
      <c r="AS516" s="185">
        <v>0</v>
      </c>
      <c r="AT516" s="185">
        <v>14</v>
      </c>
      <c r="AU516" s="185">
        <v>42</v>
      </c>
      <c r="AV516" s="185">
        <v>188</v>
      </c>
      <c r="AW516" s="185">
        <v>7</v>
      </c>
      <c r="AX516" s="185">
        <v>26</v>
      </c>
      <c r="AY516" s="185">
        <v>21</v>
      </c>
      <c r="AZ516" s="185">
        <v>0</v>
      </c>
      <c r="BA516" s="191">
        <v>303</v>
      </c>
    </row>
    <row r="517" spans="1:53" ht="15" customHeight="1">
      <c r="A517" s="36"/>
      <c r="B517" s="304" t="s">
        <v>39</v>
      </c>
      <c r="C517" s="34"/>
      <c r="D517" s="184">
        <v>39</v>
      </c>
      <c r="E517" s="185">
        <v>0</v>
      </c>
      <c r="F517" s="185">
        <v>10</v>
      </c>
      <c r="G517" s="185">
        <v>117</v>
      </c>
      <c r="H517" s="185">
        <v>1045</v>
      </c>
      <c r="I517" s="185">
        <v>41</v>
      </c>
      <c r="J517" s="185">
        <v>122</v>
      </c>
      <c r="K517" s="185">
        <v>123</v>
      </c>
      <c r="L517" s="185">
        <v>0</v>
      </c>
      <c r="M517" s="191">
        <v>1497</v>
      </c>
      <c r="N517" s="184">
        <v>23</v>
      </c>
      <c r="O517" s="185">
        <v>0</v>
      </c>
      <c r="P517" s="185">
        <v>11</v>
      </c>
      <c r="Q517" s="185">
        <v>110</v>
      </c>
      <c r="R517" s="185">
        <v>925</v>
      </c>
      <c r="S517" s="185">
        <v>40</v>
      </c>
      <c r="T517" s="185">
        <v>125</v>
      </c>
      <c r="U517" s="185">
        <v>137</v>
      </c>
      <c r="V517" s="185">
        <v>0</v>
      </c>
      <c r="W517" s="185">
        <v>1371</v>
      </c>
      <c r="X517" s="184">
        <v>19</v>
      </c>
      <c r="Y517" s="185">
        <v>0</v>
      </c>
      <c r="Z517" s="185">
        <v>21</v>
      </c>
      <c r="AA517" s="185">
        <v>98</v>
      </c>
      <c r="AB517" s="185">
        <v>930</v>
      </c>
      <c r="AC517" s="185">
        <v>45</v>
      </c>
      <c r="AD517" s="185">
        <v>136</v>
      </c>
      <c r="AE517" s="185">
        <v>165</v>
      </c>
      <c r="AF517" s="185">
        <v>0</v>
      </c>
      <c r="AG517" s="185">
        <v>1414</v>
      </c>
      <c r="AH517" s="184">
        <v>25</v>
      </c>
      <c r="AI517" s="185">
        <v>0</v>
      </c>
      <c r="AJ517" s="185">
        <v>17</v>
      </c>
      <c r="AK517" s="185">
        <v>110</v>
      </c>
      <c r="AL517" s="185">
        <v>883</v>
      </c>
      <c r="AM517" s="185">
        <v>61</v>
      </c>
      <c r="AN517" s="185">
        <v>117</v>
      </c>
      <c r="AO517" s="185">
        <v>106</v>
      </c>
      <c r="AP517" s="185">
        <v>1</v>
      </c>
      <c r="AQ517" s="185">
        <v>1320</v>
      </c>
      <c r="AR517" s="184">
        <v>13</v>
      </c>
      <c r="AS517" s="185">
        <v>0</v>
      </c>
      <c r="AT517" s="185">
        <v>21</v>
      </c>
      <c r="AU517" s="185">
        <v>133</v>
      </c>
      <c r="AV517" s="185">
        <v>917</v>
      </c>
      <c r="AW517" s="185">
        <v>56</v>
      </c>
      <c r="AX517" s="185">
        <v>135</v>
      </c>
      <c r="AY517" s="185">
        <v>113</v>
      </c>
      <c r="AZ517" s="185">
        <v>0</v>
      </c>
      <c r="BA517" s="191">
        <v>1388</v>
      </c>
    </row>
    <row r="518" spans="1:53" ht="15" customHeight="1">
      <c r="A518" s="36" t="s">
        <v>39</v>
      </c>
      <c r="B518" s="304"/>
      <c r="C518" s="34"/>
      <c r="D518" s="184">
        <v>8393</v>
      </c>
      <c r="E518" s="185">
        <v>1</v>
      </c>
      <c r="F518" s="185">
        <v>5890</v>
      </c>
      <c r="G518" s="185">
        <v>24022</v>
      </c>
      <c r="H518" s="185">
        <v>41313</v>
      </c>
      <c r="I518" s="185">
        <v>2047</v>
      </c>
      <c r="J518" s="185">
        <v>14966</v>
      </c>
      <c r="K518" s="185">
        <v>5038</v>
      </c>
      <c r="L518" s="185">
        <v>1919</v>
      </c>
      <c r="M518" s="191">
        <v>103589</v>
      </c>
      <c r="N518" s="184">
        <v>9955</v>
      </c>
      <c r="O518" s="185">
        <v>5</v>
      </c>
      <c r="P518" s="185">
        <v>6730</v>
      </c>
      <c r="Q518" s="185">
        <v>25337</v>
      </c>
      <c r="R518" s="185">
        <v>45156</v>
      </c>
      <c r="S518" s="185">
        <v>2497</v>
      </c>
      <c r="T518" s="185">
        <v>17388</v>
      </c>
      <c r="U518" s="185">
        <v>5195</v>
      </c>
      <c r="V518" s="185">
        <v>2018</v>
      </c>
      <c r="W518" s="185">
        <v>114281</v>
      </c>
      <c r="X518" s="184">
        <v>10382</v>
      </c>
      <c r="Y518" s="185">
        <v>3</v>
      </c>
      <c r="Z518" s="185">
        <v>7502</v>
      </c>
      <c r="AA518" s="185">
        <v>26593</v>
      </c>
      <c r="AB518" s="185">
        <v>44376</v>
      </c>
      <c r="AC518" s="185">
        <v>2836</v>
      </c>
      <c r="AD518" s="185">
        <v>17411</v>
      </c>
      <c r="AE518" s="185">
        <v>5115</v>
      </c>
      <c r="AF518" s="185">
        <v>2194</v>
      </c>
      <c r="AG518" s="185">
        <v>116412</v>
      </c>
      <c r="AH518" s="184">
        <v>10243</v>
      </c>
      <c r="AI518" s="185">
        <v>2</v>
      </c>
      <c r="AJ518" s="185">
        <v>7017</v>
      </c>
      <c r="AK518" s="185">
        <v>27937</v>
      </c>
      <c r="AL518" s="185">
        <v>45313</v>
      </c>
      <c r="AM518" s="185">
        <v>3019</v>
      </c>
      <c r="AN518" s="185">
        <v>17483</v>
      </c>
      <c r="AO518" s="185">
        <v>4729</v>
      </c>
      <c r="AP518" s="185">
        <v>2210</v>
      </c>
      <c r="AQ518" s="185">
        <v>117953</v>
      </c>
      <c r="AR518" s="184">
        <v>9421</v>
      </c>
      <c r="AS518" s="185">
        <v>2</v>
      </c>
      <c r="AT518" s="185">
        <v>7177</v>
      </c>
      <c r="AU518" s="185">
        <v>31179</v>
      </c>
      <c r="AV518" s="185">
        <v>42286</v>
      </c>
      <c r="AW518" s="185">
        <v>3197</v>
      </c>
      <c r="AX518" s="185">
        <v>17963</v>
      </c>
      <c r="AY518" s="185">
        <v>4539</v>
      </c>
      <c r="AZ518" s="185">
        <v>1820</v>
      </c>
      <c r="BA518" s="191">
        <v>117584</v>
      </c>
    </row>
    <row r="519" spans="1:53" ht="13.5"/>
    <row r="520" spans="1:53" ht="15" customHeight="1">
      <c r="A520" s="332" t="s">
        <v>340</v>
      </c>
      <c r="B520" s="49"/>
      <c r="C520" s="49"/>
      <c r="D520" s="49"/>
      <c r="E520" s="49"/>
      <c r="F520" s="49"/>
      <c r="G520" s="49"/>
      <c r="H520" s="49"/>
      <c r="I520" s="49"/>
      <c r="J520" s="49"/>
      <c r="K520" s="49"/>
      <c r="L520" s="49"/>
      <c r="M520" s="49"/>
      <c r="N520" s="49"/>
      <c r="O520" s="49"/>
      <c r="P520" s="49"/>
      <c r="Q520" s="49"/>
      <c r="R520" s="49"/>
      <c r="S520" s="49"/>
      <c r="T520" s="49"/>
      <c r="U520" s="49"/>
      <c r="V520" s="49"/>
      <c r="W520" s="49"/>
      <c r="X520" s="49"/>
      <c r="Y520" s="49"/>
      <c r="Z520" s="49"/>
      <c r="AA520" s="49"/>
      <c r="AB520" s="49"/>
      <c r="AC520" s="49"/>
      <c r="AD520" s="49"/>
      <c r="AE520" s="49"/>
      <c r="AF520" s="49"/>
      <c r="AG520" s="49"/>
      <c r="AH520" s="49"/>
      <c r="AI520" s="49"/>
      <c r="AJ520" s="49"/>
      <c r="AK520" s="49"/>
      <c r="AL520" s="49"/>
      <c r="AM520" s="49"/>
      <c r="AN520" s="49"/>
      <c r="AO520" s="49"/>
      <c r="AP520" s="49"/>
      <c r="AQ520" s="49"/>
      <c r="AR520" s="49"/>
      <c r="AS520" s="49"/>
      <c r="AT520" s="49"/>
      <c r="AU520" s="49"/>
      <c r="AV520" s="49"/>
      <c r="AW520" s="49"/>
      <c r="AX520" s="49"/>
      <c r="AY520" s="49"/>
      <c r="AZ520" s="49"/>
      <c r="BA520" s="49"/>
    </row>
    <row r="521" spans="1:53" ht="15" customHeight="1">
      <c r="A521" s="51"/>
      <c r="B521" s="52"/>
      <c r="C521" s="53"/>
      <c r="D521" s="504" t="s">
        <v>150</v>
      </c>
      <c r="E521" s="505"/>
      <c r="F521" s="505"/>
      <c r="G521" s="505"/>
      <c r="H521" s="505"/>
      <c r="I521" s="505"/>
      <c r="J521" s="505"/>
      <c r="K521" s="505"/>
      <c r="L521" s="505"/>
      <c r="M521" s="505"/>
      <c r="N521" s="505"/>
      <c r="O521" s="505"/>
      <c r="P521" s="505"/>
      <c r="Q521" s="505"/>
      <c r="R521" s="505"/>
      <c r="S521" s="505"/>
      <c r="T521" s="505"/>
      <c r="U521" s="505"/>
      <c r="V521" s="505"/>
      <c r="W521" s="505"/>
      <c r="X521" s="505"/>
      <c r="Y521" s="505"/>
      <c r="Z521" s="505"/>
      <c r="AA521" s="505"/>
      <c r="AB521" s="505"/>
      <c r="AC521" s="505"/>
      <c r="AD521" s="505"/>
      <c r="AE521" s="505"/>
      <c r="AF521" s="505"/>
      <c r="AG521" s="505"/>
      <c r="AH521" s="505"/>
      <c r="AI521" s="505"/>
      <c r="AJ521" s="505"/>
      <c r="AK521" s="505"/>
      <c r="AL521" s="505"/>
      <c r="AM521" s="505"/>
      <c r="AN521" s="505"/>
      <c r="AO521" s="505"/>
      <c r="AP521" s="505"/>
      <c r="AQ521" s="505"/>
      <c r="AR521" s="505"/>
      <c r="AS521" s="505"/>
      <c r="AT521" s="505"/>
      <c r="AU521" s="505"/>
      <c r="AV521" s="505"/>
      <c r="AW521" s="505"/>
      <c r="AX521" s="505"/>
      <c r="AY521" s="505"/>
      <c r="AZ521" s="505"/>
      <c r="BA521" s="506"/>
    </row>
    <row r="522" spans="1:53" ht="15" customHeight="1">
      <c r="A522" s="54"/>
      <c r="B522" s="45"/>
      <c r="C522" s="55"/>
      <c r="D522" s="507" t="str">
        <f>'Table Of Contents'!$C$4</f>
        <v>July 2014 - June 2015</v>
      </c>
      <c r="E522" s="508"/>
      <c r="F522" s="508"/>
      <c r="G522" s="508"/>
      <c r="H522" s="508"/>
      <c r="I522" s="508"/>
      <c r="J522" s="508"/>
      <c r="K522" s="508"/>
      <c r="L522" s="508"/>
      <c r="M522" s="509"/>
      <c r="N522" s="507" t="str">
        <f>'Table Of Contents'!$D$4</f>
        <v>July 2015 - June 2016</v>
      </c>
      <c r="O522" s="508"/>
      <c r="P522" s="508"/>
      <c r="Q522" s="508"/>
      <c r="R522" s="508"/>
      <c r="S522" s="508"/>
      <c r="T522" s="508"/>
      <c r="U522" s="508"/>
      <c r="V522" s="508"/>
      <c r="W522" s="509"/>
      <c r="X522" s="507" t="str">
        <f>'Table Of Contents'!$E$4</f>
        <v>July 2016 - June 2017</v>
      </c>
      <c r="Y522" s="508"/>
      <c r="Z522" s="508"/>
      <c r="AA522" s="508"/>
      <c r="AB522" s="508"/>
      <c r="AC522" s="508"/>
      <c r="AD522" s="508"/>
      <c r="AE522" s="508"/>
      <c r="AF522" s="508"/>
      <c r="AG522" s="509"/>
      <c r="AH522" s="507" t="str">
        <f>'Table Of Contents'!$F$4</f>
        <v>July 2017 - June 2018</v>
      </c>
      <c r="AI522" s="508"/>
      <c r="AJ522" s="508"/>
      <c r="AK522" s="508"/>
      <c r="AL522" s="508"/>
      <c r="AM522" s="508"/>
      <c r="AN522" s="508"/>
      <c r="AO522" s="508"/>
      <c r="AP522" s="508"/>
      <c r="AQ522" s="509"/>
      <c r="AR522" s="507" t="str">
        <f>'Table Of Contents'!$G$4</f>
        <v>July 2018 - June 2019</v>
      </c>
      <c r="AS522" s="508"/>
      <c r="AT522" s="508"/>
      <c r="AU522" s="508"/>
      <c r="AV522" s="508"/>
      <c r="AW522" s="508"/>
      <c r="AX522" s="508"/>
      <c r="AY522" s="508"/>
      <c r="AZ522" s="508"/>
      <c r="BA522" s="509"/>
    </row>
    <row r="523" spans="1:53" ht="191.25" customHeight="1">
      <c r="A523" s="56" t="s">
        <v>754</v>
      </c>
      <c r="B523" s="50"/>
      <c r="C523" s="50"/>
      <c r="D523" s="58" t="s">
        <v>151</v>
      </c>
      <c r="E523" s="59" t="s">
        <v>260</v>
      </c>
      <c r="F523" s="59" t="s">
        <v>463</v>
      </c>
      <c r="G523" s="59" t="s">
        <v>464</v>
      </c>
      <c r="H523" s="59" t="s">
        <v>465</v>
      </c>
      <c r="I523" s="59" t="s">
        <v>456</v>
      </c>
      <c r="J523" s="59" t="s">
        <v>538</v>
      </c>
      <c r="K523" s="59" t="s">
        <v>204</v>
      </c>
      <c r="L523" s="59" t="s">
        <v>467</v>
      </c>
      <c r="M523" s="61" t="s">
        <v>39</v>
      </c>
      <c r="N523" s="58" t="s">
        <v>151</v>
      </c>
      <c r="O523" s="59" t="s">
        <v>260</v>
      </c>
      <c r="P523" s="59" t="s">
        <v>463</v>
      </c>
      <c r="Q523" s="59" t="s">
        <v>464</v>
      </c>
      <c r="R523" s="59" t="s">
        <v>465</v>
      </c>
      <c r="S523" s="59" t="s">
        <v>456</v>
      </c>
      <c r="T523" s="59" t="s">
        <v>538</v>
      </c>
      <c r="U523" s="59" t="s">
        <v>204</v>
      </c>
      <c r="V523" s="59" t="s">
        <v>467</v>
      </c>
      <c r="W523" s="61" t="s">
        <v>39</v>
      </c>
      <c r="X523" s="58" t="s">
        <v>151</v>
      </c>
      <c r="Y523" s="59" t="s">
        <v>260</v>
      </c>
      <c r="Z523" s="59" t="s">
        <v>463</v>
      </c>
      <c r="AA523" s="59" t="s">
        <v>464</v>
      </c>
      <c r="AB523" s="59" t="s">
        <v>465</v>
      </c>
      <c r="AC523" s="59" t="s">
        <v>456</v>
      </c>
      <c r="AD523" s="59" t="s">
        <v>538</v>
      </c>
      <c r="AE523" s="59" t="s">
        <v>204</v>
      </c>
      <c r="AF523" s="59" t="s">
        <v>467</v>
      </c>
      <c r="AG523" s="61" t="s">
        <v>39</v>
      </c>
      <c r="AH523" s="58" t="s">
        <v>151</v>
      </c>
      <c r="AI523" s="59" t="s">
        <v>260</v>
      </c>
      <c r="AJ523" s="59" t="s">
        <v>463</v>
      </c>
      <c r="AK523" s="59" t="s">
        <v>464</v>
      </c>
      <c r="AL523" s="59" t="s">
        <v>465</v>
      </c>
      <c r="AM523" s="59" t="s">
        <v>456</v>
      </c>
      <c r="AN523" s="59" t="s">
        <v>538</v>
      </c>
      <c r="AO523" s="59" t="s">
        <v>204</v>
      </c>
      <c r="AP523" s="59" t="s">
        <v>467</v>
      </c>
      <c r="AQ523" s="61" t="s">
        <v>39</v>
      </c>
      <c r="AR523" s="58" t="s">
        <v>151</v>
      </c>
      <c r="AS523" s="59" t="s">
        <v>260</v>
      </c>
      <c r="AT523" s="59" t="s">
        <v>463</v>
      </c>
      <c r="AU523" s="59" t="s">
        <v>464</v>
      </c>
      <c r="AV523" s="59" t="s">
        <v>465</v>
      </c>
      <c r="AW523" s="59" t="s">
        <v>456</v>
      </c>
      <c r="AX523" s="59" t="s">
        <v>538</v>
      </c>
      <c r="AY523" s="59" t="s">
        <v>204</v>
      </c>
      <c r="AZ523" s="59" t="s">
        <v>467</v>
      </c>
      <c r="BA523" s="61" t="s">
        <v>39</v>
      </c>
    </row>
    <row r="524" spans="1:53" ht="15" customHeight="1">
      <c r="A524" s="174" t="s">
        <v>9</v>
      </c>
      <c r="B524" s="197" t="s">
        <v>184</v>
      </c>
      <c r="C524" s="39" t="s">
        <v>38</v>
      </c>
      <c r="D524" s="195">
        <v>0</v>
      </c>
      <c r="E524" s="194">
        <v>0</v>
      </c>
      <c r="F524" s="194">
        <v>0</v>
      </c>
      <c r="G524" s="194">
        <v>1</v>
      </c>
      <c r="H524" s="194">
        <v>0</v>
      </c>
      <c r="I524" s="194">
        <v>0</v>
      </c>
      <c r="J524" s="194">
        <v>0</v>
      </c>
      <c r="K524" s="194">
        <v>0</v>
      </c>
      <c r="L524" s="194">
        <v>0</v>
      </c>
      <c r="M524" s="196">
        <v>1</v>
      </c>
      <c r="N524" s="195">
        <v>0</v>
      </c>
      <c r="O524" s="194">
        <v>0</v>
      </c>
      <c r="P524" s="194">
        <v>0</v>
      </c>
      <c r="Q524" s="194">
        <v>1</v>
      </c>
      <c r="R524" s="194">
        <v>0</v>
      </c>
      <c r="S524" s="194">
        <v>0</v>
      </c>
      <c r="T524" s="194">
        <v>0</v>
      </c>
      <c r="U524" s="194">
        <v>0</v>
      </c>
      <c r="V524" s="194">
        <v>0</v>
      </c>
      <c r="W524" s="194">
        <v>1</v>
      </c>
      <c r="X524" s="195">
        <v>0</v>
      </c>
      <c r="Y524" s="194">
        <v>0</v>
      </c>
      <c r="Z524" s="194">
        <v>0</v>
      </c>
      <c r="AA524" s="194">
        <v>1</v>
      </c>
      <c r="AB524" s="194">
        <v>0</v>
      </c>
      <c r="AC524" s="194">
        <v>0</v>
      </c>
      <c r="AD524" s="194">
        <v>0</v>
      </c>
      <c r="AE524" s="194">
        <v>0</v>
      </c>
      <c r="AF524" s="194">
        <v>0</v>
      </c>
      <c r="AG524" s="194">
        <v>1</v>
      </c>
      <c r="AH524" s="195">
        <v>0</v>
      </c>
      <c r="AI524" s="194">
        <v>0</v>
      </c>
      <c r="AJ524" s="194">
        <v>0</v>
      </c>
      <c r="AK524" s="194">
        <v>1</v>
      </c>
      <c r="AL524" s="194">
        <v>0</v>
      </c>
      <c r="AM524" s="194">
        <v>0</v>
      </c>
      <c r="AN524" s="194">
        <v>0</v>
      </c>
      <c r="AO524" s="194">
        <v>0</v>
      </c>
      <c r="AP524" s="194">
        <v>0</v>
      </c>
      <c r="AQ524" s="194">
        <v>1</v>
      </c>
      <c r="AR524" s="195">
        <v>0</v>
      </c>
      <c r="AS524" s="194">
        <v>0</v>
      </c>
      <c r="AT524" s="194">
        <v>0</v>
      </c>
      <c r="AU524" s="194">
        <v>2</v>
      </c>
      <c r="AV524" s="194">
        <v>0</v>
      </c>
      <c r="AW524" s="194">
        <v>0</v>
      </c>
      <c r="AX524" s="194">
        <v>0</v>
      </c>
      <c r="AY524" s="194">
        <v>0</v>
      </c>
      <c r="AZ524" s="194">
        <v>0</v>
      </c>
      <c r="BA524" s="196">
        <v>2</v>
      </c>
    </row>
    <row r="525" spans="1:53" ht="15" customHeight="1">
      <c r="A525" s="35" t="s">
        <v>10</v>
      </c>
      <c r="B525" s="11" t="s">
        <v>40</v>
      </c>
      <c r="C525" s="181" t="s">
        <v>41</v>
      </c>
      <c r="D525" s="183">
        <v>0</v>
      </c>
      <c r="E525" s="182">
        <v>42</v>
      </c>
      <c r="F525" s="182">
        <v>17</v>
      </c>
      <c r="G525" s="182">
        <v>229</v>
      </c>
      <c r="H525" s="182">
        <v>6</v>
      </c>
      <c r="I525" s="182">
        <v>0</v>
      </c>
      <c r="J525" s="182">
        <v>10</v>
      </c>
      <c r="K525" s="182">
        <v>0</v>
      </c>
      <c r="L525" s="182">
        <v>63</v>
      </c>
      <c r="M525" s="190">
        <v>367</v>
      </c>
      <c r="N525" s="183">
        <v>0</v>
      </c>
      <c r="O525" s="182">
        <v>35</v>
      </c>
      <c r="P525" s="182">
        <v>29</v>
      </c>
      <c r="Q525" s="182">
        <v>188</v>
      </c>
      <c r="R525" s="182">
        <v>4</v>
      </c>
      <c r="S525" s="182">
        <v>0</v>
      </c>
      <c r="T525" s="182">
        <v>15</v>
      </c>
      <c r="U525" s="182">
        <v>0</v>
      </c>
      <c r="V525" s="182">
        <v>42</v>
      </c>
      <c r="W525" s="182">
        <v>313</v>
      </c>
      <c r="X525" s="183">
        <v>0</v>
      </c>
      <c r="Y525" s="182">
        <v>45</v>
      </c>
      <c r="Z525" s="182">
        <v>30</v>
      </c>
      <c r="AA525" s="182">
        <v>192</v>
      </c>
      <c r="AB525" s="182">
        <v>5</v>
      </c>
      <c r="AC525" s="182">
        <v>0</v>
      </c>
      <c r="AD525" s="182">
        <v>18</v>
      </c>
      <c r="AE525" s="182">
        <v>0</v>
      </c>
      <c r="AF525" s="182">
        <v>44</v>
      </c>
      <c r="AG525" s="182">
        <v>334</v>
      </c>
      <c r="AH525" s="183">
        <v>0</v>
      </c>
      <c r="AI525" s="182">
        <v>37</v>
      </c>
      <c r="AJ525" s="182">
        <v>23</v>
      </c>
      <c r="AK525" s="182">
        <v>231</v>
      </c>
      <c r="AL525" s="182">
        <v>2</v>
      </c>
      <c r="AM525" s="182">
        <v>1</v>
      </c>
      <c r="AN525" s="182">
        <v>18</v>
      </c>
      <c r="AO525" s="182">
        <v>0</v>
      </c>
      <c r="AP525" s="182">
        <v>66</v>
      </c>
      <c r="AQ525" s="182">
        <v>378</v>
      </c>
      <c r="AR525" s="183">
        <v>0</v>
      </c>
      <c r="AS525" s="182">
        <v>45</v>
      </c>
      <c r="AT525" s="182">
        <v>19</v>
      </c>
      <c r="AU525" s="182">
        <v>246</v>
      </c>
      <c r="AV525" s="182">
        <v>1</v>
      </c>
      <c r="AW525" s="182">
        <v>0</v>
      </c>
      <c r="AX525" s="182">
        <v>41</v>
      </c>
      <c r="AY525" s="182">
        <v>0</v>
      </c>
      <c r="AZ525" s="182">
        <v>64</v>
      </c>
      <c r="BA525" s="190">
        <v>416</v>
      </c>
    </row>
    <row r="526" spans="1:53" ht="15" customHeight="1">
      <c r="A526" s="35"/>
      <c r="B526" s="11"/>
      <c r="C526" s="181" t="s">
        <v>42</v>
      </c>
      <c r="D526" s="183">
        <v>0</v>
      </c>
      <c r="E526" s="182">
        <v>12</v>
      </c>
      <c r="F526" s="182">
        <v>2</v>
      </c>
      <c r="G526" s="182">
        <v>60</v>
      </c>
      <c r="H526" s="182">
        <v>6</v>
      </c>
      <c r="I526" s="182">
        <v>0</v>
      </c>
      <c r="J526" s="182">
        <v>6</v>
      </c>
      <c r="K526" s="182">
        <v>0</v>
      </c>
      <c r="L526" s="182">
        <v>36</v>
      </c>
      <c r="M526" s="190">
        <v>122</v>
      </c>
      <c r="N526" s="183">
        <v>0</v>
      </c>
      <c r="O526" s="182">
        <v>9</v>
      </c>
      <c r="P526" s="182">
        <v>4</v>
      </c>
      <c r="Q526" s="182">
        <v>57</v>
      </c>
      <c r="R526" s="182">
        <v>3</v>
      </c>
      <c r="S526" s="182">
        <v>0</v>
      </c>
      <c r="T526" s="182">
        <v>5</v>
      </c>
      <c r="U526" s="182">
        <v>0</v>
      </c>
      <c r="V526" s="182">
        <v>26</v>
      </c>
      <c r="W526" s="182">
        <v>104</v>
      </c>
      <c r="X526" s="183">
        <v>0</v>
      </c>
      <c r="Y526" s="182">
        <v>12</v>
      </c>
      <c r="Z526" s="182">
        <v>3</v>
      </c>
      <c r="AA526" s="182">
        <v>62</v>
      </c>
      <c r="AB526" s="182">
        <v>4</v>
      </c>
      <c r="AC526" s="182">
        <v>0</v>
      </c>
      <c r="AD526" s="182">
        <v>12</v>
      </c>
      <c r="AE526" s="182">
        <v>0</v>
      </c>
      <c r="AF526" s="182">
        <v>30</v>
      </c>
      <c r="AG526" s="182">
        <v>123</v>
      </c>
      <c r="AH526" s="183">
        <v>0</v>
      </c>
      <c r="AI526" s="182">
        <v>11</v>
      </c>
      <c r="AJ526" s="182">
        <v>4</v>
      </c>
      <c r="AK526" s="182">
        <v>54</v>
      </c>
      <c r="AL526" s="182">
        <v>0</v>
      </c>
      <c r="AM526" s="182">
        <v>0</v>
      </c>
      <c r="AN526" s="182">
        <v>6</v>
      </c>
      <c r="AO526" s="182">
        <v>0</v>
      </c>
      <c r="AP526" s="182">
        <v>27</v>
      </c>
      <c r="AQ526" s="182">
        <v>102</v>
      </c>
      <c r="AR526" s="183">
        <v>0</v>
      </c>
      <c r="AS526" s="182">
        <v>7</v>
      </c>
      <c r="AT526" s="182">
        <v>3</v>
      </c>
      <c r="AU526" s="182">
        <v>48</v>
      </c>
      <c r="AV526" s="182">
        <v>0</v>
      </c>
      <c r="AW526" s="182">
        <v>0</v>
      </c>
      <c r="AX526" s="182">
        <v>6</v>
      </c>
      <c r="AY526" s="182">
        <v>0</v>
      </c>
      <c r="AZ526" s="182">
        <v>32</v>
      </c>
      <c r="BA526" s="190">
        <v>96</v>
      </c>
    </row>
    <row r="527" spans="1:53" ht="15" customHeight="1">
      <c r="A527" s="35"/>
      <c r="B527" s="11"/>
      <c r="C527" s="181" t="s">
        <v>43</v>
      </c>
      <c r="D527" s="183">
        <v>0</v>
      </c>
      <c r="E527" s="182">
        <v>17</v>
      </c>
      <c r="F527" s="182">
        <v>6</v>
      </c>
      <c r="G527" s="182">
        <v>211</v>
      </c>
      <c r="H527" s="182">
        <v>7</v>
      </c>
      <c r="I527" s="182">
        <v>1</v>
      </c>
      <c r="J527" s="182">
        <v>40</v>
      </c>
      <c r="K527" s="182">
        <v>0</v>
      </c>
      <c r="L527" s="182">
        <v>126</v>
      </c>
      <c r="M527" s="190">
        <v>408</v>
      </c>
      <c r="N527" s="183">
        <v>0</v>
      </c>
      <c r="O527" s="182">
        <v>12</v>
      </c>
      <c r="P527" s="182">
        <v>7</v>
      </c>
      <c r="Q527" s="182">
        <v>190</v>
      </c>
      <c r="R527" s="182">
        <v>9</v>
      </c>
      <c r="S527" s="182">
        <v>0</v>
      </c>
      <c r="T527" s="182">
        <v>37</v>
      </c>
      <c r="U527" s="182">
        <v>0</v>
      </c>
      <c r="V527" s="182">
        <v>153</v>
      </c>
      <c r="W527" s="182">
        <v>408</v>
      </c>
      <c r="X527" s="183">
        <v>0</v>
      </c>
      <c r="Y527" s="182">
        <v>20</v>
      </c>
      <c r="Z527" s="182">
        <v>8</v>
      </c>
      <c r="AA527" s="182">
        <v>191</v>
      </c>
      <c r="AB527" s="182">
        <v>9</v>
      </c>
      <c r="AC527" s="182">
        <v>0</v>
      </c>
      <c r="AD527" s="182">
        <v>33</v>
      </c>
      <c r="AE527" s="182">
        <v>0</v>
      </c>
      <c r="AF527" s="182">
        <v>132</v>
      </c>
      <c r="AG527" s="182">
        <v>393</v>
      </c>
      <c r="AH527" s="183">
        <v>0</v>
      </c>
      <c r="AI527" s="182">
        <v>12</v>
      </c>
      <c r="AJ527" s="182">
        <v>8</v>
      </c>
      <c r="AK527" s="182">
        <v>184</v>
      </c>
      <c r="AL527" s="182">
        <v>4</v>
      </c>
      <c r="AM527" s="182">
        <v>0</v>
      </c>
      <c r="AN527" s="182">
        <v>45</v>
      </c>
      <c r="AO527" s="182">
        <v>0</v>
      </c>
      <c r="AP527" s="182">
        <v>125</v>
      </c>
      <c r="AQ527" s="182">
        <v>378</v>
      </c>
      <c r="AR527" s="183">
        <v>0</v>
      </c>
      <c r="AS527" s="182">
        <v>11</v>
      </c>
      <c r="AT527" s="182">
        <v>1</v>
      </c>
      <c r="AU527" s="182">
        <v>152</v>
      </c>
      <c r="AV527" s="182">
        <v>6</v>
      </c>
      <c r="AW527" s="182">
        <v>0</v>
      </c>
      <c r="AX527" s="182">
        <v>54</v>
      </c>
      <c r="AY527" s="182">
        <v>0</v>
      </c>
      <c r="AZ527" s="182">
        <v>132</v>
      </c>
      <c r="BA527" s="190">
        <v>356</v>
      </c>
    </row>
    <row r="528" spans="1:53" ht="15" customHeight="1">
      <c r="A528" s="35"/>
      <c r="B528" s="11"/>
      <c r="C528" s="181" t="s">
        <v>39</v>
      </c>
      <c r="D528" s="183">
        <v>0</v>
      </c>
      <c r="E528" s="182">
        <v>71</v>
      </c>
      <c r="F528" s="182">
        <v>25</v>
      </c>
      <c r="G528" s="182">
        <v>500</v>
      </c>
      <c r="H528" s="182">
        <v>19</v>
      </c>
      <c r="I528" s="182">
        <v>1</v>
      </c>
      <c r="J528" s="182">
        <v>56</v>
      </c>
      <c r="K528" s="182">
        <v>0</v>
      </c>
      <c r="L528" s="182">
        <v>225</v>
      </c>
      <c r="M528" s="190">
        <v>897</v>
      </c>
      <c r="N528" s="183">
        <v>0</v>
      </c>
      <c r="O528" s="182">
        <v>56</v>
      </c>
      <c r="P528" s="182">
        <v>40</v>
      </c>
      <c r="Q528" s="182">
        <v>435</v>
      </c>
      <c r="R528" s="182">
        <v>16</v>
      </c>
      <c r="S528" s="182">
        <v>0</v>
      </c>
      <c r="T528" s="182">
        <v>57</v>
      </c>
      <c r="U528" s="182">
        <v>0</v>
      </c>
      <c r="V528" s="182">
        <v>221</v>
      </c>
      <c r="W528" s="182">
        <v>825</v>
      </c>
      <c r="X528" s="183">
        <v>0</v>
      </c>
      <c r="Y528" s="182">
        <v>77</v>
      </c>
      <c r="Z528" s="182">
        <v>41</v>
      </c>
      <c r="AA528" s="182">
        <v>445</v>
      </c>
      <c r="AB528" s="182">
        <v>18</v>
      </c>
      <c r="AC528" s="182">
        <v>0</v>
      </c>
      <c r="AD528" s="182">
        <v>63</v>
      </c>
      <c r="AE528" s="182">
        <v>0</v>
      </c>
      <c r="AF528" s="182">
        <v>206</v>
      </c>
      <c r="AG528" s="182">
        <v>850</v>
      </c>
      <c r="AH528" s="183">
        <v>0</v>
      </c>
      <c r="AI528" s="182">
        <v>60</v>
      </c>
      <c r="AJ528" s="182">
        <v>35</v>
      </c>
      <c r="AK528" s="182">
        <v>469</v>
      </c>
      <c r="AL528" s="182">
        <v>6</v>
      </c>
      <c r="AM528" s="182">
        <v>1</v>
      </c>
      <c r="AN528" s="182">
        <v>69</v>
      </c>
      <c r="AO528" s="182">
        <v>0</v>
      </c>
      <c r="AP528" s="182">
        <v>218</v>
      </c>
      <c r="AQ528" s="182">
        <v>858</v>
      </c>
      <c r="AR528" s="183">
        <v>0</v>
      </c>
      <c r="AS528" s="182">
        <v>63</v>
      </c>
      <c r="AT528" s="182">
        <v>23</v>
      </c>
      <c r="AU528" s="182">
        <v>446</v>
      </c>
      <c r="AV528" s="182">
        <v>7</v>
      </c>
      <c r="AW528" s="182">
        <v>0</v>
      </c>
      <c r="AX528" s="182">
        <v>101</v>
      </c>
      <c r="AY528" s="182">
        <v>0</v>
      </c>
      <c r="AZ528" s="182">
        <v>228</v>
      </c>
      <c r="BA528" s="190">
        <v>868</v>
      </c>
    </row>
    <row r="529" spans="1:53" ht="15" customHeight="1">
      <c r="A529" s="35"/>
      <c r="B529" s="334" t="s">
        <v>241</v>
      </c>
      <c r="C529" s="260" t="s">
        <v>532</v>
      </c>
      <c r="D529" s="188">
        <v>0</v>
      </c>
      <c r="E529" s="189">
        <v>18</v>
      </c>
      <c r="F529" s="189">
        <v>7</v>
      </c>
      <c r="G529" s="189">
        <v>204</v>
      </c>
      <c r="H529" s="189">
        <v>7</v>
      </c>
      <c r="I529" s="189">
        <v>0</v>
      </c>
      <c r="J529" s="189">
        <v>38</v>
      </c>
      <c r="K529" s="189">
        <v>0</v>
      </c>
      <c r="L529" s="189">
        <v>36</v>
      </c>
      <c r="M529" s="312">
        <v>310</v>
      </c>
      <c r="N529" s="188">
        <v>0</v>
      </c>
      <c r="O529" s="189">
        <v>13</v>
      </c>
      <c r="P529" s="189">
        <v>4</v>
      </c>
      <c r="Q529" s="189">
        <v>197</v>
      </c>
      <c r="R529" s="189">
        <v>4</v>
      </c>
      <c r="S529" s="189">
        <v>0</v>
      </c>
      <c r="T529" s="189">
        <v>45</v>
      </c>
      <c r="U529" s="189">
        <v>0</v>
      </c>
      <c r="V529" s="189">
        <v>37</v>
      </c>
      <c r="W529" s="189">
        <v>300</v>
      </c>
      <c r="X529" s="188">
        <v>0</v>
      </c>
      <c r="Y529" s="189">
        <v>11</v>
      </c>
      <c r="Z529" s="189">
        <v>6</v>
      </c>
      <c r="AA529" s="189">
        <v>210</v>
      </c>
      <c r="AB529" s="189">
        <v>5</v>
      </c>
      <c r="AC529" s="189">
        <v>0</v>
      </c>
      <c r="AD529" s="189">
        <v>50</v>
      </c>
      <c r="AE529" s="189">
        <v>0</v>
      </c>
      <c r="AF529" s="189">
        <v>47</v>
      </c>
      <c r="AG529" s="189">
        <v>329</v>
      </c>
      <c r="AH529" s="188">
        <v>0</v>
      </c>
      <c r="AI529" s="189">
        <v>7</v>
      </c>
      <c r="AJ529" s="189">
        <v>3</v>
      </c>
      <c r="AK529" s="189">
        <v>214</v>
      </c>
      <c r="AL529" s="189">
        <v>3</v>
      </c>
      <c r="AM529" s="189">
        <v>0</v>
      </c>
      <c r="AN529" s="189">
        <v>56</v>
      </c>
      <c r="AO529" s="189">
        <v>0</v>
      </c>
      <c r="AP529" s="189">
        <v>53</v>
      </c>
      <c r="AQ529" s="189">
        <v>336</v>
      </c>
      <c r="AR529" s="188">
        <v>0</v>
      </c>
      <c r="AS529" s="189">
        <v>13</v>
      </c>
      <c r="AT529" s="189">
        <v>3</v>
      </c>
      <c r="AU529" s="189">
        <v>186</v>
      </c>
      <c r="AV529" s="189">
        <v>1</v>
      </c>
      <c r="AW529" s="189">
        <v>0</v>
      </c>
      <c r="AX529" s="189">
        <v>60</v>
      </c>
      <c r="AY529" s="189">
        <v>0</v>
      </c>
      <c r="AZ529" s="189">
        <v>70</v>
      </c>
      <c r="BA529" s="312">
        <v>333</v>
      </c>
    </row>
    <row r="530" spans="1:53" ht="15" customHeight="1">
      <c r="A530" s="35"/>
      <c r="B530" s="11"/>
      <c r="C530" s="181" t="s">
        <v>308</v>
      </c>
      <c r="D530" s="183">
        <v>0</v>
      </c>
      <c r="E530" s="182">
        <v>1</v>
      </c>
      <c r="F530" s="182">
        <v>0</v>
      </c>
      <c r="G530" s="182">
        <v>6</v>
      </c>
      <c r="H530" s="182">
        <v>0</v>
      </c>
      <c r="I530" s="182">
        <v>0</v>
      </c>
      <c r="J530" s="182">
        <v>0</v>
      </c>
      <c r="K530" s="182">
        <v>0</v>
      </c>
      <c r="L530" s="182">
        <v>4</v>
      </c>
      <c r="M530" s="190">
        <v>11</v>
      </c>
      <c r="N530" s="183">
        <v>0</v>
      </c>
      <c r="O530" s="182">
        <v>1</v>
      </c>
      <c r="P530" s="182">
        <v>0</v>
      </c>
      <c r="Q530" s="182">
        <v>5</v>
      </c>
      <c r="R530" s="182">
        <v>0</v>
      </c>
      <c r="S530" s="182">
        <v>0</v>
      </c>
      <c r="T530" s="182">
        <v>2</v>
      </c>
      <c r="U530" s="182">
        <v>0</v>
      </c>
      <c r="V530" s="182">
        <v>6</v>
      </c>
      <c r="W530" s="182">
        <v>14</v>
      </c>
      <c r="X530" s="183">
        <v>0</v>
      </c>
      <c r="Y530" s="182">
        <v>0</v>
      </c>
      <c r="Z530" s="182">
        <v>0</v>
      </c>
      <c r="AA530" s="182">
        <v>5</v>
      </c>
      <c r="AB530" s="182">
        <v>0</v>
      </c>
      <c r="AC530" s="182">
        <v>0</v>
      </c>
      <c r="AD530" s="182">
        <v>5</v>
      </c>
      <c r="AE530" s="182">
        <v>0</v>
      </c>
      <c r="AF530" s="182">
        <v>3</v>
      </c>
      <c r="AG530" s="182">
        <v>13</v>
      </c>
      <c r="AH530" s="183">
        <v>0</v>
      </c>
      <c r="AI530" s="182">
        <v>0</v>
      </c>
      <c r="AJ530" s="182">
        <v>0</v>
      </c>
      <c r="AK530" s="182">
        <v>2</v>
      </c>
      <c r="AL530" s="182">
        <v>0</v>
      </c>
      <c r="AM530" s="182">
        <v>0</v>
      </c>
      <c r="AN530" s="182">
        <v>1</v>
      </c>
      <c r="AO530" s="182">
        <v>0</v>
      </c>
      <c r="AP530" s="182">
        <v>4</v>
      </c>
      <c r="AQ530" s="182">
        <v>7</v>
      </c>
      <c r="AR530" s="183">
        <v>0</v>
      </c>
      <c r="AS530" s="182">
        <v>0</v>
      </c>
      <c r="AT530" s="182">
        <v>0</v>
      </c>
      <c r="AU530" s="182">
        <v>3</v>
      </c>
      <c r="AV530" s="182">
        <v>0</v>
      </c>
      <c r="AW530" s="182">
        <v>0</v>
      </c>
      <c r="AX530" s="182">
        <v>0</v>
      </c>
      <c r="AY530" s="182">
        <v>0</v>
      </c>
      <c r="AZ530" s="182">
        <v>1</v>
      </c>
      <c r="BA530" s="190">
        <v>4</v>
      </c>
    </row>
    <row r="531" spans="1:53" ht="15" customHeight="1">
      <c r="A531" s="35"/>
      <c r="B531" s="304"/>
      <c r="C531" s="34" t="s">
        <v>39</v>
      </c>
      <c r="D531" s="184">
        <v>0</v>
      </c>
      <c r="E531" s="185">
        <v>19</v>
      </c>
      <c r="F531" s="185">
        <v>7</v>
      </c>
      <c r="G531" s="185">
        <v>210</v>
      </c>
      <c r="H531" s="185">
        <v>7</v>
      </c>
      <c r="I531" s="185">
        <v>0</v>
      </c>
      <c r="J531" s="185">
        <v>38</v>
      </c>
      <c r="K531" s="185">
        <v>0</v>
      </c>
      <c r="L531" s="185">
        <v>40</v>
      </c>
      <c r="M531" s="191">
        <v>321</v>
      </c>
      <c r="N531" s="184">
        <v>0</v>
      </c>
      <c r="O531" s="185">
        <v>14</v>
      </c>
      <c r="P531" s="185">
        <v>4</v>
      </c>
      <c r="Q531" s="185">
        <v>202</v>
      </c>
      <c r="R531" s="185">
        <v>4</v>
      </c>
      <c r="S531" s="185">
        <v>0</v>
      </c>
      <c r="T531" s="185">
        <v>47</v>
      </c>
      <c r="U531" s="185">
        <v>0</v>
      </c>
      <c r="V531" s="185">
        <v>43</v>
      </c>
      <c r="W531" s="185">
        <v>314</v>
      </c>
      <c r="X531" s="184">
        <v>0</v>
      </c>
      <c r="Y531" s="185">
        <v>11</v>
      </c>
      <c r="Z531" s="185">
        <v>6</v>
      </c>
      <c r="AA531" s="185">
        <v>215</v>
      </c>
      <c r="AB531" s="185">
        <v>5</v>
      </c>
      <c r="AC531" s="185">
        <v>0</v>
      </c>
      <c r="AD531" s="185">
        <v>55</v>
      </c>
      <c r="AE531" s="185">
        <v>0</v>
      </c>
      <c r="AF531" s="185">
        <v>50</v>
      </c>
      <c r="AG531" s="185">
        <v>342</v>
      </c>
      <c r="AH531" s="184">
        <v>0</v>
      </c>
      <c r="AI531" s="185">
        <v>7</v>
      </c>
      <c r="AJ531" s="185">
        <v>3</v>
      </c>
      <c r="AK531" s="185">
        <v>216</v>
      </c>
      <c r="AL531" s="185">
        <v>3</v>
      </c>
      <c r="AM531" s="185">
        <v>0</v>
      </c>
      <c r="AN531" s="185">
        <v>57</v>
      </c>
      <c r="AO531" s="185">
        <v>0</v>
      </c>
      <c r="AP531" s="185">
        <v>57</v>
      </c>
      <c r="AQ531" s="185">
        <v>343</v>
      </c>
      <c r="AR531" s="184">
        <v>0</v>
      </c>
      <c r="AS531" s="185">
        <v>13</v>
      </c>
      <c r="AT531" s="185">
        <v>3</v>
      </c>
      <c r="AU531" s="185">
        <v>189</v>
      </c>
      <c r="AV531" s="185">
        <v>1</v>
      </c>
      <c r="AW531" s="185">
        <v>0</v>
      </c>
      <c r="AX531" s="185">
        <v>60</v>
      </c>
      <c r="AY531" s="185">
        <v>0</v>
      </c>
      <c r="AZ531" s="185">
        <v>71</v>
      </c>
      <c r="BA531" s="191">
        <v>337</v>
      </c>
    </row>
    <row r="532" spans="1:53" ht="15" customHeight="1">
      <c r="A532" s="36"/>
      <c r="B532" s="304" t="s">
        <v>39</v>
      </c>
      <c r="C532" s="34"/>
      <c r="D532" s="184">
        <v>0</v>
      </c>
      <c r="E532" s="185">
        <v>90</v>
      </c>
      <c r="F532" s="185">
        <v>32</v>
      </c>
      <c r="G532" s="185">
        <v>710</v>
      </c>
      <c r="H532" s="185">
        <v>26</v>
      </c>
      <c r="I532" s="185">
        <v>1</v>
      </c>
      <c r="J532" s="185">
        <v>94</v>
      </c>
      <c r="K532" s="185">
        <v>0</v>
      </c>
      <c r="L532" s="185">
        <v>265</v>
      </c>
      <c r="M532" s="191">
        <v>1218</v>
      </c>
      <c r="N532" s="184">
        <v>0</v>
      </c>
      <c r="O532" s="185">
        <v>70</v>
      </c>
      <c r="P532" s="185">
        <v>44</v>
      </c>
      <c r="Q532" s="185">
        <v>637</v>
      </c>
      <c r="R532" s="185">
        <v>20</v>
      </c>
      <c r="S532" s="185">
        <v>0</v>
      </c>
      <c r="T532" s="185">
        <v>104</v>
      </c>
      <c r="U532" s="185">
        <v>0</v>
      </c>
      <c r="V532" s="185">
        <v>264</v>
      </c>
      <c r="W532" s="185">
        <v>1139</v>
      </c>
      <c r="X532" s="184">
        <v>0</v>
      </c>
      <c r="Y532" s="185">
        <v>88</v>
      </c>
      <c r="Z532" s="185">
        <v>47</v>
      </c>
      <c r="AA532" s="185">
        <v>660</v>
      </c>
      <c r="AB532" s="185">
        <v>23</v>
      </c>
      <c r="AC532" s="185">
        <v>0</v>
      </c>
      <c r="AD532" s="185">
        <v>118</v>
      </c>
      <c r="AE532" s="185">
        <v>0</v>
      </c>
      <c r="AF532" s="185">
        <v>256</v>
      </c>
      <c r="AG532" s="185">
        <v>1192</v>
      </c>
      <c r="AH532" s="184">
        <v>0</v>
      </c>
      <c r="AI532" s="185">
        <v>67</v>
      </c>
      <c r="AJ532" s="185">
        <v>38</v>
      </c>
      <c r="AK532" s="185">
        <v>685</v>
      </c>
      <c r="AL532" s="185">
        <v>9</v>
      </c>
      <c r="AM532" s="185">
        <v>1</v>
      </c>
      <c r="AN532" s="185">
        <v>126</v>
      </c>
      <c r="AO532" s="185">
        <v>0</v>
      </c>
      <c r="AP532" s="185">
        <v>275</v>
      </c>
      <c r="AQ532" s="185">
        <v>1201</v>
      </c>
      <c r="AR532" s="184">
        <v>0</v>
      </c>
      <c r="AS532" s="185">
        <v>76</v>
      </c>
      <c r="AT532" s="185">
        <v>26</v>
      </c>
      <c r="AU532" s="185">
        <v>635</v>
      </c>
      <c r="AV532" s="185">
        <v>8</v>
      </c>
      <c r="AW532" s="185">
        <v>0</v>
      </c>
      <c r="AX532" s="185">
        <v>161</v>
      </c>
      <c r="AY532" s="185">
        <v>0</v>
      </c>
      <c r="AZ532" s="185">
        <v>299</v>
      </c>
      <c r="BA532" s="191">
        <v>1205</v>
      </c>
    </row>
    <row r="533" spans="1:53" ht="15" customHeight="1">
      <c r="A533" s="35" t="s">
        <v>11</v>
      </c>
      <c r="B533" s="11" t="s">
        <v>44</v>
      </c>
      <c r="C533" s="181" t="s">
        <v>45</v>
      </c>
      <c r="D533" s="183">
        <v>0</v>
      </c>
      <c r="E533" s="182">
        <v>11</v>
      </c>
      <c r="F533" s="182">
        <v>7</v>
      </c>
      <c r="G533" s="182">
        <v>52</v>
      </c>
      <c r="H533" s="182">
        <v>0</v>
      </c>
      <c r="I533" s="182">
        <v>0</v>
      </c>
      <c r="J533" s="182">
        <v>7</v>
      </c>
      <c r="K533" s="182">
        <v>0</v>
      </c>
      <c r="L533" s="182">
        <v>0</v>
      </c>
      <c r="M533" s="190">
        <v>77</v>
      </c>
      <c r="N533" s="183">
        <v>0</v>
      </c>
      <c r="O533" s="182">
        <v>10</v>
      </c>
      <c r="P533" s="182">
        <v>15</v>
      </c>
      <c r="Q533" s="182">
        <v>53</v>
      </c>
      <c r="R533" s="182">
        <v>0</v>
      </c>
      <c r="S533" s="182">
        <v>0</v>
      </c>
      <c r="T533" s="182">
        <v>7</v>
      </c>
      <c r="U533" s="182">
        <v>0</v>
      </c>
      <c r="V533" s="182">
        <v>0</v>
      </c>
      <c r="W533" s="182">
        <v>85</v>
      </c>
      <c r="X533" s="183">
        <v>0</v>
      </c>
      <c r="Y533" s="182">
        <v>10</v>
      </c>
      <c r="Z533" s="182">
        <v>17</v>
      </c>
      <c r="AA533" s="182">
        <v>47</v>
      </c>
      <c r="AB533" s="182">
        <v>0</v>
      </c>
      <c r="AC533" s="182">
        <v>0</v>
      </c>
      <c r="AD533" s="182">
        <v>9</v>
      </c>
      <c r="AE533" s="182">
        <v>0</v>
      </c>
      <c r="AF533" s="182">
        <v>0</v>
      </c>
      <c r="AG533" s="182">
        <v>83</v>
      </c>
      <c r="AH533" s="183">
        <v>0</v>
      </c>
      <c r="AI533" s="182">
        <v>15</v>
      </c>
      <c r="AJ533" s="182">
        <v>16</v>
      </c>
      <c r="AK533" s="182">
        <v>47</v>
      </c>
      <c r="AL533" s="182">
        <v>0</v>
      </c>
      <c r="AM533" s="182">
        <v>0</v>
      </c>
      <c r="AN533" s="182">
        <v>15</v>
      </c>
      <c r="AO533" s="182">
        <v>0</v>
      </c>
      <c r="AP533" s="182">
        <v>0</v>
      </c>
      <c r="AQ533" s="182">
        <v>93</v>
      </c>
      <c r="AR533" s="183">
        <v>0</v>
      </c>
      <c r="AS533" s="182">
        <v>15</v>
      </c>
      <c r="AT533" s="182">
        <v>11</v>
      </c>
      <c r="AU533" s="182">
        <v>42</v>
      </c>
      <c r="AV533" s="182">
        <v>0</v>
      </c>
      <c r="AW533" s="182">
        <v>0</v>
      </c>
      <c r="AX533" s="182">
        <v>10</v>
      </c>
      <c r="AY533" s="182">
        <v>0</v>
      </c>
      <c r="AZ533" s="182">
        <v>1</v>
      </c>
      <c r="BA533" s="190">
        <v>79</v>
      </c>
    </row>
    <row r="534" spans="1:53" ht="15" customHeight="1">
      <c r="A534" s="35"/>
      <c r="B534" s="11"/>
      <c r="C534" s="181" t="s">
        <v>46</v>
      </c>
      <c r="D534" s="183">
        <v>0</v>
      </c>
      <c r="E534" s="182">
        <v>0</v>
      </c>
      <c r="F534" s="182">
        <v>0</v>
      </c>
      <c r="G534" s="182">
        <v>0</v>
      </c>
      <c r="H534" s="182">
        <v>0</v>
      </c>
      <c r="I534" s="182">
        <v>0</v>
      </c>
      <c r="J534" s="182">
        <v>0</v>
      </c>
      <c r="K534" s="182">
        <v>0</v>
      </c>
      <c r="L534" s="182">
        <v>0</v>
      </c>
      <c r="M534" s="190">
        <v>0</v>
      </c>
      <c r="N534" s="183">
        <v>0</v>
      </c>
      <c r="O534" s="182">
        <v>0</v>
      </c>
      <c r="P534" s="182">
        <v>0</v>
      </c>
      <c r="Q534" s="182">
        <v>0</v>
      </c>
      <c r="R534" s="182">
        <v>0</v>
      </c>
      <c r="S534" s="182">
        <v>0</v>
      </c>
      <c r="T534" s="182">
        <v>0</v>
      </c>
      <c r="U534" s="182">
        <v>0</v>
      </c>
      <c r="V534" s="182">
        <v>0</v>
      </c>
      <c r="W534" s="182">
        <v>0</v>
      </c>
      <c r="X534" s="183">
        <v>0</v>
      </c>
      <c r="Y534" s="182">
        <v>1</v>
      </c>
      <c r="Z534" s="182">
        <v>0</v>
      </c>
      <c r="AA534" s="182">
        <v>2</v>
      </c>
      <c r="AB534" s="182">
        <v>0</v>
      </c>
      <c r="AC534" s="182">
        <v>0</v>
      </c>
      <c r="AD534" s="182">
        <v>0</v>
      </c>
      <c r="AE534" s="182">
        <v>0</v>
      </c>
      <c r="AF534" s="182">
        <v>0</v>
      </c>
      <c r="AG534" s="182">
        <v>3</v>
      </c>
      <c r="AH534" s="183">
        <v>0</v>
      </c>
      <c r="AI534" s="182">
        <v>1</v>
      </c>
      <c r="AJ534" s="182">
        <v>0</v>
      </c>
      <c r="AK534" s="182">
        <v>0</v>
      </c>
      <c r="AL534" s="182">
        <v>0</v>
      </c>
      <c r="AM534" s="182">
        <v>0</v>
      </c>
      <c r="AN534" s="182">
        <v>0</v>
      </c>
      <c r="AO534" s="182">
        <v>0</v>
      </c>
      <c r="AP534" s="182">
        <v>0</v>
      </c>
      <c r="AQ534" s="182">
        <v>1</v>
      </c>
      <c r="AR534" s="183">
        <v>0</v>
      </c>
      <c r="AS534" s="182">
        <v>1</v>
      </c>
      <c r="AT534" s="182">
        <v>1</v>
      </c>
      <c r="AU534" s="182">
        <v>1</v>
      </c>
      <c r="AV534" s="182">
        <v>0</v>
      </c>
      <c r="AW534" s="182">
        <v>0</v>
      </c>
      <c r="AX534" s="182">
        <v>1</v>
      </c>
      <c r="AY534" s="182">
        <v>0</v>
      </c>
      <c r="AZ534" s="182">
        <v>0</v>
      </c>
      <c r="BA534" s="190">
        <v>4</v>
      </c>
    </row>
    <row r="535" spans="1:53" ht="15" customHeight="1">
      <c r="A535" s="35"/>
      <c r="B535" s="11"/>
      <c r="C535" s="181" t="s">
        <v>39</v>
      </c>
      <c r="D535" s="183">
        <v>0</v>
      </c>
      <c r="E535" s="182">
        <v>11</v>
      </c>
      <c r="F535" s="182">
        <v>7</v>
      </c>
      <c r="G535" s="182">
        <v>52</v>
      </c>
      <c r="H535" s="182">
        <v>0</v>
      </c>
      <c r="I535" s="182">
        <v>0</v>
      </c>
      <c r="J535" s="182">
        <v>7</v>
      </c>
      <c r="K535" s="182">
        <v>0</v>
      </c>
      <c r="L535" s="182">
        <v>0</v>
      </c>
      <c r="M535" s="190">
        <v>77</v>
      </c>
      <c r="N535" s="183">
        <v>0</v>
      </c>
      <c r="O535" s="182">
        <v>10</v>
      </c>
      <c r="P535" s="182">
        <v>15</v>
      </c>
      <c r="Q535" s="182">
        <v>53</v>
      </c>
      <c r="R535" s="182">
        <v>0</v>
      </c>
      <c r="S535" s="182">
        <v>0</v>
      </c>
      <c r="T535" s="182">
        <v>7</v>
      </c>
      <c r="U535" s="182">
        <v>0</v>
      </c>
      <c r="V535" s="182">
        <v>0</v>
      </c>
      <c r="W535" s="182">
        <v>85</v>
      </c>
      <c r="X535" s="183">
        <v>0</v>
      </c>
      <c r="Y535" s="182">
        <v>11</v>
      </c>
      <c r="Z535" s="182">
        <v>17</v>
      </c>
      <c r="AA535" s="182">
        <v>49</v>
      </c>
      <c r="AB535" s="182">
        <v>0</v>
      </c>
      <c r="AC535" s="182">
        <v>0</v>
      </c>
      <c r="AD535" s="182">
        <v>9</v>
      </c>
      <c r="AE535" s="182">
        <v>0</v>
      </c>
      <c r="AF535" s="182">
        <v>0</v>
      </c>
      <c r="AG535" s="182">
        <v>86</v>
      </c>
      <c r="AH535" s="183">
        <v>0</v>
      </c>
      <c r="AI535" s="182">
        <v>16</v>
      </c>
      <c r="AJ535" s="182">
        <v>16</v>
      </c>
      <c r="AK535" s="182">
        <v>47</v>
      </c>
      <c r="AL535" s="182">
        <v>0</v>
      </c>
      <c r="AM535" s="182">
        <v>0</v>
      </c>
      <c r="AN535" s="182">
        <v>15</v>
      </c>
      <c r="AO535" s="182">
        <v>0</v>
      </c>
      <c r="AP535" s="182">
        <v>0</v>
      </c>
      <c r="AQ535" s="182">
        <v>94</v>
      </c>
      <c r="AR535" s="183">
        <v>0</v>
      </c>
      <c r="AS535" s="182">
        <v>16</v>
      </c>
      <c r="AT535" s="182">
        <v>12</v>
      </c>
      <c r="AU535" s="182">
        <v>43</v>
      </c>
      <c r="AV535" s="182">
        <v>0</v>
      </c>
      <c r="AW535" s="182">
        <v>0</v>
      </c>
      <c r="AX535" s="182">
        <v>11</v>
      </c>
      <c r="AY535" s="182">
        <v>0</v>
      </c>
      <c r="AZ535" s="182">
        <v>1</v>
      </c>
      <c r="BA535" s="190">
        <v>83</v>
      </c>
    </row>
    <row r="536" spans="1:53" ht="15" customHeight="1">
      <c r="A536" s="35"/>
      <c r="B536" s="334" t="s">
        <v>47</v>
      </c>
      <c r="C536" s="260" t="s">
        <v>48</v>
      </c>
      <c r="D536" s="188">
        <v>0</v>
      </c>
      <c r="E536" s="189">
        <v>0</v>
      </c>
      <c r="F536" s="189">
        <v>1</v>
      </c>
      <c r="G536" s="189">
        <v>1</v>
      </c>
      <c r="H536" s="189">
        <v>0</v>
      </c>
      <c r="I536" s="189">
        <v>0</v>
      </c>
      <c r="J536" s="189">
        <v>0</v>
      </c>
      <c r="K536" s="189">
        <v>0</v>
      </c>
      <c r="L536" s="189">
        <v>0</v>
      </c>
      <c r="M536" s="312">
        <v>2</v>
      </c>
      <c r="N536" s="188">
        <v>0</v>
      </c>
      <c r="O536" s="189">
        <v>0</v>
      </c>
      <c r="P536" s="189">
        <v>0</v>
      </c>
      <c r="Q536" s="189">
        <v>1</v>
      </c>
      <c r="R536" s="189">
        <v>0</v>
      </c>
      <c r="S536" s="189">
        <v>0</v>
      </c>
      <c r="T536" s="189">
        <v>1</v>
      </c>
      <c r="U536" s="189">
        <v>0</v>
      </c>
      <c r="V536" s="189">
        <v>0</v>
      </c>
      <c r="W536" s="189">
        <v>2</v>
      </c>
      <c r="X536" s="188">
        <v>0</v>
      </c>
      <c r="Y536" s="189">
        <v>0</v>
      </c>
      <c r="Z536" s="189">
        <v>1</v>
      </c>
      <c r="AA536" s="189">
        <v>0</v>
      </c>
      <c r="AB536" s="189">
        <v>0</v>
      </c>
      <c r="AC536" s="189">
        <v>0</v>
      </c>
      <c r="AD536" s="189">
        <v>0</v>
      </c>
      <c r="AE536" s="189">
        <v>0</v>
      </c>
      <c r="AF536" s="189">
        <v>0</v>
      </c>
      <c r="AG536" s="189">
        <v>1</v>
      </c>
      <c r="AH536" s="188">
        <v>0</v>
      </c>
      <c r="AI536" s="189">
        <v>0</v>
      </c>
      <c r="AJ536" s="189">
        <v>1</v>
      </c>
      <c r="AK536" s="189">
        <v>0</v>
      </c>
      <c r="AL536" s="189">
        <v>0</v>
      </c>
      <c r="AM536" s="189">
        <v>0</v>
      </c>
      <c r="AN536" s="189">
        <v>0</v>
      </c>
      <c r="AO536" s="189">
        <v>0</v>
      </c>
      <c r="AP536" s="189">
        <v>0</v>
      </c>
      <c r="AQ536" s="189">
        <v>1</v>
      </c>
      <c r="AR536" s="188">
        <v>0</v>
      </c>
      <c r="AS536" s="189">
        <v>0</v>
      </c>
      <c r="AT536" s="189">
        <v>0</v>
      </c>
      <c r="AU536" s="189">
        <v>0</v>
      </c>
      <c r="AV536" s="189">
        <v>0</v>
      </c>
      <c r="AW536" s="189">
        <v>0</v>
      </c>
      <c r="AX536" s="189">
        <v>0</v>
      </c>
      <c r="AY536" s="189">
        <v>0</v>
      </c>
      <c r="AZ536" s="189">
        <v>0</v>
      </c>
      <c r="BA536" s="312">
        <v>0</v>
      </c>
    </row>
    <row r="537" spans="1:53" ht="15" customHeight="1">
      <c r="A537" s="35"/>
      <c r="B537" s="11"/>
      <c r="C537" s="181" t="s">
        <v>49</v>
      </c>
      <c r="D537" s="183">
        <v>0</v>
      </c>
      <c r="E537" s="182">
        <v>0</v>
      </c>
      <c r="F537" s="182">
        <v>0</v>
      </c>
      <c r="G537" s="182">
        <v>3</v>
      </c>
      <c r="H537" s="182">
        <v>0</v>
      </c>
      <c r="I537" s="182">
        <v>0</v>
      </c>
      <c r="J537" s="182">
        <v>0</v>
      </c>
      <c r="K537" s="182">
        <v>0</v>
      </c>
      <c r="L537" s="182">
        <v>2</v>
      </c>
      <c r="M537" s="190">
        <v>5</v>
      </c>
      <c r="N537" s="183">
        <v>0</v>
      </c>
      <c r="O537" s="182">
        <v>1</v>
      </c>
      <c r="P537" s="182">
        <v>0</v>
      </c>
      <c r="Q537" s="182">
        <v>5</v>
      </c>
      <c r="R537" s="182">
        <v>0</v>
      </c>
      <c r="S537" s="182">
        <v>0</v>
      </c>
      <c r="T537" s="182">
        <v>3</v>
      </c>
      <c r="U537" s="182">
        <v>0</v>
      </c>
      <c r="V537" s="182">
        <v>2</v>
      </c>
      <c r="W537" s="182">
        <v>11</v>
      </c>
      <c r="X537" s="183">
        <v>0</v>
      </c>
      <c r="Y537" s="182">
        <v>0</v>
      </c>
      <c r="Z537" s="182">
        <v>1</v>
      </c>
      <c r="AA537" s="182">
        <v>2</v>
      </c>
      <c r="AB537" s="182">
        <v>0</v>
      </c>
      <c r="AC537" s="182">
        <v>0</v>
      </c>
      <c r="AD537" s="182">
        <v>0</v>
      </c>
      <c r="AE537" s="182">
        <v>0</v>
      </c>
      <c r="AF537" s="182">
        <v>0</v>
      </c>
      <c r="AG537" s="182">
        <v>3</v>
      </c>
      <c r="AH537" s="183">
        <v>0</v>
      </c>
      <c r="AI537" s="182">
        <v>1</v>
      </c>
      <c r="AJ537" s="182">
        <v>2</v>
      </c>
      <c r="AK537" s="182">
        <v>11</v>
      </c>
      <c r="AL537" s="182">
        <v>0</v>
      </c>
      <c r="AM537" s="182">
        <v>0</v>
      </c>
      <c r="AN537" s="182">
        <v>1</v>
      </c>
      <c r="AO537" s="182">
        <v>0</v>
      </c>
      <c r="AP537" s="182">
        <v>0</v>
      </c>
      <c r="AQ537" s="182">
        <v>15</v>
      </c>
      <c r="AR537" s="183">
        <v>0</v>
      </c>
      <c r="AS537" s="182">
        <v>0</v>
      </c>
      <c r="AT537" s="182">
        <v>1</v>
      </c>
      <c r="AU537" s="182">
        <v>7</v>
      </c>
      <c r="AV537" s="182">
        <v>0</v>
      </c>
      <c r="AW537" s="182">
        <v>0</v>
      </c>
      <c r="AX537" s="182">
        <v>0</v>
      </c>
      <c r="AY537" s="182">
        <v>0</v>
      </c>
      <c r="AZ537" s="182">
        <v>0</v>
      </c>
      <c r="BA537" s="190">
        <v>8</v>
      </c>
    </row>
    <row r="538" spans="1:53" ht="15" customHeight="1">
      <c r="A538" s="35"/>
      <c r="B538" s="11"/>
      <c r="C538" s="181" t="s">
        <v>309</v>
      </c>
      <c r="D538" s="183">
        <v>0</v>
      </c>
      <c r="E538" s="182">
        <v>0</v>
      </c>
      <c r="F538" s="182">
        <v>0</v>
      </c>
      <c r="G538" s="182">
        <v>0</v>
      </c>
      <c r="H538" s="182">
        <v>0</v>
      </c>
      <c r="I538" s="182">
        <v>0</v>
      </c>
      <c r="J538" s="182">
        <v>0</v>
      </c>
      <c r="K538" s="182">
        <v>0</v>
      </c>
      <c r="L538" s="182">
        <v>0</v>
      </c>
      <c r="M538" s="190">
        <v>0</v>
      </c>
      <c r="N538" s="183">
        <v>0</v>
      </c>
      <c r="O538" s="182">
        <v>0</v>
      </c>
      <c r="P538" s="182">
        <v>0</v>
      </c>
      <c r="Q538" s="182">
        <v>2</v>
      </c>
      <c r="R538" s="182">
        <v>0</v>
      </c>
      <c r="S538" s="182">
        <v>0</v>
      </c>
      <c r="T538" s="182">
        <v>1</v>
      </c>
      <c r="U538" s="182">
        <v>0</v>
      </c>
      <c r="V538" s="182">
        <v>0</v>
      </c>
      <c r="W538" s="182">
        <v>3</v>
      </c>
      <c r="X538" s="183">
        <v>0</v>
      </c>
      <c r="Y538" s="182">
        <v>0</v>
      </c>
      <c r="Z538" s="182">
        <v>0</v>
      </c>
      <c r="AA538" s="182">
        <v>2</v>
      </c>
      <c r="AB538" s="182">
        <v>0</v>
      </c>
      <c r="AC538" s="182">
        <v>0</v>
      </c>
      <c r="AD538" s="182">
        <v>1</v>
      </c>
      <c r="AE538" s="182">
        <v>0</v>
      </c>
      <c r="AF538" s="182">
        <v>0</v>
      </c>
      <c r="AG538" s="182">
        <v>3</v>
      </c>
      <c r="AH538" s="183">
        <v>0</v>
      </c>
      <c r="AI538" s="182">
        <v>0</v>
      </c>
      <c r="AJ538" s="182">
        <v>1</v>
      </c>
      <c r="AK538" s="182">
        <v>2</v>
      </c>
      <c r="AL538" s="182">
        <v>0</v>
      </c>
      <c r="AM538" s="182">
        <v>0</v>
      </c>
      <c r="AN538" s="182">
        <v>1</v>
      </c>
      <c r="AO538" s="182">
        <v>0</v>
      </c>
      <c r="AP538" s="182">
        <v>1</v>
      </c>
      <c r="AQ538" s="182">
        <v>5</v>
      </c>
      <c r="AR538" s="183">
        <v>0</v>
      </c>
      <c r="AS538" s="182">
        <v>0</v>
      </c>
      <c r="AT538" s="182">
        <v>0</v>
      </c>
      <c r="AU538" s="182">
        <v>2</v>
      </c>
      <c r="AV538" s="182">
        <v>0</v>
      </c>
      <c r="AW538" s="182">
        <v>0</v>
      </c>
      <c r="AX538" s="182">
        <v>1</v>
      </c>
      <c r="AY538" s="182">
        <v>0</v>
      </c>
      <c r="AZ538" s="182">
        <v>0</v>
      </c>
      <c r="BA538" s="190">
        <v>3</v>
      </c>
    </row>
    <row r="539" spans="1:53" ht="15" customHeight="1">
      <c r="A539" s="35"/>
      <c r="B539" s="304"/>
      <c r="C539" s="34" t="s">
        <v>39</v>
      </c>
      <c r="D539" s="184">
        <v>0</v>
      </c>
      <c r="E539" s="185">
        <v>0</v>
      </c>
      <c r="F539" s="185">
        <v>1</v>
      </c>
      <c r="G539" s="185">
        <v>4</v>
      </c>
      <c r="H539" s="185">
        <v>0</v>
      </c>
      <c r="I539" s="185">
        <v>0</v>
      </c>
      <c r="J539" s="185">
        <v>0</v>
      </c>
      <c r="K539" s="185">
        <v>0</v>
      </c>
      <c r="L539" s="185">
        <v>2</v>
      </c>
      <c r="M539" s="191">
        <v>7</v>
      </c>
      <c r="N539" s="184">
        <v>0</v>
      </c>
      <c r="O539" s="185">
        <v>1</v>
      </c>
      <c r="P539" s="185">
        <v>0</v>
      </c>
      <c r="Q539" s="185">
        <v>8</v>
      </c>
      <c r="R539" s="185">
        <v>0</v>
      </c>
      <c r="S539" s="185">
        <v>0</v>
      </c>
      <c r="T539" s="185">
        <v>5</v>
      </c>
      <c r="U539" s="185">
        <v>0</v>
      </c>
      <c r="V539" s="185">
        <v>2</v>
      </c>
      <c r="W539" s="185">
        <v>16</v>
      </c>
      <c r="X539" s="184">
        <v>0</v>
      </c>
      <c r="Y539" s="185">
        <v>0</v>
      </c>
      <c r="Z539" s="185">
        <v>2</v>
      </c>
      <c r="AA539" s="185">
        <v>4</v>
      </c>
      <c r="AB539" s="185">
        <v>0</v>
      </c>
      <c r="AC539" s="185">
        <v>0</v>
      </c>
      <c r="AD539" s="185">
        <v>1</v>
      </c>
      <c r="AE539" s="185">
        <v>0</v>
      </c>
      <c r="AF539" s="185">
        <v>0</v>
      </c>
      <c r="AG539" s="185">
        <v>7</v>
      </c>
      <c r="AH539" s="184">
        <v>0</v>
      </c>
      <c r="AI539" s="185">
        <v>1</v>
      </c>
      <c r="AJ539" s="185">
        <v>4</v>
      </c>
      <c r="AK539" s="185">
        <v>13</v>
      </c>
      <c r="AL539" s="185">
        <v>0</v>
      </c>
      <c r="AM539" s="185">
        <v>0</v>
      </c>
      <c r="AN539" s="185">
        <v>2</v>
      </c>
      <c r="AO539" s="185">
        <v>0</v>
      </c>
      <c r="AP539" s="185">
        <v>1</v>
      </c>
      <c r="AQ539" s="185">
        <v>21</v>
      </c>
      <c r="AR539" s="184">
        <v>0</v>
      </c>
      <c r="AS539" s="185">
        <v>0</v>
      </c>
      <c r="AT539" s="185">
        <v>1</v>
      </c>
      <c r="AU539" s="185">
        <v>9</v>
      </c>
      <c r="AV539" s="185">
        <v>0</v>
      </c>
      <c r="AW539" s="185">
        <v>0</v>
      </c>
      <c r="AX539" s="185">
        <v>1</v>
      </c>
      <c r="AY539" s="185">
        <v>0</v>
      </c>
      <c r="AZ539" s="185">
        <v>0</v>
      </c>
      <c r="BA539" s="191">
        <v>11</v>
      </c>
    </row>
    <row r="540" spans="1:53" ht="15" customHeight="1">
      <c r="A540" s="36"/>
      <c r="B540" s="304" t="s">
        <v>39</v>
      </c>
      <c r="C540" s="34"/>
      <c r="D540" s="184">
        <v>0</v>
      </c>
      <c r="E540" s="185">
        <v>11</v>
      </c>
      <c r="F540" s="185">
        <v>8</v>
      </c>
      <c r="G540" s="185">
        <v>56</v>
      </c>
      <c r="H540" s="185">
        <v>0</v>
      </c>
      <c r="I540" s="185">
        <v>0</v>
      </c>
      <c r="J540" s="185">
        <v>7</v>
      </c>
      <c r="K540" s="185">
        <v>0</v>
      </c>
      <c r="L540" s="185">
        <v>2</v>
      </c>
      <c r="M540" s="191">
        <v>84</v>
      </c>
      <c r="N540" s="184">
        <v>0</v>
      </c>
      <c r="O540" s="185">
        <v>11</v>
      </c>
      <c r="P540" s="185">
        <v>15</v>
      </c>
      <c r="Q540" s="185">
        <v>61</v>
      </c>
      <c r="R540" s="185">
        <v>0</v>
      </c>
      <c r="S540" s="185">
        <v>0</v>
      </c>
      <c r="T540" s="185">
        <v>12</v>
      </c>
      <c r="U540" s="185">
        <v>0</v>
      </c>
      <c r="V540" s="185">
        <v>2</v>
      </c>
      <c r="W540" s="185">
        <v>101</v>
      </c>
      <c r="X540" s="184">
        <v>0</v>
      </c>
      <c r="Y540" s="185">
        <v>11</v>
      </c>
      <c r="Z540" s="185">
        <v>19</v>
      </c>
      <c r="AA540" s="185">
        <v>53</v>
      </c>
      <c r="AB540" s="185">
        <v>0</v>
      </c>
      <c r="AC540" s="185">
        <v>0</v>
      </c>
      <c r="AD540" s="185">
        <v>10</v>
      </c>
      <c r="AE540" s="185">
        <v>0</v>
      </c>
      <c r="AF540" s="185">
        <v>0</v>
      </c>
      <c r="AG540" s="185">
        <v>93</v>
      </c>
      <c r="AH540" s="184">
        <v>0</v>
      </c>
      <c r="AI540" s="185">
        <v>17</v>
      </c>
      <c r="AJ540" s="185">
        <v>20</v>
      </c>
      <c r="AK540" s="185">
        <v>60</v>
      </c>
      <c r="AL540" s="185">
        <v>0</v>
      </c>
      <c r="AM540" s="185">
        <v>0</v>
      </c>
      <c r="AN540" s="185">
        <v>17</v>
      </c>
      <c r="AO540" s="185">
        <v>0</v>
      </c>
      <c r="AP540" s="185">
        <v>1</v>
      </c>
      <c r="AQ540" s="185">
        <v>115</v>
      </c>
      <c r="AR540" s="184">
        <v>0</v>
      </c>
      <c r="AS540" s="185">
        <v>16</v>
      </c>
      <c r="AT540" s="185">
        <v>13</v>
      </c>
      <c r="AU540" s="185">
        <v>52</v>
      </c>
      <c r="AV540" s="185">
        <v>0</v>
      </c>
      <c r="AW540" s="185">
        <v>0</v>
      </c>
      <c r="AX540" s="185">
        <v>12</v>
      </c>
      <c r="AY540" s="185">
        <v>0</v>
      </c>
      <c r="AZ540" s="185">
        <v>1</v>
      </c>
      <c r="BA540" s="191">
        <v>94</v>
      </c>
    </row>
    <row r="541" spans="1:53" ht="15" customHeight="1">
      <c r="A541" s="35" t="s">
        <v>12</v>
      </c>
      <c r="B541" s="11" t="s">
        <v>185</v>
      </c>
      <c r="C541" s="181" t="s">
        <v>51</v>
      </c>
      <c r="D541" s="183">
        <v>0</v>
      </c>
      <c r="E541" s="182">
        <v>0</v>
      </c>
      <c r="F541" s="182">
        <v>0</v>
      </c>
      <c r="G541" s="182">
        <v>0</v>
      </c>
      <c r="H541" s="182">
        <v>0</v>
      </c>
      <c r="I541" s="182">
        <v>0</v>
      </c>
      <c r="J541" s="182">
        <v>0</v>
      </c>
      <c r="K541" s="182">
        <v>0</v>
      </c>
      <c r="L541" s="182">
        <v>0</v>
      </c>
      <c r="M541" s="190">
        <v>0</v>
      </c>
      <c r="N541" s="183">
        <v>0</v>
      </c>
      <c r="O541" s="182">
        <v>0</v>
      </c>
      <c r="P541" s="182">
        <v>2</v>
      </c>
      <c r="Q541" s="182">
        <v>1</v>
      </c>
      <c r="R541" s="182">
        <v>2</v>
      </c>
      <c r="S541" s="182">
        <v>0</v>
      </c>
      <c r="T541" s="182">
        <v>0</v>
      </c>
      <c r="U541" s="182">
        <v>0</v>
      </c>
      <c r="V541" s="182">
        <v>0</v>
      </c>
      <c r="W541" s="182">
        <v>5</v>
      </c>
      <c r="X541" s="183">
        <v>0</v>
      </c>
      <c r="Y541" s="182">
        <v>0</v>
      </c>
      <c r="Z541" s="182">
        <v>0</v>
      </c>
      <c r="AA541" s="182">
        <v>2</v>
      </c>
      <c r="AB541" s="182">
        <v>0</v>
      </c>
      <c r="AC541" s="182">
        <v>0</v>
      </c>
      <c r="AD541" s="182">
        <v>0</v>
      </c>
      <c r="AE541" s="182">
        <v>0</v>
      </c>
      <c r="AF541" s="182">
        <v>0</v>
      </c>
      <c r="AG541" s="182">
        <v>2</v>
      </c>
      <c r="AH541" s="183">
        <v>0</v>
      </c>
      <c r="AI541" s="182">
        <v>1</v>
      </c>
      <c r="AJ541" s="182">
        <v>0</v>
      </c>
      <c r="AK541" s="182">
        <v>2</v>
      </c>
      <c r="AL541" s="182">
        <v>1</v>
      </c>
      <c r="AM541" s="182">
        <v>1</v>
      </c>
      <c r="AN541" s="182">
        <v>0</v>
      </c>
      <c r="AO541" s="182">
        <v>0</v>
      </c>
      <c r="AP541" s="182">
        <v>0</v>
      </c>
      <c r="AQ541" s="182">
        <v>5</v>
      </c>
      <c r="AR541" s="183">
        <v>0</v>
      </c>
      <c r="AS541" s="182">
        <v>1</v>
      </c>
      <c r="AT541" s="182">
        <v>0</v>
      </c>
      <c r="AU541" s="182">
        <v>0</v>
      </c>
      <c r="AV541" s="182">
        <v>2</v>
      </c>
      <c r="AW541" s="182">
        <v>0</v>
      </c>
      <c r="AX541" s="182">
        <v>0</v>
      </c>
      <c r="AY541" s="182">
        <v>0</v>
      </c>
      <c r="AZ541" s="182">
        <v>0</v>
      </c>
      <c r="BA541" s="190">
        <v>3</v>
      </c>
    </row>
    <row r="542" spans="1:53" ht="15" customHeight="1">
      <c r="A542" s="35"/>
      <c r="B542" s="11"/>
      <c r="C542" s="181" t="s">
        <v>52</v>
      </c>
      <c r="D542" s="183">
        <v>0</v>
      </c>
      <c r="E542" s="182">
        <v>11</v>
      </c>
      <c r="F542" s="182">
        <v>2</v>
      </c>
      <c r="G542" s="182">
        <v>25</v>
      </c>
      <c r="H542" s="182">
        <v>12</v>
      </c>
      <c r="I542" s="182">
        <v>0</v>
      </c>
      <c r="J542" s="182">
        <v>2</v>
      </c>
      <c r="K542" s="182">
        <v>0</v>
      </c>
      <c r="L542" s="182">
        <v>5</v>
      </c>
      <c r="M542" s="190">
        <v>57</v>
      </c>
      <c r="N542" s="183">
        <v>0</v>
      </c>
      <c r="O542" s="182">
        <v>13</v>
      </c>
      <c r="P542" s="182">
        <v>4</v>
      </c>
      <c r="Q542" s="182">
        <v>37</v>
      </c>
      <c r="R542" s="182">
        <v>3</v>
      </c>
      <c r="S542" s="182">
        <v>1</v>
      </c>
      <c r="T542" s="182">
        <v>4</v>
      </c>
      <c r="U542" s="182">
        <v>0</v>
      </c>
      <c r="V542" s="182">
        <v>5</v>
      </c>
      <c r="W542" s="182">
        <v>67</v>
      </c>
      <c r="X542" s="183">
        <v>0</v>
      </c>
      <c r="Y542" s="182">
        <v>19</v>
      </c>
      <c r="Z542" s="182">
        <v>4</v>
      </c>
      <c r="AA542" s="182">
        <v>36</v>
      </c>
      <c r="AB542" s="182">
        <v>8</v>
      </c>
      <c r="AC542" s="182">
        <v>1</v>
      </c>
      <c r="AD542" s="182">
        <v>6</v>
      </c>
      <c r="AE542" s="182">
        <v>0</v>
      </c>
      <c r="AF542" s="182">
        <v>4</v>
      </c>
      <c r="AG542" s="182">
        <v>78</v>
      </c>
      <c r="AH542" s="183">
        <v>0</v>
      </c>
      <c r="AI542" s="182">
        <v>15</v>
      </c>
      <c r="AJ542" s="182">
        <v>8</v>
      </c>
      <c r="AK542" s="182">
        <v>45</v>
      </c>
      <c r="AL542" s="182">
        <v>7</v>
      </c>
      <c r="AM542" s="182">
        <v>1</v>
      </c>
      <c r="AN542" s="182">
        <v>1</v>
      </c>
      <c r="AO542" s="182">
        <v>0</v>
      </c>
      <c r="AP542" s="182">
        <v>3</v>
      </c>
      <c r="AQ542" s="182">
        <v>80</v>
      </c>
      <c r="AR542" s="183">
        <v>0</v>
      </c>
      <c r="AS542" s="182">
        <v>13</v>
      </c>
      <c r="AT542" s="182">
        <v>4</v>
      </c>
      <c r="AU542" s="182">
        <v>43</v>
      </c>
      <c r="AV542" s="182">
        <v>3</v>
      </c>
      <c r="AW542" s="182">
        <v>0</v>
      </c>
      <c r="AX542" s="182">
        <v>3</v>
      </c>
      <c r="AY542" s="182">
        <v>0</v>
      </c>
      <c r="AZ542" s="182">
        <v>6</v>
      </c>
      <c r="BA542" s="190">
        <v>72</v>
      </c>
    </row>
    <row r="543" spans="1:53" ht="15" customHeight="1">
      <c r="A543" s="35"/>
      <c r="B543" s="11"/>
      <c r="C543" s="181" t="s">
        <v>39</v>
      </c>
      <c r="D543" s="183">
        <v>0</v>
      </c>
      <c r="E543" s="182">
        <v>11</v>
      </c>
      <c r="F543" s="182">
        <v>2</v>
      </c>
      <c r="G543" s="182">
        <v>25</v>
      </c>
      <c r="H543" s="182">
        <v>12</v>
      </c>
      <c r="I543" s="182">
        <v>0</v>
      </c>
      <c r="J543" s="182">
        <v>2</v>
      </c>
      <c r="K543" s="182">
        <v>0</v>
      </c>
      <c r="L543" s="182">
        <v>5</v>
      </c>
      <c r="M543" s="190">
        <v>57</v>
      </c>
      <c r="N543" s="183">
        <v>0</v>
      </c>
      <c r="O543" s="182">
        <v>13</v>
      </c>
      <c r="P543" s="182">
        <v>6</v>
      </c>
      <c r="Q543" s="182">
        <v>38</v>
      </c>
      <c r="R543" s="182">
        <v>5</v>
      </c>
      <c r="S543" s="182">
        <v>1</v>
      </c>
      <c r="T543" s="182">
        <v>4</v>
      </c>
      <c r="U543" s="182">
        <v>0</v>
      </c>
      <c r="V543" s="182">
        <v>5</v>
      </c>
      <c r="W543" s="182">
        <v>72</v>
      </c>
      <c r="X543" s="183">
        <v>0</v>
      </c>
      <c r="Y543" s="182">
        <v>19</v>
      </c>
      <c r="Z543" s="182">
        <v>4</v>
      </c>
      <c r="AA543" s="182">
        <v>38</v>
      </c>
      <c r="AB543" s="182">
        <v>8</v>
      </c>
      <c r="AC543" s="182">
        <v>1</v>
      </c>
      <c r="AD543" s="182">
        <v>6</v>
      </c>
      <c r="AE543" s="182">
        <v>0</v>
      </c>
      <c r="AF543" s="182">
        <v>4</v>
      </c>
      <c r="AG543" s="182">
        <v>80</v>
      </c>
      <c r="AH543" s="183">
        <v>0</v>
      </c>
      <c r="AI543" s="182">
        <v>16</v>
      </c>
      <c r="AJ543" s="182">
        <v>8</v>
      </c>
      <c r="AK543" s="182">
        <v>47</v>
      </c>
      <c r="AL543" s="182">
        <v>8</v>
      </c>
      <c r="AM543" s="182">
        <v>2</v>
      </c>
      <c r="AN543" s="182">
        <v>1</v>
      </c>
      <c r="AO543" s="182">
        <v>0</v>
      </c>
      <c r="AP543" s="182">
        <v>3</v>
      </c>
      <c r="AQ543" s="182">
        <v>85</v>
      </c>
      <c r="AR543" s="183">
        <v>0</v>
      </c>
      <c r="AS543" s="182">
        <v>14</v>
      </c>
      <c r="AT543" s="182">
        <v>4</v>
      </c>
      <c r="AU543" s="182">
        <v>43</v>
      </c>
      <c r="AV543" s="182">
        <v>5</v>
      </c>
      <c r="AW543" s="182">
        <v>0</v>
      </c>
      <c r="AX543" s="182">
        <v>3</v>
      </c>
      <c r="AY543" s="182">
        <v>0</v>
      </c>
      <c r="AZ543" s="182">
        <v>6</v>
      </c>
      <c r="BA543" s="190">
        <v>75</v>
      </c>
    </row>
    <row r="544" spans="1:53" ht="15" customHeight="1">
      <c r="A544" s="35"/>
      <c r="B544" s="334" t="s">
        <v>186</v>
      </c>
      <c r="C544" s="260" t="s">
        <v>53</v>
      </c>
      <c r="D544" s="188">
        <v>0</v>
      </c>
      <c r="E544" s="189">
        <v>0</v>
      </c>
      <c r="F544" s="189">
        <v>0</v>
      </c>
      <c r="G544" s="189">
        <v>0</v>
      </c>
      <c r="H544" s="189">
        <v>0</v>
      </c>
      <c r="I544" s="189">
        <v>0</v>
      </c>
      <c r="J544" s="189">
        <v>0</v>
      </c>
      <c r="K544" s="189">
        <v>0</v>
      </c>
      <c r="L544" s="189">
        <v>0</v>
      </c>
      <c r="M544" s="312">
        <v>0</v>
      </c>
      <c r="N544" s="188">
        <v>0</v>
      </c>
      <c r="O544" s="189">
        <v>0</v>
      </c>
      <c r="P544" s="189">
        <v>0</v>
      </c>
      <c r="Q544" s="189">
        <v>0</v>
      </c>
      <c r="R544" s="189">
        <v>0</v>
      </c>
      <c r="S544" s="189">
        <v>0</v>
      </c>
      <c r="T544" s="189">
        <v>0</v>
      </c>
      <c r="U544" s="189">
        <v>0</v>
      </c>
      <c r="V544" s="189">
        <v>0</v>
      </c>
      <c r="W544" s="189">
        <v>0</v>
      </c>
      <c r="X544" s="188">
        <v>0</v>
      </c>
      <c r="Y544" s="189">
        <v>0</v>
      </c>
      <c r="Z544" s="189">
        <v>0</v>
      </c>
      <c r="AA544" s="189">
        <v>1</v>
      </c>
      <c r="AB544" s="189">
        <v>0</v>
      </c>
      <c r="AC544" s="189">
        <v>0</v>
      </c>
      <c r="AD544" s="189">
        <v>0</v>
      </c>
      <c r="AE544" s="189">
        <v>0</v>
      </c>
      <c r="AF544" s="189">
        <v>0</v>
      </c>
      <c r="AG544" s="189">
        <v>1</v>
      </c>
      <c r="AH544" s="188">
        <v>0</v>
      </c>
      <c r="AI544" s="189">
        <v>0</v>
      </c>
      <c r="AJ544" s="189">
        <v>0</v>
      </c>
      <c r="AK544" s="189">
        <v>0</v>
      </c>
      <c r="AL544" s="189">
        <v>0</v>
      </c>
      <c r="AM544" s="189">
        <v>0</v>
      </c>
      <c r="AN544" s="189">
        <v>0</v>
      </c>
      <c r="AO544" s="189">
        <v>0</v>
      </c>
      <c r="AP544" s="189">
        <v>0</v>
      </c>
      <c r="AQ544" s="189">
        <v>0</v>
      </c>
      <c r="AR544" s="188">
        <v>0</v>
      </c>
      <c r="AS544" s="189">
        <v>0</v>
      </c>
      <c r="AT544" s="189">
        <v>0</v>
      </c>
      <c r="AU544" s="189">
        <v>0</v>
      </c>
      <c r="AV544" s="189">
        <v>0</v>
      </c>
      <c r="AW544" s="189">
        <v>0</v>
      </c>
      <c r="AX544" s="189">
        <v>0</v>
      </c>
      <c r="AY544" s="189">
        <v>0</v>
      </c>
      <c r="AZ544" s="189">
        <v>0</v>
      </c>
      <c r="BA544" s="312">
        <v>0</v>
      </c>
    </row>
    <row r="545" spans="1:53" ht="15" customHeight="1">
      <c r="A545" s="35"/>
      <c r="B545" s="11"/>
      <c r="C545" s="181" t="s">
        <v>310</v>
      </c>
      <c r="D545" s="183">
        <v>0</v>
      </c>
      <c r="E545" s="182">
        <v>0</v>
      </c>
      <c r="F545" s="182">
        <v>0</v>
      </c>
      <c r="G545" s="182">
        <v>2</v>
      </c>
      <c r="H545" s="182">
        <v>0</v>
      </c>
      <c r="I545" s="182">
        <v>0</v>
      </c>
      <c r="J545" s="182">
        <v>0</v>
      </c>
      <c r="K545" s="182">
        <v>0</v>
      </c>
      <c r="L545" s="182">
        <v>0</v>
      </c>
      <c r="M545" s="190">
        <v>2</v>
      </c>
      <c r="N545" s="183">
        <v>0</v>
      </c>
      <c r="O545" s="182">
        <v>0</v>
      </c>
      <c r="P545" s="182">
        <v>0</v>
      </c>
      <c r="Q545" s="182">
        <v>0</v>
      </c>
      <c r="R545" s="182">
        <v>0</v>
      </c>
      <c r="S545" s="182">
        <v>0</v>
      </c>
      <c r="T545" s="182">
        <v>1</v>
      </c>
      <c r="U545" s="182">
        <v>0</v>
      </c>
      <c r="V545" s="182">
        <v>0</v>
      </c>
      <c r="W545" s="182">
        <v>1</v>
      </c>
      <c r="X545" s="183">
        <v>0</v>
      </c>
      <c r="Y545" s="182">
        <v>0</v>
      </c>
      <c r="Z545" s="182">
        <v>0</v>
      </c>
      <c r="AA545" s="182">
        <v>2</v>
      </c>
      <c r="AB545" s="182">
        <v>0</v>
      </c>
      <c r="AC545" s="182">
        <v>0</v>
      </c>
      <c r="AD545" s="182">
        <v>0</v>
      </c>
      <c r="AE545" s="182">
        <v>0</v>
      </c>
      <c r="AF545" s="182">
        <v>0</v>
      </c>
      <c r="AG545" s="182">
        <v>2</v>
      </c>
      <c r="AH545" s="183">
        <v>0</v>
      </c>
      <c r="AI545" s="182">
        <v>0</v>
      </c>
      <c r="AJ545" s="182">
        <v>0</v>
      </c>
      <c r="AK545" s="182">
        <v>0</v>
      </c>
      <c r="AL545" s="182">
        <v>0</v>
      </c>
      <c r="AM545" s="182">
        <v>0</v>
      </c>
      <c r="AN545" s="182">
        <v>0</v>
      </c>
      <c r="AO545" s="182">
        <v>0</v>
      </c>
      <c r="AP545" s="182">
        <v>1</v>
      </c>
      <c r="AQ545" s="182">
        <v>1</v>
      </c>
      <c r="AR545" s="183">
        <v>0</v>
      </c>
      <c r="AS545" s="182">
        <v>1</v>
      </c>
      <c r="AT545" s="182">
        <v>1</v>
      </c>
      <c r="AU545" s="182">
        <v>0</v>
      </c>
      <c r="AV545" s="182">
        <v>0</v>
      </c>
      <c r="AW545" s="182">
        <v>0</v>
      </c>
      <c r="AX545" s="182">
        <v>0</v>
      </c>
      <c r="AY545" s="182">
        <v>0</v>
      </c>
      <c r="AZ545" s="182">
        <v>0</v>
      </c>
      <c r="BA545" s="190">
        <v>2</v>
      </c>
    </row>
    <row r="546" spans="1:53" ht="15" customHeight="1">
      <c r="A546" s="35"/>
      <c r="B546" s="304"/>
      <c r="C546" s="34" t="s">
        <v>39</v>
      </c>
      <c r="D546" s="184">
        <v>0</v>
      </c>
      <c r="E546" s="185">
        <v>0</v>
      </c>
      <c r="F546" s="185">
        <v>0</v>
      </c>
      <c r="G546" s="185">
        <v>2</v>
      </c>
      <c r="H546" s="185">
        <v>0</v>
      </c>
      <c r="I546" s="185">
        <v>0</v>
      </c>
      <c r="J546" s="185">
        <v>0</v>
      </c>
      <c r="K546" s="185">
        <v>0</v>
      </c>
      <c r="L546" s="185">
        <v>0</v>
      </c>
      <c r="M546" s="191">
        <v>2</v>
      </c>
      <c r="N546" s="184">
        <v>0</v>
      </c>
      <c r="O546" s="185">
        <v>0</v>
      </c>
      <c r="P546" s="185">
        <v>0</v>
      </c>
      <c r="Q546" s="185">
        <v>0</v>
      </c>
      <c r="R546" s="185">
        <v>0</v>
      </c>
      <c r="S546" s="185">
        <v>0</v>
      </c>
      <c r="T546" s="185">
        <v>1</v>
      </c>
      <c r="U546" s="185">
        <v>0</v>
      </c>
      <c r="V546" s="185">
        <v>0</v>
      </c>
      <c r="W546" s="185">
        <v>1</v>
      </c>
      <c r="X546" s="184">
        <v>0</v>
      </c>
      <c r="Y546" s="185">
        <v>0</v>
      </c>
      <c r="Z546" s="185">
        <v>0</v>
      </c>
      <c r="AA546" s="185">
        <v>3</v>
      </c>
      <c r="AB546" s="185">
        <v>0</v>
      </c>
      <c r="AC546" s="185">
        <v>0</v>
      </c>
      <c r="AD546" s="185">
        <v>0</v>
      </c>
      <c r="AE546" s="185">
        <v>0</v>
      </c>
      <c r="AF546" s="185">
        <v>0</v>
      </c>
      <c r="AG546" s="185">
        <v>3</v>
      </c>
      <c r="AH546" s="184">
        <v>0</v>
      </c>
      <c r="AI546" s="185">
        <v>0</v>
      </c>
      <c r="AJ546" s="185">
        <v>0</v>
      </c>
      <c r="AK546" s="185">
        <v>0</v>
      </c>
      <c r="AL546" s="185">
        <v>0</v>
      </c>
      <c r="AM546" s="185">
        <v>0</v>
      </c>
      <c r="AN546" s="185">
        <v>0</v>
      </c>
      <c r="AO546" s="185">
        <v>0</v>
      </c>
      <c r="AP546" s="185">
        <v>1</v>
      </c>
      <c r="AQ546" s="185">
        <v>1</v>
      </c>
      <c r="AR546" s="184">
        <v>0</v>
      </c>
      <c r="AS546" s="185">
        <v>1</v>
      </c>
      <c r="AT546" s="185">
        <v>1</v>
      </c>
      <c r="AU546" s="185">
        <v>0</v>
      </c>
      <c r="AV546" s="185">
        <v>0</v>
      </c>
      <c r="AW546" s="185">
        <v>0</v>
      </c>
      <c r="AX546" s="185">
        <v>0</v>
      </c>
      <c r="AY546" s="185">
        <v>0</v>
      </c>
      <c r="AZ546" s="185">
        <v>0</v>
      </c>
      <c r="BA546" s="191">
        <v>2</v>
      </c>
    </row>
    <row r="547" spans="1:53" ht="15" customHeight="1">
      <c r="A547" s="36"/>
      <c r="B547" s="304" t="s">
        <v>39</v>
      </c>
      <c r="C547" s="34"/>
      <c r="D547" s="184">
        <v>0</v>
      </c>
      <c r="E547" s="185">
        <v>11</v>
      </c>
      <c r="F547" s="185">
        <v>2</v>
      </c>
      <c r="G547" s="185">
        <v>27</v>
      </c>
      <c r="H547" s="185">
        <v>12</v>
      </c>
      <c r="I547" s="185">
        <v>0</v>
      </c>
      <c r="J547" s="185">
        <v>2</v>
      </c>
      <c r="K547" s="185">
        <v>0</v>
      </c>
      <c r="L547" s="185">
        <v>5</v>
      </c>
      <c r="M547" s="191">
        <v>59</v>
      </c>
      <c r="N547" s="184">
        <v>0</v>
      </c>
      <c r="O547" s="185">
        <v>13</v>
      </c>
      <c r="P547" s="185">
        <v>6</v>
      </c>
      <c r="Q547" s="185">
        <v>38</v>
      </c>
      <c r="R547" s="185">
        <v>5</v>
      </c>
      <c r="S547" s="185">
        <v>1</v>
      </c>
      <c r="T547" s="185">
        <v>5</v>
      </c>
      <c r="U547" s="185">
        <v>0</v>
      </c>
      <c r="V547" s="185">
        <v>5</v>
      </c>
      <c r="W547" s="185">
        <v>73</v>
      </c>
      <c r="X547" s="184">
        <v>0</v>
      </c>
      <c r="Y547" s="185">
        <v>19</v>
      </c>
      <c r="Z547" s="185">
        <v>4</v>
      </c>
      <c r="AA547" s="185">
        <v>41</v>
      </c>
      <c r="AB547" s="185">
        <v>8</v>
      </c>
      <c r="AC547" s="185">
        <v>1</v>
      </c>
      <c r="AD547" s="185">
        <v>6</v>
      </c>
      <c r="AE547" s="185">
        <v>0</v>
      </c>
      <c r="AF547" s="185">
        <v>4</v>
      </c>
      <c r="AG547" s="185">
        <v>83</v>
      </c>
      <c r="AH547" s="184">
        <v>0</v>
      </c>
      <c r="AI547" s="185">
        <v>16</v>
      </c>
      <c r="AJ547" s="185">
        <v>8</v>
      </c>
      <c r="AK547" s="185">
        <v>47</v>
      </c>
      <c r="AL547" s="185">
        <v>8</v>
      </c>
      <c r="AM547" s="185">
        <v>2</v>
      </c>
      <c r="AN547" s="185">
        <v>1</v>
      </c>
      <c r="AO547" s="185">
        <v>0</v>
      </c>
      <c r="AP547" s="185">
        <v>4</v>
      </c>
      <c r="AQ547" s="185">
        <v>86</v>
      </c>
      <c r="AR547" s="184">
        <v>0</v>
      </c>
      <c r="AS547" s="185">
        <v>15</v>
      </c>
      <c r="AT547" s="185">
        <v>5</v>
      </c>
      <c r="AU547" s="185">
        <v>43</v>
      </c>
      <c r="AV547" s="185">
        <v>5</v>
      </c>
      <c r="AW547" s="185">
        <v>0</v>
      </c>
      <c r="AX547" s="185">
        <v>3</v>
      </c>
      <c r="AY547" s="185">
        <v>0</v>
      </c>
      <c r="AZ547" s="185">
        <v>6</v>
      </c>
      <c r="BA547" s="191">
        <v>77</v>
      </c>
    </row>
    <row r="548" spans="1:53" ht="15" customHeight="1">
      <c r="A548" s="35" t="s">
        <v>13</v>
      </c>
      <c r="B548" s="11" t="s">
        <v>54</v>
      </c>
      <c r="C548" s="181" t="s">
        <v>54</v>
      </c>
      <c r="D548" s="183">
        <v>0</v>
      </c>
      <c r="E548" s="182">
        <v>1</v>
      </c>
      <c r="F548" s="182">
        <v>1</v>
      </c>
      <c r="G548" s="182">
        <v>3</v>
      </c>
      <c r="H548" s="182">
        <v>0</v>
      </c>
      <c r="I548" s="182">
        <v>0</v>
      </c>
      <c r="J548" s="182">
        <v>0</v>
      </c>
      <c r="K548" s="182">
        <v>0</v>
      </c>
      <c r="L548" s="182">
        <v>1</v>
      </c>
      <c r="M548" s="190">
        <v>6</v>
      </c>
      <c r="N548" s="183">
        <v>0</v>
      </c>
      <c r="O548" s="182">
        <v>1</v>
      </c>
      <c r="P548" s="182">
        <v>0</v>
      </c>
      <c r="Q548" s="182">
        <v>0</v>
      </c>
      <c r="R548" s="182">
        <v>0</v>
      </c>
      <c r="S548" s="182">
        <v>0</v>
      </c>
      <c r="T548" s="182">
        <v>0</v>
      </c>
      <c r="U548" s="182">
        <v>0</v>
      </c>
      <c r="V548" s="182">
        <v>0</v>
      </c>
      <c r="W548" s="182">
        <v>1</v>
      </c>
      <c r="X548" s="183">
        <v>0</v>
      </c>
      <c r="Y548" s="182">
        <v>2</v>
      </c>
      <c r="Z548" s="182">
        <v>2</v>
      </c>
      <c r="AA548" s="182">
        <v>0</v>
      </c>
      <c r="AB548" s="182">
        <v>0</v>
      </c>
      <c r="AC548" s="182">
        <v>0</v>
      </c>
      <c r="AD548" s="182">
        <v>0</v>
      </c>
      <c r="AE548" s="182">
        <v>0</v>
      </c>
      <c r="AF548" s="182">
        <v>0</v>
      </c>
      <c r="AG548" s="182">
        <v>4</v>
      </c>
      <c r="AH548" s="183">
        <v>0</v>
      </c>
      <c r="AI548" s="182">
        <v>0</v>
      </c>
      <c r="AJ548" s="182">
        <v>1</v>
      </c>
      <c r="AK548" s="182">
        <v>0</v>
      </c>
      <c r="AL548" s="182">
        <v>0</v>
      </c>
      <c r="AM548" s="182">
        <v>0</v>
      </c>
      <c r="AN548" s="182">
        <v>0</v>
      </c>
      <c r="AO548" s="182">
        <v>0</v>
      </c>
      <c r="AP548" s="182">
        <v>0</v>
      </c>
      <c r="AQ548" s="182">
        <v>1</v>
      </c>
      <c r="AR548" s="183">
        <v>0</v>
      </c>
      <c r="AS548" s="182">
        <v>2</v>
      </c>
      <c r="AT548" s="182">
        <v>0</v>
      </c>
      <c r="AU548" s="182">
        <v>0</v>
      </c>
      <c r="AV548" s="182">
        <v>0</v>
      </c>
      <c r="AW548" s="182">
        <v>0</v>
      </c>
      <c r="AX548" s="182">
        <v>0</v>
      </c>
      <c r="AY548" s="182">
        <v>0</v>
      </c>
      <c r="AZ548" s="182">
        <v>0</v>
      </c>
      <c r="BA548" s="190">
        <v>2</v>
      </c>
    </row>
    <row r="549" spans="1:53" ht="15" customHeight="1">
      <c r="A549" s="35"/>
      <c r="B549" s="197" t="s">
        <v>55</v>
      </c>
      <c r="C549" s="39" t="s">
        <v>55</v>
      </c>
      <c r="D549" s="195">
        <v>0</v>
      </c>
      <c r="E549" s="194">
        <v>0</v>
      </c>
      <c r="F549" s="194">
        <v>0</v>
      </c>
      <c r="G549" s="194">
        <v>2</v>
      </c>
      <c r="H549" s="194">
        <v>0</v>
      </c>
      <c r="I549" s="194">
        <v>0</v>
      </c>
      <c r="J549" s="194">
        <v>0</v>
      </c>
      <c r="K549" s="194">
        <v>0</v>
      </c>
      <c r="L549" s="194">
        <v>0</v>
      </c>
      <c r="M549" s="196">
        <v>2</v>
      </c>
      <c r="N549" s="195">
        <v>0</v>
      </c>
      <c r="O549" s="194">
        <v>0</v>
      </c>
      <c r="P549" s="194">
        <v>0</v>
      </c>
      <c r="Q549" s="194">
        <v>0</v>
      </c>
      <c r="R549" s="194">
        <v>0</v>
      </c>
      <c r="S549" s="194">
        <v>0</v>
      </c>
      <c r="T549" s="194">
        <v>0</v>
      </c>
      <c r="U549" s="194">
        <v>0</v>
      </c>
      <c r="V549" s="194">
        <v>0</v>
      </c>
      <c r="W549" s="194">
        <v>0</v>
      </c>
      <c r="X549" s="195">
        <v>0</v>
      </c>
      <c r="Y549" s="194">
        <v>0</v>
      </c>
      <c r="Z549" s="194">
        <v>0</v>
      </c>
      <c r="AA549" s="194">
        <v>0</v>
      </c>
      <c r="AB549" s="194">
        <v>0</v>
      </c>
      <c r="AC549" s="194">
        <v>0</v>
      </c>
      <c r="AD549" s="194">
        <v>0</v>
      </c>
      <c r="AE549" s="194">
        <v>0</v>
      </c>
      <c r="AF549" s="194">
        <v>0</v>
      </c>
      <c r="AG549" s="194">
        <v>0</v>
      </c>
      <c r="AH549" s="195">
        <v>0</v>
      </c>
      <c r="AI549" s="194">
        <v>0</v>
      </c>
      <c r="AJ549" s="194">
        <v>0</v>
      </c>
      <c r="AK549" s="194">
        <v>0</v>
      </c>
      <c r="AL549" s="194">
        <v>0</v>
      </c>
      <c r="AM549" s="194">
        <v>0</v>
      </c>
      <c r="AN549" s="194">
        <v>0</v>
      </c>
      <c r="AO549" s="194">
        <v>0</v>
      </c>
      <c r="AP549" s="194">
        <v>0</v>
      </c>
      <c r="AQ549" s="194">
        <v>0</v>
      </c>
      <c r="AR549" s="195">
        <v>0</v>
      </c>
      <c r="AS549" s="194">
        <v>0</v>
      </c>
      <c r="AT549" s="194">
        <v>0</v>
      </c>
      <c r="AU549" s="194">
        <v>0</v>
      </c>
      <c r="AV549" s="194">
        <v>0</v>
      </c>
      <c r="AW549" s="194">
        <v>0</v>
      </c>
      <c r="AX549" s="194">
        <v>0</v>
      </c>
      <c r="AY549" s="194">
        <v>0</v>
      </c>
      <c r="AZ549" s="194">
        <v>0</v>
      </c>
      <c r="BA549" s="196">
        <v>0</v>
      </c>
    </row>
    <row r="550" spans="1:53" ht="15" customHeight="1">
      <c r="A550" s="35"/>
      <c r="B550" s="334" t="s">
        <v>187</v>
      </c>
      <c r="C550" s="260" t="s">
        <v>56</v>
      </c>
      <c r="D550" s="188">
        <v>0</v>
      </c>
      <c r="E550" s="189">
        <v>0</v>
      </c>
      <c r="F550" s="189">
        <v>0</v>
      </c>
      <c r="G550" s="189">
        <v>1</v>
      </c>
      <c r="H550" s="189">
        <v>0</v>
      </c>
      <c r="I550" s="189">
        <v>0</v>
      </c>
      <c r="J550" s="189">
        <v>0</v>
      </c>
      <c r="K550" s="189">
        <v>0</v>
      </c>
      <c r="L550" s="189">
        <v>0</v>
      </c>
      <c r="M550" s="312">
        <v>1</v>
      </c>
      <c r="N550" s="188">
        <v>0</v>
      </c>
      <c r="O550" s="189">
        <v>0</v>
      </c>
      <c r="P550" s="189">
        <v>0</v>
      </c>
      <c r="Q550" s="189">
        <v>0</v>
      </c>
      <c r="R550" s="189">
        <v>0</v>
      </c>
      <c r="S550" s="189">
        <v>0</v>
      </c>
      <c r="T550" s="189">
        <v>0</v>
      </c>
      <c r="U550" s="189">
        <v>0</v>
      </c>
      <c r="V550" s="189">
        <v>0</v>
      </c>
      <c r="W550" s="189">
        <v>0</v>
      </c>
      <c r="X550" s="188">
        <v>0</v>
      </c>
      <c r="Y550" s="189">
        <v>0</v>
      </c>
      <c r="Z550" s="189">
        <v>0</v>
      </c>
      <c r="AA550" s="189">
        <v>0</v>
      </c>
      <c r="AB550" s="189">
        <v>0</v>
      </c>
      <c r="AC550" s="189">
        <v>0</v>
      </c>
      <c r="AD550" s="189">
        <v>0</v>
      </c>
      <c r="AE550" s="189">
        <v>0</v>
      </c>
      <c r="AF550" s="189">
        <v>0</v>
      </c>
      <c r="AG550" s="189">
        <v>0</v>
      </c>
      <c r="AH550" s="188">
        <v>0</v>
      </c>
      <c r="AI550" s="189">
        <v>0</v>
      </c>
      <c r="AJ550" s="189">
        <v>0</v>
      </c>
      <c r="AK550" s="189">
        <v>0</v>
      </c>
      <c r="AL550" s="189">
        <v>0</v>
      </c>
      <c r="AM550" s="189">
        <v>0</v>
      </c>
      <c r="AN550" s="189">
        <v>0</v>
      </c>
      <c r="AO550" s="189">
        <v>0</v>
      </c>
      <c r="AP550" s="189">
        <v>0</v>
      </c>
      <c r="AQ550" s="189">
        <v>0</v>
      </c>
      <c r="AR550" s="188">
        <v>0</v>
      </c>
      <c r="AS550" s="189">
        <v>0</v>
      </c>
      <c r="AT550" s="189">
        <v>0</v>
      </c>
      <c r="AU550" s="189">
        <v>0</v>
      </c>
      <c r="AV550" s="189">
        <v>0</v>
      </c>
      <c r="AW550" s="189">
        <v>0</v>
      </c>
      <c r="AX550" s="189">
        <v>0</v>
      </c>
      <c r="AY550" s="189">
        <v>0</v>
      </c>
      <c r="AZ550" s="189">
        <v>0</v>
      </c>
      <c r="BA550" s="312">
        <v>0</v>
      </c>
    </row>
    <row r="551" spans="1:53" ht="15" customHeight="1">
      <c r="A551" s="35"/>
      <c r="B551" s="11"/>
      <c r="C551" s="181" t="s">
        <v>57</v>
      </c>
      <c r="D551" s="183">
        <v>0</v>
      </c>
      <c r="E551" s="182">
        <v>0</v>
      </c>
      <c r="F551" s="182">
        <v>0</v>
      </c>
      <c r="G551" s="182">
        <v>30</v>
      </c>
      <c r="H551" s="182">
        <v>1</v>
      </c>
      <c r="I551" s="182">
        <v>0</v>
      </c>
      <c r="J551" s="182">
        <v>2</v>
      </c>
      <c r="K551" s="182">
        <v>0</v>
      </c>
      <c r="L551" s="182">
        <v>12</v>
      </c>
      <c r="M551" s="190">
        <v>45</v>
      </c>
      <c r="N551" s="183">
        <v>0</v>
      </c>
      <c r="O551" s="182">
        <v>3</v>
      </c>
      <c r="P551" s="182">
        <v>2</v>
      </c>
      <c r="Q551" s="182">
        <v>14</v>
      </c>
      <c r="R551" s="182">
        <v>0</v>
      </c>
      <c r="S551" s="182">
        <v>0</v>
      </c>
      <c r="T551" s="182">
        <v>2</v>
      </c>
      <c r="U551" s="182">
        <v>0</v>
      </c>
      <c r="V551" s="182">
        <v>8</v>
      </c>
      <c r="W551" s="182">
        <v>29</v>
      </c>
      <c r="X551" s="183">
        <v>0</v>
      </c>
      <c r="Y551" s="182">
        <v>3</v>
      </c>
      <c r="Z551" s="182">
        <v>1</v>
      </c>
      <c r="AA551" s="182">
        <v>26</v>
      </c>
      <c r="AB551" s="182">
        <v>1</v>
      </c>
      <c r="AC551" s="182">
        <v>0</v>
      </c>
      <c r="AD551" s="182">
        <v>6</v>
      </c>
      <c r="AE551" s="182">
        <v>0</v>
      </c>
      <c r="AF551" s="182">
        <v>13</v>
      </c>
      <c r="AG551" s="182">
        <v>50</v>
      </c>
      <c r="AH551" s="183">
        <v>0</v>
      </c>
      <c r="AI551" s="182">
        <v>1</v>
      </c>
      <c r="AJ551" s="182">
        <v>0</v>
      </c>
      <c r="AK551" s="182">
        <v>26</v>
      </c>
      <c r="AL551" s="182">
        <v>0</v>
      </c>
      <c r="AM551" s="182">
        <v>0</v>
      </c>
      <c r="AN551" s="182">
        <v>4</v>
      </c>
      <c r="AO551" s="182">
        <v>0</v>
      </c>
      <c r="AP551" s="182">
        <v>13</v>
      </c>
      <c r="AQ551" s="182">
        <v>44</v>
      </c>
      <c r="AR551" s="183">
        <v>0</v>
      </c>
      <c r="AS551" s="182">
        <v>2</v>
      </c>
      <c r="AT551" s="182">
        <v>1</v>
      </c>
      <c r="AU551" s="182">
        <v>19</v>
      </c>
      <c r="AV551" s="182">
        <v>0</v>
      </c>
      <c r="AW551" s="182">
        <v>0</v>
      </c>
      <c r="AX551" s="182">
        <v>6</v>
      </c>
      <c r="AY551" s="182">
        <v>1</v>
      </c>
      <c r="AZ551" s="182">
        <v>11</v>
      </c>
      <c r="BA551" s="190">
        <v>40</v>
      </c>
    </row>
    <row r="552" spans="1:53" ht="15" customHeight="1">
      <c r="A552" s="35"/>
      <c r="B552" s="304"/>
      <c r="C552" s="34" t="s">
        <v>39</v>
      </c>
      <c r="D552" s="184">
        <v>0</v>
      </c>
      <c r="E552" s="185">
        <v>0</v>
      </c>
      <c r="F552" s="185">
        <v>0</v>
      </c>
      <c r="G552" s="185">
        <v>31</v>
      </c>
      <c r="H552" s="185">
        <v>1</v>
      </c>
      <c r="I552" s="185">
        <v>0</v>
      </c>
      <c r="J552" s="185">
        <v>2</v>
      </c>
      <c r="K552" s="185">
        <v>0</v>
      </c>
      <c r="L552" s="185">
        <v>12</v>
      </c>
      <c r="M552" s="191">
        <v>46</v>
      </c>
      <c r="N552" s="184">
        <v>0</v>
      </c>
      <c r="O552" s="185">
        <v>3</v>
      </c>
      <c r="P552" s="185">
        <v>2</v>
      </c>
      <c r="Q552" s="185">
        <v>14</v>
      </c>
      <c r="R552" s="185">
        <v>0</v>
      </c>
      <c r="S552" s="185">
        <v>0</v>
      </c>
      <c r="T552" s="185">
        <v>2</v>
      </c>
      <c r="U552" s="185">
        <v>0</v>
      </c>
      <c r="V552" s="185">
        <v>8</v>
      </c>
      <c r="W552" s="185">
        <v>29</v>
      </c>
      <c r="X552" s="184">
        <v>0</v>
      </c>
      <c r="Y552" s="185">
        <v>3</v>
      </c>
      <c r="Z552" s="185">
        <v>1</v>
      </c>
      <c r="AA552" s="185">
        <v>26</v>
      </c>
      <c r="AB552" s="185">
        <v>1</v>
      </c>
      <c r="AC552" s="185">
        <v>0</v>
      </c>
      <c r="AD552" s="185">
        <v>6</v>
      </c>
      <c r="AE552" s="185">
        <v>0</v>
      </c>
      <c r="AF552" s="185">
        <v>13</v>
      </c>
      <c r="AG552" s="185">
        <v>50</v>
      </c>
      <c r="AH552" s="184">
        <v>0</v>
      </c>
      <c r="AI552" s="185">
        <v>1</v>
      </c>
      <c r="AJ552" s="185">
        <v>0</v>
      </c>
      <c r="AK552" s="185">
        <v>26</v>
      </c>
      <c r="AL552" s="185">
        <v>0</v>
      </c>
      <c r="AM552" s="185">
        <v>0</v>
      </c>
      <c r="AN552" s="185">
        <v>4</v>
      </c>
      <c r="AO552" s="185">
        <v>0</v>
      </c>
      <c r="AP552" s="185">
        <v>13</v>
      </c>
      <c r="AQ552" s="185">
        <v>44</v>
      </c>
      <c r="AR552" s="184">
        <v>0</v>
      </c>
      <c r="AS552" s="185">
        <v>2</v>
      </c>
      <c r="AT552" s="185">
        <v>1</v>
      </c>
      <c r="AU552" s="185">
        <v>19</v>
      </c>
      <c r="AV552" s="185">
        <v>0</v>
      </c>
      <c r="AW552" s="185">
        <v>0</v>
      </c>
      <c r="AX552" s="185">
        <v>6</v>
      </c>
      <c r="AY552" s="185">
        <v>1</v>
      </c>
      <c r="AZ552" s="185">
        <v>11</v>
      </c>
      <c r="BA552" s="191">
        <v>40</v>
      </c>
    </row>
    <row r="553" spans="1:53" ht="15" customHeight="1">
      <c r="A553" s="36"/>
      <c r="B553" s="304" t="s">
        <v>39</v>
      </c>
      <c r="C553" s="34"/>
      <c r="D553" s="184">
        <v>0</v>
      </c>
      <c r="E553" s="185">
        <v>1</v>
      </c>
      <c r="F553" s="185">
        <v>1</v>
      </c>
      <c r="G553" s="185">
        <v>36</v>
      </c>
      <c r="H553" s="185">
        <v>1</v>
      </c>
      <c r="I553" s="185">
        <v>0</v>
      </c>
      <c r="J553" s="185">
        <v>2</v>
      </c>
      <c r="K553" s="185">
        <v>0</v>
      </c>
      <c r="L553" s="185">
        <v>13</v>
      </c>
      <c r="M553" s="191">
        <v>54</v>
      </c>
      <c r="N553" s="184">
        <v>0</v>
      </c>
      <c r="O553" s="185">
        <v>4</v>
      </c>
      <c r="P553" s="185">
        <v>2</v>
      </c>
      <c r="Q553" s="185">
        <v>14</v>
      </c>
      <c r="R553" s="185">
        <v>0</v>
      </c>
      <c r="S553" s="185">
        <v>0</v>
      </c>
      <c r="T553" s="185">
        <v>2</v>
      </c>
      <c r="U553" s="185">
        <v>0</v>
      </c>
      <c r="V553" s="185">
        <v>8</v>
      </c>
      <c r="W553" s="185">
        <v>30</v>
      </c>
      <c r="X553" s="184">
        <v>0</v>
      </c>
      <c r="Y553" s="185">
        <v>5</v>
      </c>
      <c r="Z553" s="185">
        <v>3</v>
      </c>
      <c r="AA553" s="185">
        <v>26</v>
      </c>
      <c r="AB553" s="185">
        <v>1</v>
      </c>
      <c r="AC553" s="185">
        <v>0</v>
      </c>
      <c r="AD553" s="185">
        <v>6</v>
      </c>
      <c r="AE553" s="185">
        <v>0</v>
      </c>
      <c r="AF553" s="185">
        <v>13</v>
      </c>
      <c r="AG553" s="185">
        <v>54</v>
      </c>
      <c r="AH553" s="184">
        <v>0</v>
      </c>
      <c r="AI553" s="185">
        <v>1</v>
      </c>
      <c r="AJ553" s="185">
        <v>1</v>
      </c>
      <c r="AK553" s="185">
        <v>26</v>
      </c>
      <c r="AL553" s="185">
        <v>0</v>
      </c>
      <c r="AM553" s="185">
        <v>0</v>
      </c>
      <c r="AN553" s="185">
        <v>4</v>
      </c>
      <c r="AO553" s="185">
        <v>0</v>
      </c>
      <c r="AP553" s="185">
        <v>13</v>
      </c>
      <c r="AQ553" s="185">
        <v>45</v>
      </c>
      <c r="AR553" s="184">
        <v>0</v>
      </c>
      <c r="AS553" s="185">
        <v>4</v>
      </c>
      <c r="AT553" s="185">
        <v>1</v>
      </c>
      <c r="AU553" s="185">
        <v>19</v>
      </c>
      <c r="AV553" s="185">
        <v>0</v>
      </c>
      <c r="AW553" s="185">
        <v>0</v>
      </c>
      <c r="AX553" s="185">
        <v>6</v>
      </c>
      <c r="AY553" s="185">
        <v>1</v>
      </c>
      <c r="AZ553" s="185">
        <v>11</v>
      </c>
      <c r="BA553" s="191">
        <v>42</v>
      </c>
    </row>
    <row r="554" spans="1:53" ht="15" customHeight="1">
      <c r="A554" s="35" t="s">
        <v>14</v>
      </c>
      <c r="B554" s="11" t="s">
        <v>58</v>
      </c>
      <c r="C554" s="181" t="s">
        <v>59</v>
      </c>
      <c r="D554" s="183">
        <v>0</v>
      </c>
      <c r="E554" s="182">
        <v>74</v>
      </c>
      <c r="F554" s="182">
        <v>17</v>
      </c>
      <c r="G554" s="182">
        <v>122</v>
      </c>
      <c r="H554" s="182">
        <v>0</v>
      </c>
      <c r="I554" s="182">
        <v>0</v>
      </c>
      <c r="J554" s="182">
        <v>3</v>
      </c>
      <c r="K554" s="182">
        <v>0</v>
      </c>
      <c r="L554" s="182">
        <v>0</v>
      </c>
      <c r="M554" s="190">
        <v>216</v>
      </c>
      <c r="N554" s="183">
        <v>0</v>
      </c>
      <c r="O554" s="182">
        <v>77</v>
      </c>
      <c r="P554" s="182">
        <v>25</v>
      </c>
      <c r="Q554" s="182">
        <v>141</v>
      </c>
      <c r="R554" s="182">
        <v>0</v>
      </c>
      <c r="S554" s="182">
        <v>0</v>
      </c>
      <c r="T554" s="182">
        <v>2</v>
      </c>
      <c r="U554" s="182">
        <v>0</v>
      </c>
      <c r="V554" s="182">
        <v>1</v>
      </c>
      <c r="W554" s="182">
        <v>246</v>
      </c>
      <c r="X554" s="183">
        <v>0</v>
      </c>
      <c r="Y554" s="182">
        <v>52</v>
      </c>
      <c r="Z554" s="182">
        <v>23</v>
      </c>
      <c r="AA554" s="182">
        <v>74</v>
      </c>
      <c r="AB554" s="182">
        <v>0</v>
      </c>
      <c r="AC554" s="182">
        <v>0</v>
      </c>
      <c r="AD554" s="182">
        <v>1</v>
      </c>
      <c r="AE554" s="182">
        <v>0</v>
      </c>
      <c r="AF554" s="182">
        <v>1</v>
      </c>
      <c r="AG554" s="182">
        <v>151</v>
      </c>
      <c r="AH554" s="183">
        <v>0</v>
      </c>
      <c r="AI554" s="182">
        <v>66</v>
      </c>
      <c r="AJ554" s="182">
        <v>21</v>
      </c>
      <c r="AK554" s="182">
        <v>121</v>
      </c>
      <c r="AL554" s="182">
        <v>0</v>
      </c>
      <c r="AM554" s="182">
        <v>0</v>
      </c>
      <c r="AN554" s="182">
        <v>3</v>
      </c>
      <c r="AO554" s="182">
        <v>0</v>
      </c>
      <c r="AP554" s="182">
        <v>4</v>
      </c>
      <c r="AQ554" s="182">
        <v>215</v>
      </c>
      <c r="AR554" s="183">
        <v>0</v>
      </c>
      <c r="AS554" s="182">
        <v>67</v>
      </c>
      <c r="AT554" s="182">
        <v>12</v>
      </c>
      <c r="AU554" s="182">
        <v>136</v>
      </c>
      <c r="AV554" s="182">
        <v>0</v>
      </c>
      <c r="AW554" s="182">
        <v>0</v>
      </c>
      <c r="AX554" s="182">
        <v>3</v>
      </c>
      <c r="AY554" s="182">
        <v>0</v>
      </c>
      <c r="AZ554" s="182">
        <v>2</v>
      </c>
      <c r="BA554" s="190">
        <v>220</v>
      </c>
    </row>
    <row r="555" spans="1:53" ht="15" customHeight="1">
      <c r="A555" s="35"/>
      <c r="B555" s="11"/>
      <c r="C555" s="181" t="s">
        <v>60</v>
      </c>
      <c r="D555" s="183">
        <v>0</v>
      </c>
      <c r="E555" s="182">
        <v>10</v>
      </c>
      <c r="F555" s="182">
        <v>2</v>
      </c>
      <c r="G555" s="182">
        <v>17</v>
      </c>
      <c r="H555" s="182">
        <v>0</v>
      </c>
      <c r="I555" s="182">
        <v>0</v>
      </c>
      <c r="J555" s="182">
        <v>0</v>
      </c>
      <c r="K555" s="182">
        <v>0</v>
      </c>
      <c r="L555" s="182">
        <v>0</v>
      </c>
      <c r="M555" s="190">
        <v>29</v>
      </c>
      <c r="N555" s="183">
        <v>0</v>
      </c>
      <c r="O555" s="182">
        <v>8</v>
      </c>
      <c r="P555" s="182">
        <v>0</v>
      </c>
      <c r="Q555" s="182">
        <v>26</v>
      </c>
      <c r="R555" s="182">
        <v>0</v>
      </c>
      <c r="S555" s="182">
        <v>0</v>
      </c>
      <c r="T555" s="182">
        <v>0</v>
      </c>
      <c r="U555" s="182">
        <v>0</v>
      </c>
      <c r="V555" s="182">
        <v>3</v>
      </c>
      <c r="W555" s="182">
        <v>37</v>
      </c>
      <c r="X555" s="183">
        <v>0</v>
      </c>
      <c r="Y555" s="182">
        <v>7</v>
      </c>
      <c r="Z555" s="182">
        <v>5</v>
      </c>
      <c r="AA555" s="182">
        <v>13</v>
      </c>
      <c r="AB555" s="182">
        <v>0</v>
      </c>
      <c r="AC555" s="182">
        <v>0</v>
      </c>
      <c r="AD555" s="182">
        <v>2</v>
      </c>
      <c r="AE555" s="182">
        <v>0</v>
      </c>
      <c r="AF555" s="182">
        <v>1</v>
      </c>
      <c r="AG555" s="182">
        <v>28</v>
      </c>
      <c r="AH555" s="183">
        <v>0</v>
      </c>
      <c r="AI555" s="182">
        <v>9</v>
      </c>
      <c r="AJ555" s="182">
        <v>1</v>
      </c>
      <c r="AK555" s="182">
        <v>16</v>
      </c>
      <c r="AL555" s="182">
        <v>0</v>
      </c>
      <c r="AM555" s="182">
        <v>0</v>
      </c>
      <c r="AN555" s="182">
        <v>0</v>
      </c>
      <c r="AO555" s="182">
        <v>0</v>
      </c>
      <c r="AP555" s="182">
        <v>0</v>
      </c>
      <c r="AQ555" s="182">
        <v>26</v>
      </c>
      <c r="AR555" s="183">
        <v>0</v>
      </c>
      <c r="AS555" s="182">
        <v>3</v>
      </c>
      <c r="AT555" s="182">
        <v>1</v>
      </c>
      <c r="AU555" s="182">
        <v>19</v>
      </c>
      <c r="AV555" s="182">
        <v>0</v>
      </c>
      <c r="AW555" s="182">
        <v>0</v>
      </c>
      <c r="AX555" s="182">
        <v>0</v>
      </c>
      <c r="AY555" s="182">
        <v>0</v>
      </c>
      <c r="AZ555" s="182">
        <v>3</v>
      </c>
      <c r="BA555" s="190">
        <v>26</v>
      </c>
    </row>
    <row r="556" spans="1:53" ht="15" customHeight="1">
      <c r="A556" s="35"/>
      <c r="B556" s="11"/>
      <c r="C556" s="181" t="s">
        <v>39</v>
      </c>
      <c r="D556" s="183">
        <v>0</v>
      </c>
      <c r="E556" s="182">
        <v>84</v>
      </c>
      <c r="F556" s="182">
        <v>19</v>
      </c>
      <c r="G556" s="182">
        <v>139</v>
      </c>
      <c r="H556" s="182">
        <v>0</v>
      </c>
      <c r="I556" s="182">
        <v>0</v>
      </c>
      <c r="J556" s="182">
        <v>3</v>
      </c>
      <c r="K556" s="182">
        <v>0</v>
      </c>
      <c r="L556" s="182">
        <v>0</v>
      </c>
      <c r="M556" s="190">
        <v>245</v>
      </c>
      <c r="N556" s="183">
        <v>0</v>
      </c>
      <c r="O556" s="182">
        <v>85</v>
      </c>
      <c r="P556" s="182">
        <v>25</v>
      </c>
      <c r="Q556" s="182">
        <v>167</v>
      </c>
      <c r="R556" s="182">
        <v>0</v>
      </c>
      <c r="S556" s="182">
        <v>0</v>
      </c>
      <c r="T556" s="182">
        <v>2</v>
      </c>
      <c r="U556" s="182">
        <v>0</v>
      </c>
      <c r="V556" s="182">
        <v>4</v>
      </c>
      <c r="W556" s="182">
        <v>283</v>
      </c>
      <c r="X556" s="183">
        <v>0</v>
      </c>
      <c r="Y556" s="182">
        <v>59</v>
      </c>
      <c r="Z556" s="182">
        <v>28</v>
      </c>
      <c r="AA556" s="182">
        <v>87</v>
      </c>
      <c r="AB556" s="182">
        <v>0</v>
      </c>
      <c r="AC556" s="182">
        <v>0</v>
      </c>
      <c r="AD556" s="182">
        <v>3</v>
      </c>
      <c r="AE556" s="182">
        <v>0</v>
      </c>
      <c r="AF556" s="182">
        <v>2</v>
      </c>
      <c r="AG556" s="182">
        <v>179</v>
      </c>
      <c r="AH556" s="183">
        <v>0</v>
      </c>
      <c r="AI556" s="182">
        <v>75</v>
      </c>
      <c r="AJ556" s="182">
        <v>22</v>
      </c>
      <c r="AK556" s="182">
        <v>137</v>
      </c>
      <c r="AL556" s="182">
        <v>0</v>
      </c>
      <c r="AM556" s="182">
        <v>0</v>
      </c>
      <c r="AN556" s="182">
        <v>3</v>
      </c>
      <c r="AO556" s="182">
        <v>0</v>
      </c>
      <c r="AP556" s="182">
        <v>4</v>
      </c>
      <c r="AQ556" s="182">
        <v>241</v>
      </c>
      <c r="AR556" s="183">
        <v>0</v>
      </c>
      <c r="AS556" s="182">
        <v>70</v>
      </c>
      <c r="AT556" s="182">
        <v>13</v>
      </c>
      <c r="AU556" s="182">
        <v>155</v>
      </c>
      <c r="AV556" s="182">
        <v>0</v>
      </c>
      <c r="AW556" s="182">
        <v>0</v>
      </c>
      <c r="AX556" s="182">
        <v>3</v>
      </c>
      <c r="AY556" s="182">
        <v>0</v>
      </c>
      <c r="AZ556" s="182">
        <v>5</v>
      </c>
      <c r="BA556" s="190">
        <v>246</v>
      </c>
    </row>
    <row r="557" spans="1:53" ht="15" customHeight="1">
      <c r="A557" s="35"/>
      <c r="B557" s="197" t="s">
        <v>61</v>
      </c>
      <c r="C557" s="39" t="s">
        <v>61</v>
      </c>
      <c r="D557" s="195">
        <v>0</v>
      </c>
      <c r="E557" s="194">
        <v>0</v>
      </c>
      <c r="F557" s="194">
        <v>0</v>
      </c>
      <c r="G557" s="194">
        <v>1</v>
      </c>
      <c r="H557" s="194">
        <v>0</v>
      </c>
      <c r="I557" s="194">
        <v>0</v>
      </c>
      <c r="J557" s="194">
        <v>0</v>
      </c>
      <c r="K557" s="194">
        <v>0</v>
      </c>
      <c r="L557" s="194">
        <v>0</v>
      </c>
      <c r="M557" s="196">
        <v>1</v>
      </c>
      <c r="N557" s="195">
        <v>0</v>
      </c>
      <c r="O557" s="194">
        <v>0</v>
      </c>
      <c r="P557" s="194">
        <v>0</v>
      </c>
      <c r="Q557" s="194">
        <v>0</v>
      </c>
      <c r="R557" s="194">
        <v>0</v>
      </c>
      <c r="S557" s="194">
        <v>0</v>
      </c>
      <c r="T557" s="194">
        <v>0</v>
      </c>
      <c r="U557" s="194">
        <v>0</v>
      </c>
      <c r="V557" s="194">
        <v>0</v>
      </c>
      <c r="W557" s="194">
        <v>0</v>
      </c>
      <c r="X557" s="195">
        <v>0</v>
      </c>
      <c r="Y557" s="194">
        <v>0</v>
      </c>
      <c r="Z557" s="194">
        <v>0</v>
      </c>
      <c r="AA557" s="194">
        <v>0</v>
      </c>
      <c r="AB557" s="194">
        <v>0</v>
      </c>
      <c r="AC557" s="194">
        <v>0</v>
      </c>
      <c r="AD557" s="194">
        <v>0</v>
      </c>
      <c r="AE557" s="194">
        <v>0</v>
      </c>
      <c r="AF557" s="194">
        <v>0</v>
      </c>
      <c r="AG557" s="194">
        <v>0</v>
      </c>
      <c r="AH557" s="195">
        <v>0</v>
      </c>
      <c r="AI557" s="194">
        <v>0</v>
      </c>
      <c r="AJ557" s="194">
        <v>0</v>
      </c>
      <c r="AK557" s="194">
        <v>1</v>
      </c>
      <c r="AL557" s="194">
        <v>0</v>
      </c>
      <c r="AM557" s="194">
        <v>0</v>
      </c>
      <c r="AN557" s="194">
        <v>0</v>
      </c>
      <c r="AO557" s="194">
        <v>0</v>
      </c>
      <c r="AP557" s="194">
        <v>0</v>
      </c>
      <c r="AQ557" s="194">
        <v>1</v>
      </c>
      <c r="AR557" s="195">
        <v>0</v>
      </c>
      <c r="AS557" s="194">
        <v>0</v>
      </c>
      <c r="AT557" s="194">
        <v>0</v>
      </c>
      <c r="AU557" s="194">
        <v>0</v>
      </c>
      <c r="AV557" s="194">
        <v>0</v>
      </c>
      <c r="AW557" s="194">
        <v>0</v>
      </c>
      <c r="AX557" s="194">
        <v>0</v>
      </c>
      <c r="AY557" s="194">
        <v>0</v>
      </c>
      <c r="AZ557" s="194">
        <v>0</v>
      </c>
      <c r="BA557" s="196">
        <v>0</v>
      </c>
    </row>
    <row r="558" spans="1:53" ht="15" customHeight="1">
      <c r="A558" s="36"/>
      <c r="B558" s="304" t="s">
        <v>39</v>
      </c>
      <c r="C558" s="34"/>
      <c r="D558" s="184">
        <v>0</v>
      </c>
      <c r="E558" s="185">
        <v>84</v>
      </c>
      <c r="F558" s="185">
        <v>19</v>
      </c>
      <c r="G558" s="185">
        <v>140</v>
      </c>
      <c r="H558" s="185">
        <v>0</v>
      </c>
      <c r="I558" s="185">
        <v>0</v>
      </c>
      <c r="J558" s="185">
        <v>3</v>
      </c>
      <c r="K558" s="185">
        <v>0</v>
      </c>
      <c r="L558" s="185">
        <v>0</v>
      </c>
      <c r="M558" s="191">
        <v>246</v>
      </c>
      <c r="N558" s="184">
        <v>0</v>
      </c>
      <c r="O558" s="185">
        <v>85</v>
      </c>
      <c r="P558" s="185">
        <v>25</v>
      </c>
      <c r="Q558" s="185">
        <v>167</v>
      </c>
      <c r="R558" s="185">
        <v>0</v>
      </c>
      <c r="S558" s="185">
        <v>0</v>
      </c>
      <c r="T558" s="185">
        <v>2</v>
      </c>
      <c r="U558" s="185">
        <v>0</v>
      </c>
      <c r="V558" s="185">
        <v>4</v>
      </c>
      <c r="W558" s="185">
        <v>283</v>
      </c>
      <c r="X558" s="184">
        <v>0</v>
      </c>
      <c r="Y558" s="185">
        <v>59</v>
      </c>
      <c r="Z558" s="185">
        <v>28</v>
      </c>
      <c r="AA558" s="185">
        <v>87</v>
      </c>
      <c r="AB558" s="185">
        <v>0</v>
      </c>
      <c r="AC558" s="185">
        <v>0</v>
      </c>
      <c r="AD558" s="185">
        <v>3</v>
      </c>
      <c r="AE558" s="185">
        <v>0</v>
      </c>
      <c r="AF558" s="185">
        <v>2</v>
      </c>
      <c r="AG558" s="185">
        <v>179</v>
      </c>
      <c r="AH558" s="184">
        <v>0</v>
      </c>
      <c r="AI558" s="185">
        <v>75</v>
      </c>
      <c r="AJ558" s="185">
        <v>22</v>
      </c>
      <c r="AK558" s="185">
        <v>138</v>
      </c>
      <c r="AL558" s="185">
        <v>0</v>
      </c>
      <c r="AM558" s="185">
        <v>0</v>
      </c>
      <c r="AN558" s="185">
        <v>3</v>
      </c>
      <c r="AO558" s="185">
        <v>0</v>
      </c>
      <c r="AP558" s="185">
        <v>4</v>
      </c>
      <c r="AQ558" s="185">
        <v>242</v>
      </c>
      <c r="AR558" s="184">
        <v>0</v>
      </c>
      <c r="AS558" s="185">
        <v>70</v>
      </c>
      <c r="AT558" s="185">
        <v>13</v>
      </c>
      <c r="AU558" s="185">
        <v>155</v>
      </c>
      <c r="AV558" s="185">
        <v>0</v>
      </c>
      <c r="AW558" s="185">
        <v>0</v>
      </c>
      <c r="AX558" s="185">
        <v>3</v>
      </c>
      <c r="AY558" s="185">
        <v>0</v>
      </c>
      <c r="AZ558" s="185">
        <v>5</v>
      </c>
      <c r="BA558" s="191">
        <v>246</v>
      </c>
    </row>
    <row r="559" spans="1:53" ht="15" customHeight="1">
      <c r="A559" s="36" t="s">
        <v>15</v>
      </c>
      <c r="B559" s="304"/>
      <c r="C559" s="34"/>
      <c r="D559" s="184">
        <v>0</v>
      </c>
      <c r="E559" s="185">
        <v>123</v>
      </c>
      <c r="F559" s="185">
        <v>30</v>
      </c>
      <c r="G559" s="185">
        <v>339</v>
      </c>
      <c r="H559" s="185">
        <v>5</v>
      </c>
      <c r="I559" s="185">
        <v>0</v>
      </c>
      <c r="J559" s="185">
        <v>15</v>
      </c>
      <c r="K559" s="185">
        <v>0</v>
      </c>
      <c r="L559" s="185">
        <v>41</v>
      </c>
      <c r="M559" s="191">
        <v>553</v>
      </c>
      <c r="N559" s="184">
        <v>0</v>
      </c>
      <c r="O559" s="185">
        <v>136</v>
      </c>
      <c r="P559" s="185">
        <v>40</v>
      </c>
      <c r="Q559" s="185">
        <v>348</v>
      </c>
      <c r="R559" s="185">
        <v>9</v>
      </c>
      <c r="S559" s="185">
        <v>0</v>
      </c>
      <c r="T559" s="185">
        <v>31</v>
      </c>
      <c r="U559" s="185">
        <v>0</v>
      </c>
      <c r="V559" s="185">
        <v>53</v>
      </c>
      <c r="W559" s="185">
        <v>617</v>
      </c>
      <c r="X559" s="184">
        <v>0</v>
      </c>
      <c r="Y559" s="185">
        <v>102</v>
      </c>
      <c r="Z559" s="185">
        <v>46</v>
      </c>
      <c r="AA559" s="185">
        <v>272</v>
      </c>
      <c r="AB559" s="185">
        <v>4</v>
      </c>
      <c r="AC559" s="185">
        <v>0</v>
      </c>
      <c r="AD559" s="185">
        <v>17</v>
      </c>
      <c r="AE559" s="185">
        <v>0</v>
      </c>
      <c r="AF559" s="185">
        <v>51</v>
      </c>
      <c r="AG559" s="185">
        <v>492</v>
      </c>
      <c r="AH559" s="184">
        <v>0</v>
      </c>
      <c r="AI559" s="185">
        <v>97</v>
      </c>
      <c r="AJ559" s="185">
        <v>31</v>
      </c>
      <c r="AK559" s="185">
        <v>243</v>
      </c>
      <c r="AL559" s="185">
        <v>4</v>
      </c>
      <c r="AM559" s="185">
        <v>0</v>
      </c>
      <c r="AN559" s="185">
        <v>17</v>
      </c>
      <c r="AO559" s="185">
        <v>0</v>
      </c>
      <c r="AP559" s="185">
        <v>62</v>
      </c>
      <c r="AQ559" s="185">
        <v>454</v>
      </c>
      <c r="AR559" s="184">
        <v>0</v>
      </c>
      <c r="AS559" s="185">
        <v>79</v>
      </c>
      <c r="AT559" s="185">
        <v>21</v>
      </c>
      <c r="AU559" s="185">
        <v>199</v>
      </c>
      <c r="AV559" s="185">
        <v>2</v>
      </c>
      <c r="AW559" s="185">
        <v>0</v>
      </c>
      <c r="AX559" s="185">
        <v>9</v>
      </c>
      <c r="AY559" s="185">
        <v>0</v>
      </c>
      <c r="AZ559" s="185">
        <v>67</v>
      </c>
      <c r="BA559" s="191">
        <v>377</v>
      </c>
    </row>
    <row r="560" spans="1:53" ht="15" customHeight="1">
      <c r="A560" s="35" t="s">
        <v>16</v>
      </c>
      <c r="B560" s="11" t="s">
        <v>188</v>
      </c>
      <c r="C560" s="181" t="s">
        <v>62</v>
      </c>
      <c r="D560" s="183">
        <v>0</v>
      </c>
      <c r="E560" s="182">
        <v>6</v>
      </c>
      <c r="F560" s="182">
        <v>2</v>
      </c>
      <c r="G560" s="182">
        <v>8</v>
      </c>
      <c r="H560" s="182">
        <v>0</v>
      </c>
      <c r="I560" s="182">
        <v>0</v>
      </c>
      <c r="J560" s="182">
        <v>1</v>
      </c>
      <c r="K560" s="182">
        <v>0</v>
      </c>
      <c r="L560" s="182">
        <v>1</v>
      </c>
      <c r="M560" s="190">
        <v>18</v>
      </c>
      <c r="N560" s="183">
        <v>0</v>
      </c>
      <c r="O560" s="182">
        <v>11</v>
      </c>
      <c r="P560" s="182">
        <v>0</v>
      </c>
      <c r="Q560" s="182">
        <v>7</v>
      </c>
      <c r="R560" s="182">
        <v>0</v>
      </c>
      <c r="S560" s="182">
        <v>0</v>
      </c>
      <c r="T560" s="182">
        <v>0</v>
      </c>
      <c r="U560" s="182">
        <v>0</v>
      </c>
      <c r="V560" s="182">
        <v>1</v>
      </c>
      <c r="W560" s="182">
        <v>19</v>
      </c>
      <c r="X560" s="183">
        <v>0</v>
      </c>
      <c r="Y560" s="182">
        <v>5</v>
      </c>
      <c r="Z560" s="182">
        <v>2</v>
      </c>
      <c r="AA560" s="182">
        <v>4</v>
      </c>
      <c r="AB560" s="182">
        <v>0</v>
      </c>
      <c r="AC560" s="182">
        <v>0</v>
      </c>
      <c r="AD560" s="182">
        <v>0</v>
      </c>
      <c r="AE560" s="182">
        <v>0</v>
      </c>
      <c r="AF560" s="182">
        <v>1</v>
      </c>
      <c r="AG560" s="182">
        <v>12</v>
      </c>
      <c r="AH560" s="183">
        <v>0</v>
      </c>
      <c r="AI560" s="182">
        <v>4</v>
      </c>
      <c r="AJ560" s="182">
        <v>0</v>
      </c>
      <c r="AK560" s="182">
        <v>9</v>
      </c>
      <c r="AL560" s="182">
        <v>0</v>
      </c>
      <c r="AM560" s="182">
        <v>0</v>
      </c>
      <c r="AN560" s="182">
        <v>0</v>
      </c>
      <c r="AO560" s="182">
        <v>0</v>
      </c>
      <c r="AP560" s="182">
        <v>1</v>
      </c>
      <c r="AQ560" s="182">
        <v>14</v>
      </c>
      <c r="AR560" s="183">
        <v>0</v>
      </c>
      <c r="AS560" s="182">
        <v>7</v>
      </c>
      <c r="AT560" s="182">
        <v>1</v>
      </c>
      <c r="AU560" s="182">
        <v>9</v>
      </c>
      <c r="AV560" s="182">
        <v>0</v>
      </c>
      <c r="AW560" s="182">
        <v>0</v>
      </c>
      <c r="AX560" s="182">
        <v>0</v>
      </c>
      <c r="AY560" s="182">
        <v>0</v>
      </c>
      <c r="AZ560" s="182">
        <v>6</v>
      </c>
      <c r="BA560" s="190">
        <v>23</v>
      </c>
    </row>
    <row r="561" spans="1:53" ht="15" customHeight="1">
      <c r="A561" s="35"/>
      <c r="B561" s="11"/>
      <c r="C561" s="181" t="s">
        <v>63</v>
      </c>
      <c r="D561" s="183">
        <v>0</v>
      </c>
      <c r="E561" s="182">
        <v>21</v>
      </c>
      <c r="F561" s="182">
        <v>3</v>
      </c>
      <c r="G561" s="182">
        <v>108</v>
      </c>
      <c r="H561" s="182">
        <v>5</v>
      </c>
      <c r="I561" s="182">
        <v>0</v>
      </c>
      <c r="J561" s="182">
        <v>9</v>
      </c>
      <c r="K561" s="182">
        <v>0</v>
      </c>
      <c r="L561" s="182">
        <v>31</v>
      </c>
      <c r="M561" s="190">
        <v>177</v>
      </c>
      <c r="N561" s="183">
        <v>0</v>
      </c>
      <c r="O561" s="182">
        <v>16</v>
      </c>
      <c r="P561" s="182">
        <v>5</v>
      </c>
      <c r="Q561" s="182">
        <v>61</v>
      </c>
      <c r="R561" s="182">
        <v>4</v>
      </c>
      <c r="S561" s="182">
        <v>0</v>
      </c>
      <c r="T561" s="182">
        <v>9</v>
      </c>
      <c r="U561" s="182">
        <v>0</v>
      </c>
      <c r="V561" s="182">
        <v>28</v>
      </c>
      <c r="W561" s="182">
        <v>123</v>
      </c>
      <c r="X561" s="183">
        <v>0</v>
      </c>
      <c r="Y561" s="182">
        <v>17</v>
      </c>
      <c r="Z561" s="182">
        <v>3</v>
      </c>
      <c r="AA561" s="182">
        <v>86</v>
      </c>
      <c r="AB561" s="182">
        <v>5</v>
      </c>
      <c r="AC561" s="182">
        <v>0</v>
      </c>
      <c r="AD561" s="182">
        <v>6</v>
      </c>
      <c r="AE561" s="182">
        <v>0</v>
      </c>
      <c r="AF561" s="182">
        <v>50</v>
      </c>
      <c r="AG561" s="182">
        <v>167</v>
      </c>
      <c r="AH561" s="183">
        <v>0</v>
      </c>
      <c r="AI561" s="182">
        <v>26</v>
      </c>
      <c r="AJ561" s="182">
        <v>4</v>
      </c>
      <c r="AK561" s="182">
        <v>89</v>
      </c>
      <c r="AL561" s="182">
        <v>2</v>
      </c>
      <c r="AM561" s="182">
        <v>0</v>
      </c>
      <c r="AN561" s="182">
        <v>9</v>
      </c>
      <c r="AO561" s="182">
        <v>0</v>
      </c>
      <c r="AP561" s="182">
        <v>46</v>
      </c>
      <c r="AQ561" s="182">
        <v>176</v>
      </c>
      <c r="AR561" s="183">
        <v>0</v>
      </c>
      <c r="AS561" s="182">
        <v>17</v>
      </c>
      <c r="AT561" s="182">
        <v>7</v>
      </c>
      <c r="AU561" s="182">
        <v>82</v>
      </c>
      <c r="AV561" s="182">
        <v>1</v>
      </c>
      <c r="AW561" s="182">
        <v>0</v>
      </c>
      <c r="AX561" s="182">
        <v>9</v>
      </c>
      <c r="AY561" s="182">
        <v>0</v>
      </c>
      <c r="AZ561" s="182">
        <v>44</v>
      </c>
      <c r="BA561" s="190">
        <v>160</v>
      </c>
    </row>
    <row r="562" spans="1:53" ht="15" customHeight="1">
      <c r="A562" s="35"/>
      <c r="B562" s="11"/>
      <c r="C562" s="181" t="s">
        <v>39</v>
      </c>
      <c r="D562" s="183">
        <v>0</v>
      </c>
      <c r="E562" s="182">
        <v>27</v>
      </c>
      <c r="F562" s="182">
        <v>5</v>
      </c>
      <c r="G562" s="182">
        <v>116</v>
      </c>
      <c r="H562" s="182">
        <v>5</v>
      </c>
      <c r="I562" s="182">
        <v>0</v>
      </c>
      <c r="J562" s="182">
        <v>10</v>
      </c>
      <c r="K562" s="182">
        <v>0</v>
      </c>
      <c r="L562" s="182">
        <v>32</v>
      </c>
      <c r="M562" s="190">
        <v>195</v>
      </c>
      <c r="N562" s="183">
        <v>0</v>
      </c>
      <c r="O562" s="182">
        <v>27</v>
      </c>
      <c r="P562" s="182">
        <v>5</v>
      </c>
      <c r="Q562" s="182">
        <v>68</v>
      </c>
      <c r="R562" s="182">
        <v>4</v>
      </c>
      <c r="S562" s="182">
        <v>0</v>
      </c>
      <c r="T562" s="182">
        <v>9</v>
      </c>
      <c r="U562" s="182">
        <v>0</v>
      </c>
      <c r="V562" s="182">
        <v>29</v>
      </c>
      <c r="W562" s="182">
        <v>142</v>
      </c>
      <c r="X562" s="183">
        <v>0</v>
      </c>
      <c r="Y562" s="182">
        <v>22</v>
      </c>
      <c r="Z562" s="182">
        <v>5</v>
      </c>
      <c r="AA562" s="182">
        <v>90</v>
      </c>
      <c r="AB562" s="182">
        <v>5</v>
      </c>
      <c r="AC562" s="182">
        <v>0</v>
      </c>
      <c r="AD562" s="182">
        <v>6</v>
      </c>
      <c r="AE562" s="182">
        <v>0</v>
      </c>
      <c r="AF562" s="182">
        <v>51</v>
      </c>
      <c r="AG562" s="182">
        <v>179</v>
      </c>
      <c r="AH562" s="183">
        <v>0</v>
      </c>
      <c r="AI562" s="182">
        <v>30</v>
      </c>
      <c r="AJ562" s="182">
        <v>4</v>
      </c>
      <c r="AK562" s="182">
        <v>98</v>
      </c>
      <c r="AL562" s="182">
        <v>2</v>
      </c>
      <c r="AM562" s="182">
        <v>0</v>
      </c>
      <c r="AN562" s="182">
        <v>9</v>
      </c>
      <c r="AO562" s="182">
        <v>0</v>
      </c>
      <c r="AP562" s="182">
        <v>47</v>
      </c>
      <c r="AQ562" s="182">
        <v>190</v>
      </c>
      <c r="AR562" s="183">
        <v>0</v>
      </c>
      <c r="AS562" s="182">
        <v>24</v>
      </c>
      <c r="AT562" s="182">
        <v>8</v>
      </c>
      <c r="AU562" s="182">
        <v>91</v>
      </c>
      <c r="AV562" s="182">
        <v>1</v>
      </c>
      <c r="AW562" s="182">
        <v>0</v>
      </c>
      <c r="AX562" s="182">
        <v>9</v>
      </c>
      <c r="AY562" s="182">
        <v>0</v>
      </c>
      <c r="AZ562" s="182">
        <v>50</v>
      </c>
      <c r="BA562" s="190">
        <v>183</v>
      </c>
    </row>
    <row r="563" spans="1:53" ht="15" customHeight="1">
      <c r="A563" s="35"/>
      <c r="B563" s="334" t="s">
        <v>64</v>
      </c>
      <c r="C563" s="260" t="s">
        <v>65</v>
      </c>
      <c r="D563" s="188">
        <v>0</v>
      </c>
      <c r="E563" s="189">
        <v>8</v>
      </c>
      <c r="F563" s="189">
        <v>9</v>
      </c>
      <c r="G563" s="189">
        <v>41</v>
      </c>
      <c r="H563" s="189">
        <v>1</v>
      </c>
      <c r="I563" s="189">
        <v>0</v>
      </c>
      <c r="J563" s="189">
        <v>0</v>
      </c>
      <c r="K563" s="189">
        <v>0</v>
      </c>
      <c r="L563" s="189">
        <v>15</v>
      </c>
      <c r="M563" s="312">
        <v>74</v>
      </c>
      <c r="N563" s="188">
        <v>0</v>
      </c>
      <c r="O563" s="189">
        <v>4</v>
      </c>
      <c r="P563" s="189">
        <v>4</v>
      </c>
      <c r="Q563" s="189">
        <v>21</v>
      </c>
      <c r="R563" s="189">
        <v>0</v>
      </c>
      <c r="S563" s="189">
        <v>0</v>
      </c>
      <c r="T563" s="189">
        <v>3</v>
      </c>
      <c r="U563" s="189">
        <v>0</v>
      </c>
      <c r="V563" s="189">
        <v>9</v>
      </c>
      <c r="W563" s="189">
        <v>41</v>
      </c>
      <c r="X563" s="188">
        <v>0</v>
      </c>
      <c r="Y563" s="189">
        <v>5</v>
      </c>
      <c r="Z563" s="189">
        <v>4</v>
      </c>
      <c r="AA563" s="189">
        <v>20</v>
      </c>
      <c r="AB563" s="189">
        <v>0</v>
      </c>
      <c r="AC563" s="189">
        <v>0</v>
      </c>
      <c r="AD563" s="189">
        <v>1</v>
      </c>
      <c r="AE563" s="189">
        <v>0</v>
      </c>
      <c r="AF563" s="189">
        <v>13</v>
      </c>
      <c r="AG563" s="189">
        <v>43</v>
      </c>
      <c r="AH563" s="188">
        <v>0</v>
      </c>
      <c r="AI563" s="189">
        <v>4</v>
      </c>
      <c r="AJ563" s="189">
        <v>3</v>
      </c>
      <c r="AK563" s="189">
        <v>21</v>
      </c>
      <c r="AL563" s="189">
        <v>1</v>
      </c>
      <c r="AM563" s="189">
        <v>0</v>
      </c>
      <c r="AN563" s="189">
        <v>6</v>
      </c>
      <c r="AO563" s="189">
        <v>0</v>
      </c>
      <c r="AP563" s="189">
        <v>4</v>
      </c>
      <c r="AQ563" s="189">
        <v>39</v>
      </c>
      <c r="AR563" s="188">
        <v>0</v>
      </c>
      <c r="AS563" s="189">
        <v>3</v>
      </c>
      <c r="AT563" s="189">
        <v>0</v>
      </c>
      <c r="AU563" s="189">
        <v>18</v>
      </c>
      <c r="AV563" s="189">
        <v>0</v>
      </c>
      <c r="AW563" s="189">
        <v>0</v>
      </c>
      <c r="AX563" s="189">
        <v>0</v>
      </c>
      <c r="AY563" s="189">
        <v>0</v>
      </c>
      <c r="AZ563" s="189">
        <v>10</v>
      </c>
      <c r="BA563" s="312">
        <v>31</v>
      </c>
    </row>
    <row r="564" spans="1:53" ht="15" customHeight="1">
      <c r="A564" s="35"/>
      <c r="B564" s="11"/>
      <c r="C564" s="181" t="s">
        <v>67</v>
      </c>
      <c r="D564" s="183">
        <v>0</v>
      </c>
      <c r="E564" s="182">
        <v>5</v>
      </c>
      <c r="F564" s="182">
        <v>1</v>
      </c>
      <c r="G564" s="182">
        <v>62</v>
      </c>
      <c r="H564" s="182">
        <v>32</v>
      </c>
      <c r="I564" s="182">
        <v>0</v>
      </c>
      <c r="J564" s="182">
        <v>13</v>
      </c>
      <c r="K564" s="182">
        <v>0</v>
      </c>
      <c r="L564" s="182">
        <v>62</v>
      </c>
      <c r="M564" s="190">
        <v>175</v>
      </c>
      <c r="N564" s="183">
        <v>0</v>
      </c>
      <c r="O564" s="182">
        <v>4</v>
      </c>
      <c r="P564" s="182">
        <v>2</v>
      </c>
      <c r="Q564" s="182">
        <v>52</v>
      </c>
      <c r="R564" s="182">
        <v>31</v>
      </c>
      <c r="S564" s="182">
        <v>0</v>
      </c>
      <c r="T564" s="182">
        <v>10</v>
      </c>
      <c r="U564" s="182">
        <v>0</v>
      </c>
      <c r="V564" s="182">
        <v>105</v>
      </c>
      <c r="W564" s="182">
        <v>204</v>
      </c>
      <c r="X564" s="183">
        <v>0</v>
      </c>
      <c r="Y564" s="182">
        <v>3</v>
      </c>
      <c r="Z564" s="182">
        <v>1</v>
      </c>
      <c r="AA564" s="182">
        <v>68</v>
      </c>
      <c r="AB564" s="182">
        <v>24</v>
      </c>
      <c r="AC564" s="182">
        <v>0</v>
      </c>
      <c r="AD564" s="182">
        <v>17</v>
      </c>
      <c r="AE564" s="182">
        <v>0</v>
      </c>
      <c r="AF564" s="182">
        <v>105</v>
      </c>
      <c r="AG564" s="182">
        <v>218</v>
      </c>
      <c r="AH564" s="183">
        <v>0</v>
      </c>
      <c r="AI564" s="182">
        <v>2</v>
      </c>
      <c r="AJ564" s="182">
        <v>1</v>
      </c>
      <c r="AK564" s="182">
        <v>65</v>
      </c>
      <c r="AL564" s="182">
        <v>25</v>
      </c>
      <c r="AM564" s="182">
        <v>0</v>
      </c>
      <c r="AN564" s="182">
        <v>19</v>
      </c>
      <c r="AO564" s="182">
        <v>0</v>
      </c>
      <c r="AP564" s="182">
        <v>82</v>
      </c>
      <c r="AQ564" s="182">
        <v>194</v>
      </c>
      <c r="AR564" s="183">
        <v>0</v>
      </c>
      <c r="AS564" s="182">
        <v>1</v>
      </c>
      <c r="AT564" s="182">
        <v>1</v>
      </c>
      <c r="AU564" s="182">
        <v>48</v>
      </c>
      <c r="AV564" s="182">
        <v>11</v>
      </c>
      <c r="AW564" s="182">
        <v>0</v>
      </c>
      <c r="AX564" s="182">
        <v>13</v>
      </c>
      <c r="AY564" s="182">
        <v>0</v>
      </c>
      <c r="AZ564" s="182">
        <v>78</v>
      </c>
      <c r="BA564" s="190">
        <v>152</v>
      </c>
    </row>
    <row r="565" spans="1:53" ht="15" customHeight="1">
      <c r="A565" s="35"/>
      <c r="B565" s="11"/>
      <c r="C565" s="181" t="s">
        <v>311</v>
      </c>
      <c r="D565" s="183">
        <v>0</v>
      </c>
      <c r="E565" s="182">
        <v>12</v>
      </c>
      <c r="F565" s="182">
        <v>5</v>
      </c>
      <c r="G565" s="182">
        <v>91</v>
      </c>
      <c r="H565" s="182">
        <v>18</v>
      </c>
      <c r="I565" s="182">
        <v>0</v>
      </c>
      <c r="J565" s="182">
        <v>6</v>
      </c>
      <c r="K565" s="182">
        <v>0</v>
      </c>
      <c r="L565" s="182">
        <v>63</v>
      </c>
      <c r="M565" s="190">
        <v>195</v>
      </c>
      <c r="N565" s="183">
        <v>0</v>
      </c>
      <c r="O565" s="182">
        <v>9</v>
      </c>
      <c r="P565" s="182">
        <v>0</v>
      </c>
      <c r="Q565" s="182">
        <v>79</v>
      </c>
      <c r="R565" s="182">
        <v>17</v>
      </c>
      <c r="S565" s="182">
        <v>0</v>
      </c>
      <c r="T565" s="182">
        <v>7</v>
      </c>
      <c r="U565" s="182">
        <v>0</v>
      </c>
      <c r="V565" s="182">
        <v>53</v>
      </c>
      <c r="W565" s="182">
        <v>165</v>
      </c>
      <c r="X565" s="183">
        <v>0</v>
      </c>
      <c r="Y565" s="182">
        <v>9</v>
      </c>
      <c r="Z565" s="182">
        <v>3</v>
      </c>
      <c r="AA565" s="182">
        <v>56</v>
      </c>
      <c r="AB565" s="182">
        <v>16</v>
      </c>
      <c r="AC565" s="182">
        <v>0</v>
      </c>
      <c r="AD565" s="182">
        <v>13</v>
      </c>
      <c r="AE565" s="182">
        <v>0</v>
      </c>
      <c r="AF565" s="182">
        <v>53</v>
      </c>
      <c r="AG565" s="182">
        <v>150</v>
      </c>
      <c r="AH565" s="183">
        <v>0</v>
      </c>
      <c r="AI565" s="182">
        <v>10</v>
      </c>
      <c r="AJ565" s="182">
        <v>4</v>
      </c>
      <c r="AK565" s="182">
        <v>74</v>
      </c>
      <c r="AL565" s="182">
        <v>17</v>
      </c>
      <c r="AM565" s="182">
        <v>0</v>
      </c>
      <c r="AN565" s="182">
        <v>13</v>
      </c>
      <c r="AO565" s="182">
        <v>0</v>
      </c>
      <c r="AP565" s="182">
        <v>66</v>
      </c>
      <c r="AQ565" s="182">
        <v>184</v>
      </c>
      <c r="AR565" s="183">
        <v>0</v>
      </c>
      <c r="AS565" s="182">
        <v>9</v>
      </c>
      <c r="AT565" s="182">
        <v>2</v>
      </c>
      <c r="AU565" s="182">
        <v>74</v>
      </c>
      <c r="AV565" s="182">
        <v>18</v>
      </c>
      <c r="AW565" s="182">
        <v>0</v>
      </c>
      <c r="AX565" s="182">
        <v>18</v>
      </c>
      <c r="AY565" s="182">
        <v>0</v>
      </c>
      <c r="AZ565" s="182">
        <v>82</v>
      </c>
      <c r="BA565" s="190">
        <v>203</v>
      </c>
    </row>
    <row r="566" spans="1:53" ht="15" customHeight="1">
      <c r="A566" s="35"/>
      <c r="B566" s="304"/>
      <c r="C566" s="34" t="s">
        <v>39</v>
      </c>
      <c r="D566" s="184">
        <v>0</v>
      </c>
      <c r="E566" s="185">
        <v>25</v>
      </c>
      <c r="F566" s="185">
        <v>15</v>
      </c>
      <c r="G566" s="185">
        <v>194</v>
      </c>
      <c r="H566" s="185">
        <v>51</v>
      </c>
      <c r="I566" s="185">
        <v>0</v>
      </c>
      <c r="J566" s="185">
        <v>19</v>
      </c>
      <c r="K566" s="185">
        <v>0</v>
      </c>
      <c r="L566" s="185">
        <v>140</v>
      </c>
      <c r="M566" s="191">
        <v>444</v>
      </c>
      <c r="N566" s="184">
        <v>0</v>
      </c>
      <c r="O566" s="185">
        <v>17</v>
      </c>
      <c r="P566" s="185">
        <v>6</v>
      </c>
      <c r="Q566" s="185">
        <v>152</v>
      </c>
      <c r="R566" s="185">
        <v>48</v>
      </c>
      <c r="S566" s="185">
        <v>0</v>
      </c>
      <c r="T566" s="185">
        <v>20</v>
      </c>
      <c r="U566" s="185">
        <v>0</v>
      </c>
      <c r="V566" s="185">
        <v>167</v>
      </c>
      <c r="W566" s="185">
        <v>410</v>
      </c>
      <c r="X566" s="184">
        <v>0</v>
      </c>
      <c r="Y566" s="185">
        <v>17</v>
      </c>
      <c r="Z566" s="185">
        <v>8</v>
      </c>
      <c r="AA566" s="185">
        <v>144</v>
      </c>
      <c r="AB566" s="185">
        <v>40</v>
      </c>
      <c r="AC566" s="185">
        <v>0</v>
      </c>
      <c r="AD566" s="185">
        <v>31</v>
      </c>
      <c r="AE566" s="185">
        <v>0</v>
      </c>
      <c r="AF566" s="185">
        <v>171</v>
      </c>
      <c r="AG566" s="185">
        <v>411</v>
      </c>
      <c r="AH566" s="184">
        <v>0</v>
      </c>
      <c r="AI566" s="185">
        <v>16</v>
      </c>
      <c r="AJ566" s="185">
        <v>8</v>
      </c>
      <c r="AK566" s="185">
        <v>160</v>
      </c>
      <c r="AL566" s="185">
        <v>43</v>
      </c>
      <c r="AM566" s="185">
        <v>0</v>
      </c>
      <c r="AN566" s="185">
        <v>38</v>
      </c>
      <c r="AO566" s="185">
        <v>0</v>
      </c>
      <c r="AP566" s="185">
        <v>152</v>
      </c>
      <c r="AQ566" s="185">
        <v>417</v>
      </c>
      <c r="AR566" s="184">
        <v>0</v>
      </c>
      <c r="AS566" s="185">
        <v>13</v>
      </c>
      <c r="AT566" s="185">
        <v>3</v>
      </c>
      <c r="AU566" s="185">
        <v>140</v>
      </c>
      <c r="AV566" s="185">
        <v>29</v>
      </c>
      <c r="AW566" s="185">
        <v>0</v>
      </c>
      <c r="AX566" s="185">
        <v>31</v>
      </c>
      <c r="AY566" s="185">
        <v>0</v>
      </c>
      <c r="AZ566" s="185">
        <v>170</v>
      </c>
      <c r="BA566" s="191">
        <v>386</v>
      </c>
    </row>
    <row r="567" spans="1:53" ht="15" customHeight="1">
      <c r="A567" s="35"/>
      <c r="B567" s="11" t="s">
        <v>68</v>
      </c>
      <c r="C567" s="181" t="s">
        <v>68</v>
      </c>
      <c r="D567" s="183">
        <v>0</v>
      </c>
      <c r="E567" s="182">
        <v>5</v>
      </c>
      <c r="F567" s="182">
        <v>1</v>
      </c>
      <c r="G567" s="182">
        <v>104</v>
      </c>
      <c r="H567" s="182">
        <v>20</v>
      </c>
      <c r="I567" s="182">
        <v>0</v>
      </c>
      <c r="J567" s="182">
        <v>8</v>
      </c>
      <c r="K567" s="182">
        <v>0</v>
      </c>
      <c r="L567" s="182">
        <v>65</v>
      </c>
      <c r="M567" s="190">
        <v>203</v>
      </c>
      <c r="N567" s="183">
        <v>0</v>
      </c>
      <c r="O567" s="182">
        <v>3</v>
      </c>
      <c r="P567" s="182">
        <v>2</v>
      </c>
      <c r="Q567" s="182">
        <v>110</v>
      </c>
      <c r="R567" s="182">
        <v>15</v>
      </c>
      <c r="S567" s="182">
        <v>0</v>
      </c>
      <c r="T567" s="182">
        <v>9</v>
      </c>
      <c r="U567" s="182">
        <v>0</v>
      </c>
      <c r="V567" s="182">
        <v>74</v>
      </c>
      <c r="W567" s="182">
        <v>213</v>
      </c>
      <c r="X567" s="183">
        <v>0</v>
      </c>
      <c r="Y567" s="182">
        <v>2</v>
      </c>
      <c r="Z567" s="182">
        <v>2</v>
      </c>
      <c r="AA567" s="182">
        <v>78</v>
      </c>
      <c r="AB567" s="182">
        <v>11</v>
      </c>
      <c r="AC567" s="182">
        <v>0</v>
      </c>
      <c r="AD567" s="182">
        <v>16</v>
      </c>
      <c r="AE567" s="182">
        <v>0</v>
      </c>
      <c r="AF567" s="182">
        <v>63</v>
      </c>
      <c r="AG567" s="182">
        <v>172</v>
      </c>
      <c r="AH567" s="183">
        <v>0</v>
      </c>
      <c r="AI567" s="182">
        <v>6</v>
      </c>
      <c r="AJ567" s="182">
        <v>0</v>
      </c>
      <c r="AK567" s="182">
        <v>72</v>
      </c>
      <c r="AL567" s="182">
        <v>10</v>
      </c>
      <c r="AM567" s="182">
        <v>1</v>
      </c>
      <c r="AN567" s="182">
        <v>13</v>
      </c>
      <c r="AO567" s="182">
        <v>0</v>
      </c>
      <c r="AP567" s="182">
        <v>57</v>
      </c>
      <c r="AQ567" s="182">
        <v>159</v>
      </c>
      <c r="AR567" s="183">
        <v>0</v>
      </c>
      <c r="AS567" s="182">
        <v>2</v>
      </c>
      <c r="AT567" s="182">
        <v>0</v>
      </c>
      <c r="AU567" s="182">
        <v>53</v>
      </c>
      <c r="AV567" s="182">
        <v>8</v>
      </c>
      <c r="AW567" s="182">
        <v>0</v>
      </c>
      <c r="AX567" s="182">
        <v>13</v>
      </c>
      <c r="AY567" s="182">
        <v>0</v>
      </c>
      <c r="AZ567" s="182">
        <v>66</v>
      </c>
      <c r="BA567" s="190">
        <v>142</v>
      </c>
    </row>
    <row r="568" spans="1:53" ht="15" customHeight="1">
      <c r="A568" s="36"/>
      <c r="B568" s="197" t="s">
        <v>39</v>
      </c>
      <c r="C568" s="39"/>
      <c r="D568" s="195">
        <v>0</v>
      </c>
      <c r="E568" s="194">
        <v>57</v>
      </c>
      <c r="F568" s="194">
        <v>21</v>
      </c>
      <c r="G568" s="194">
        <v>414</v>
      </c>
      <c r="H568" s="194">
        <v>76</v>
      </c>
      <c r="I568" s="194">
        <v>0</v>
      </c>
      <c r="J568" s="194">
        <v>37</v>
      </c>
      <c r="K568" s="194">
        <v>0</v>
      </c>
      <c r="L568" s="194">
        <v>237</v>
      </c>
      <c r="M568" s="196">
        <v>842</v>
      </c>
      <c r="N568" s="195">
        <v>0</v>
      </c>
      <c r="O568" s="194">
        <v>47</v>
      </c>
      <c r="P568" s="194">
        <v>13</v>
      </c>
      <c r="Q568" s="194">
        <v>330</v>
      </c>
      <c r="R568" s="194">
        <v>67</v>
      </c>
      <c r="S568" s="194">
        <v>0</v>
      </c>
      <c r="T568" s="194">
        <v>38</v>
      </c>
      <c r="U568" s="194">
        <v>0</v>
      </c>
      <c r="V568" s="194">
        <v>270</v>
      </c>
      <c r="W568" s="194">
        <v>765</v>
      </c>
      <c r="X568" s="195">
        <v>0</v>
      </c>
      <c r="Y568" s="194">
        <v>41</v>
      </c>
      <c r="Z568" s="194">
        <v>15</v>
      </c>
      <c r="AA568" s="194">
        <v>312</v>
      </c>
      <c r="AB568" s="194">
        <v>56</v>
      </c>
      <c r="AC568" s="194">
        <v>0</v>
      </c>
      <c r="AD568" s="194">
        <v>53</v>
      </c>
      <c r="AE568" s="194">
        <v>0</v>
      </c>
      <c r="AF568" s="194">
        <v>285</v>
      </c>
      <c r="AG568" s="194">
        <v>762</v>
      </c>
      <c r="AH568" s="195">
        <v>0</v>
      </c>
      <c r="AI568" s="194">
        <v>52</v>
      </c>
      <c r="AJ568" s="194">
        <v>12</v>
      </c>
      <c r="AK568" s="194">
        <v>330</v>
      </c>
      <c r="AL568" s="194">
        <v>55</v>
      </c>
      <c r="AM568" s="194">
        <v>1</v>
      </c>
      <c r="AN568" s="194">
        <v>60</v>
      </c>
      <c r="AO568" s="194">
        <v>0</v>
      </c>
      <c r="AP568" s="194">
        <v>256</v>
      </c>
      <c r="AQ568" s="194">
        <v>766</v>
      </c>
      <c r="AR568" s="195">
        <v>0</v>
      </c>
      <c r="AS568" s="194">
        <v>39</v>
      </c>
      <c r="AT568" s="194">
        <v>11</v>
      </c>
      <c r="AU568" s="194">
        <v>284</v>
      </c>
      <c r="AV568" s="194">
        <v>38</v>
      </c>
      <c r="AW568" s="194">
        <v>0</v>
      </c>
      <c r="AX568" s="194">
        <v>53</v>
      </c>
      <c r="AY568" s="194">
        <v>0</v>
      </c>
      <c r="AZ568" s="194">
        <v>286</v>
      </c>
      <c r="BA568" s="196">
        <v>711</v>
      </c>
    </row>
    <row r="569" spans="1:53" ht="15" customHeight="1">
      <c r="A569" s="35" t="s">
        <v>17</v>
      </c>
      <c r="B569" s="11" t="s">
        <v>70</v>
      </c>
      <c r="C569" s="181" t="s">
        <v>70</v>
      </c>
      <c r="D569" s="183">
        <v>0</v>
      </c>
      <c r="E569" s="182">
        <v>8</v>
      </c>
      <c r="F569" s="182">
        <v>6</v>
      </c>
      <c r="G569" s="182">
        <v>37</v>
      </c>
      <c r="H569" s="182">
        <v>2</v>
      </c>
      <c r="I569" s="182">
        <v>0</v>
      </c>
      <c r="J569" s="182">
        <v>3</v>
      </c>
      <c r="K569" s="182">
        <v>0</v>
      </c>
      <c r="L569" s="182">
        <v>19</v>
      </c>
      <c r="M569" s="190">
        <v>75</v>
      </c>
      <c r="N569" s="183">
        <v>0</v>
      </c>
      <c r="O569" s="182">
        <v>7</v>
      </c>
      <c r="P569" s="182">
        <v>6</v>
      </c>
      <c r="Q569" s="182">
        <v>45</v>
      </c>
      <c r="R569" s="182">
        <v>3</v>
      </c>
      <c r="S569" s="182">
        <v>0</v>
      </c>
      <c r="T569" s="182">
        <v>3</v>
      </c>
      <c r="U569" s="182">
        <v>0</v>
      </c>
      <c r="V569" s="182">
        <v>8</v>
      </c>
      <c r="W569" s="182">
        <v>72</v>
      </c>
      <c r="X569" s="183">
        <v>0</v>
      </c>
      <c r="Y569" s="182">
        <v>12</v>
      </c>
      <c r="Z569" s="182">
        <v>2</v>
      </c>
      <c r="AA569" s="182">
        <v>44</v>
      </c>
      <c r="AB569" s="182">
        <v>5</v>
      </c>
      <c r="AC569" s="182">
        <v>0</v>
      </c>
      <c r="AD569" s="182">
        <v>2</v>
      </c>
      <c r="AE569" s="182">
        <v>0</v>
      </c>
      <c r="AF569" s="182">
        <v>22</v>
      </c>
      <c r="AG569" s="182">
        <v>87</v>
      </c>
      <c r="AH569" s="183">
        <v>0</v>
      </c>
      <c r="AI569" s="182">
        <v>7</v>
      </c>
      <c r="AJ569" s="182">
        <v>3</v>
      </c>
      <c r="AK569" s="182">
        <v>51</v>
      </c>
      <c r="AL569" s="182">
        <v>3</v>
      </c>
      <c r="AM569" s="182">
        <v>0</v>
      </c>
      <c r="AN569" s="182">
        <v>3</v>
      </c>
      <c r="AO569" s="182">
        <v>0</v>
      </c>
      <c r="AP569" s="182">
        <v>23</v>
      </c>
      <c r="AQ569" s="182">
        <v>90</v>
      </c>
      <c r="AR569" s="183">
        <v>0</v>
      </c>
      <c r="AS569" s="182">
        <v>4</v>
      </c>
      <c r="AT569" s="182">
        <v>1</v>
      </c>
      <c r="AU569" s="182">
        <v>42</v>
      </c>
      <c r="AV569" s="182">
        <v>4</v>
      </c>
      <c r="AW569" s="182">
        <v>0</v>
      </c>
      <c r="AX569" s="182">
        <v>3</v>
      </c>
      <c r="AY569" s="182">
        <v>0</v>
      </c>
      <c r="AZ569" s="182">
        <v>43</v>
      </c>
      <c r="BA569" s="190">
        <v>97</v>
      </c>
    </row>
    <row r="570" spans="1:53" ht="15" customHeight="1">
      <c r="A570" s="35"/>
      <c r="B570" s="334" t="s">
        <v>71</v>
      </c>
      <c r="C570" s="260" t="s">
        <v>72</v>
      </c>
      <c r="D570" s="188">
        <v>0</v>
      </c>
      <c r="E570" s="189">
        <v>0</v>
      </c>
      <c r="F570" s="189">
        <v>0</v>
      </c>
      <c r="G570" s="189">
        <v>1</v>
      </c>
      <c r="H570" s="189">
        <v>0</v>
      </c>
      <c r="I570" s="189">
        <v>0</v>
      </c>
      <c r="J570" s="189">
        <v>0</v>
      </c>
      <c r="K570" s="189">
        <v>0</v>
      </c>
      <c r="L570" s="189">
        <v>0</v>
      </c>
      <c r="M570" s="312">
        <v>1</v>
      </c>
      <c r="N570" s="188">
        <v>0</v>
      </c>
      <c r="O570" s="189">
        <v>0</v>
      </c>
      <c r="P570" s="189">
        <v>0</v>
      </c>
      <c r="Q570" s="189">
        <v>1</v>
      </c>
      <c r="R570" s="189">
        <v>0</v>
      </c>
      <c r="S570" s="189">
        <v>0</v>
      </c>
      <c r="T570" s="189">
        <v>1</v>
      </c>
      <c r="U570" s="189">
        <v>0</v>
      </c>
      <c r="V570" s="189">
        <v>0</v>
      </c>
      <c r="W570" s="189">
        <v>2</v>
      </c>
      <c r="X570" s="188">
        <v>0</v>
      </c>
      <c r="Y570" s="189">
        <v>0</v>
      </c>
      <c r="Z570" s="189">
        <v>0</v>
      </c>
      <c r="AA570" s="189">
        <v>0</v>
      </c>
      <c r="AB570" s="189">
        <v>0</v>
      </c>
      <c r="AC570" s="189">
        <v>0</v>
      </c>
      <c r="AD570" s="189">
        <v>0</v>
      </c>
      <c r="AE570" s="189">
        <v>0</v>
      </c>
      <c r="AF570" s="189">
        <v>1</v>
      </c>
      <c r="AG570" s="189">
        <v>1</v>
      </c>
      <c r="AH570" s="188">
        <v>0</v>
      </c>
      <c r="AI570" s="189">
        <v>0</v>
      </c>
      <c r="AJ570" s="189">
        <v>0</v>
      </c>
      <c r="AK570" s="189">
        <v>0</v>
      </c>
      <c r="AL570" s="189">
        <v>0</v>
      </c>
      <c r="AM570" s="189">
        <v>0</v>
      </c>
      <c r="AN570" s="189">
        <v>0</v>
      </c>
      <c r="AO570" s="189">
        <v>0</v>
      </c>
      <c r="AP570" s="189">
        <v>0</v>
      </c>
      <c r="AQ570" s="189">
        <v>0</v>
      </c>
      <c r="AR570" s="188">
        <v>0</v>
      </c>
      <c r="AS570" s="189">
        <v>0</v>
      </c>
      <c r="AT570" s="189">
        <v>0</v>
      </c>
      <c r="AU570" s="189">
        <v>0</v>
      </c>
      <c r="AV570" s="189">
        <v>0</v>
      </c>
      <c r="AW570" s="189">
        <v>0</v>
      </c>
      <c r="AX570" s="189">
        <v>0</v>
      </c>
      <c r="AY570" s="189">
        <v>0</v>
      </c>
      <c r="AZ570" s="189">
        <v>0</v>
      </c>
      <c r="BA570" s="312">
        <v>0</v>
      </c>
    </row>
    <row r="571" spans="1:53" ht="15" customHeight="1">
      <c r="A571" s="35"/>
      <c r="B571" s="11"/>
      <c r="C571" s="181" t="s">
        <v>73</v>
      </c>
      <c r="D571" s="183">
        <v>0</v>
      </c>
      <c r="E571" s="182">
        <v>0</v>
      </c>
      <c r="F571" s="182">
        <v>0</v>
      </c>
      <c r="G571" s="182">
        <v>1</v>
      </c>
      <c r="H571" s="182">
        <v>0</v>
      </c>
      <c r="I571" s="182">
        <v>0</v>
      </c>
      <c r="J571" s="182">
        <v>0</v>
      </c>
      <c r="K571" s="182">
        <v>0</v>
      </c>
      <c r="L571" s="182">
        <v>0</v>
      </c>
      <c r="M571" s="190">
        <v>1</v>
      </c>
      <c r="N571" s="183">
        <v>0</v>
      </c>
      <c r="O571" s="182">
        <v>0</v>
      </c>
      <c r="P571" s="182">
        <v>0</v>
      </c>
      <c r="Q571" s="182">
        <v>0</v>
      </c>
      <c r="R571" s="182">
        <v>0</v>
      </c>
      <c r="S571" s="182">
        <v>0</v>
      </c>
      <c r="T571" s="182">
        <v>0</v>
      </c>
      <c r="U571" s="182">
        <v>0</v>
      </c>
      <c r="V571" s="182">
        <v>0</v>
      </c>
      <c r="W571" s="182">
        <v>0</v>
      </c>
      <c r="X571" s="183">
        <v>0</v>
      </c>
      <c r="Y571" s="182">
        <v>0</v>
      </c>
      <c r="Z571" s="182">
        <v>0</v>
      </c>
      <c r="AA571" s="182">
        <v>0</v>
      </c>
      <c r="AB571" s="182">
        <v>0</v>
      </c>
      <c r="AC571" s="182">
        <v>0</v>
      </c>
      <c r="AD571" s="182">
        <v>0</v>
      </c>
      <c r="AE571" s="182">
        <v>0</v>
      </c>
      <c r="AF571" s="182">
        <v>0</v>
      </c>
      <c r="AG571" s="182">
        <v>0</v>
      </c>
      <c r="AH571" s="183">
        <v>0</v>
      </c>
      <c r="AI571" s="182">
        <v>0</v>
      </c>
      <c r="AJ571" s="182">
        <v>0</v>
      </c>
      <c r="AK571" s="182">
        <v>0</v>
      </c>
      <c r="AL571" s="182">
        <v>0</v>
      </c>
      <c r="AM571" s="182">
        <v>0</v>
      </c>
      <c r="AN571" s="182">
        <v>0</v>
      </c>
      <c r="AO571" s="182">
        <v>0</v>
      </c>
      <c r="AP571" s="182">
        <v>0</v>
      </c>
      <c r="AQ571" s="182">
        <v>0</v>
      </c>
      <c r="AR571" s="183">
        <v>0</v>
      </c>
      <c r="AS571" s="182">
        <v>0</v>
      </c>
      <c r="AT571" s="182">
        <v>0</v>
      </c>
      <c r="AU571" s="182">
        <v>0</v>
      </c>
      <c r="AV571" s="182">
        <v>0</v>
      </c>
      <c r="AW571" s="182">
        <v>0</v>
      </c>
      <c r="AX571" s="182">
        <v>0</v>
      </c>
      <c r="AY571" s="182">
        <v>0</v>
      </c>
      <c r="AZ571" s="182">
        <v>0</v>
      </c>
      <c r="BA571" s="190">
        <v>0</v>
      </c>
    </row>
    <row r="572" spans="1:53" ht="15" customHeight="1">
      <c r="A572" s="35"/>
      <c r="B572" s="304"/>
      <c r="C572" s="34" t="s">
        <v>39</v>
      </c>
      <c r="D572" s="184">
        <v>0</v>
      </c>
      <c r="E572" s="185">
        <v>0</v>
      </c>
      <c r="F572" s="185">
        <v>0</v>
      </c>
      <c r="G572" s="185">
        <v>2</v>
      </c>
      <c r="H572" s="185">
        <v>0</v>
      </c>
      <c r="I572" s="185">
        <v>0</v>
      </c>
      <c r="J572" s="185">
        <v>0</v>
      </c>
      <c r="K572" s="185">
        <v>0</v>
      </c>
      <c r="L572" s="185">
        <v>0</v>
      </c>
      <c r="M572" s="191">
        <v>2</v>
      </c>
      <c r="N572" s="184">
        <v>0</v>
      </c>
      <c r="O572" s="185">
        <v>0</v>
      </c>
      <c r="P572" s="185">
        <v>0</v>
      </c>
      <c r="Q572" s="185">
        <v>1</v>
      </c>
      <c r="R572" s="185">
        <v>0</v>
      </c>
      <c r="S572" s="185">
        <v>0</v>
      </c>
      <c r="T572" s="185">
        <v>1</v>
      </c>
      <c r="U572" s="185">
        <v>0</v>
      </c>
      <c r="V572" s="185">
        <v>0</v>
      </c>
      <c r="W572" s="185">
        <v>2</v>
      </c>
      <c r="X572" s="184">
        <v>0</v>
      </c>
      <c r="Y572" s="185">
        <v>0</v>
      </c>
      <c r="Z572" s="185">
        <v>0</v>
      </c>
      <c r="AA572" s="185">
        <v>0</v>
      </c>
      <c r="AB572" s="185">
        <v>0</v>
      </c>
      <c r="AC572" s="185">
        <v>0</v>
      </c>
      <c r="AD572" s="185">
        <v>0</v>
      </c>
      <c r="AE572" s="185">
        <v>0</v>
      </c>
      <c r="AF572" s="185">
        <v>1</v>
      </c>
      <c r="AG572" s="185">
        <v>1</v>
      </c>
      <c r="AH572" s="184">
        <v>0</v>
      </c>
      <c r="AI572" s="185">
        <v>0</v>
      </c>
      <c r="AJ572" s="185">
        <v>0</v>
      </c>
      <c r="AK572" s="185">
        <v>0</v>
      </c>
      <c r="AL572" s="185">
        <v>0</v>
      </c>
      <c r="AM572" s="185">
        <v>0</v>
      </c>
      <c r="AN572" s="185">
        <v>0</v>
      </c>
      <c r="AO572" s="185">
        <v>0</v>
      </c>
      <c r="AP572" s="185">
        <v>0</v>
      </c>
      <c r="AQ572" s="185">
        <v>0</v>
      </c>
      <c r="AR572" s="184">
        <v>0</v>
      </c>
      <c r="AS572" s="185">
        <v>0</v>
      </c>
      <c r="AT572" s="185">
        <v>0</v>
      </c>
      <c r="AU572" s="185">
        <v>0</v>
      </c>
      <c r="AV572" s="185">
        <v>0</v>
      </c>
      <c r="AW572" s="185">
        <v>0</v>
      </c>
      <c r="AX572" s="185">
        <v>0</v>
      </c>
      <c r="AY572" s="185">
        <v>0</v>
      </c>
      <c r="AZ572" s="185">
        <v>0</v>
      </c>
      <c r="BA572" s="191">
        <v>0</v>
      </c>
    </row>
    <row r="573" spans="1:53" ht="15" customHeight="1">
      <c r="A573" s="35"/>
      <c r="B573" s="197" t="s">
        <v>189</v>
      </c>
      <c r="C573" s="39" t="s">
        <v>76</v>
      </c>
      <c r="D573" s="195">
        <v>0</v>
      </c>
      <c r="E573" s="194">
        <v>0</v>
      </c>
      <c r="F573" s="194">
        <v>1</v>
      </c>
      <c r="G573" s="194">
        <v>0</v>
      </c>
      <c r="H573" s="194">
        <v>0</v>
      </c>
      <c r="I573" s="194">
        <v>0</v>
      </c>
      <c r="J573" s="194">
        <v>0</v>
      </c>
      <c r="K573" s="194">
        <v>0</v>
      </c>
      <c r="L573" s="194">
        <v>0</v>
      </c>
      <c r="M573" s="196">
        <v>1</v>
      </c>
      <c r="N573" s="195">
        <v>0</v>
      </c>
      <c r="O573" s="194">
        <v>0</v>
      </c>
      <c r="P573" s="194">
        <v>0</v>
      </c>
      <c r="Q573" s="194">
        <v>0</v>
      </c>
      <c r="R573" s="194">
        <v>0</v>
      </c>
      <c r="S573" s="194">
        <v>0</v>
      </c>
      <c r="T573" s="194">
        <v>0</v>
      </c>
      <c r="U573" s="194">
        <v>0</v>
      </c>
      <c r="V573" s="194">
        <v>0</v>
      </c>
      <c r="W573" s="194">
        <v>0</v>
      </c>
      <c r="X573" s="195">
        <v>0</v>
      </c>
      <c r="Y573" s="194">
        <v>0</v>
      </c>
      <c r="Z573" s="194">
        <v>0</v>
      </c>
      <c r="AA573" s="194">
        <v>0</v>
      </c>
      <c r="AB573" s="194">
        <v>0</v>
      </c>
      <c r="AC573" s="194">
        <v>0</v>
      </c>
      <c r="AD573" s="194">
        <v>0</v>
      </c>
      <c r="AE573" s="194">
        <v>0</v>
      </c>
      <c r="AF573" s="194">
        <v>0</v>
      </c>
      <c r="AG573" s="194">
        <v>0</v>
      </c>
      <c r="AH573" s="195">
        <v>0</v>
      </c>
      <c r="AI573" s="194">
        <v>0</v>
      </c>
      <c r="AJ573" s="194">
        <v>0</v>
      </c>
      <c r="AK573" s="194">
        <v>0</v>
      </c>
      <c r="AL573" s="194">
        <v>0</v>
      </c>
      <c r="AM573" s="194">
        <v>0</v>
      </c>
      <c r="AN573" s="194">
        <v>0</v>
      </c>
      <c r="AO573" s="194">
        <v>0</v>
      </c>
      <c r="AP573" s="194">
        <v>0</v>
      </c>
      <c r="AQ573" s="194">
        <v>0</v>
      </c>
      <c r="AR573" s="195">
        <v>0</v>
      </c>
      <c r="AS573" s="194">
        <v>0</v>
      </c>
      <c r="AT573" s="194">
        <v>0</v>
      </c>
      <c r="AU573" s="194">
        <v>0</v>
      </c>
      <c r="AV573" s="194">
        <v>0</v>
      </c>
      <c r="AW573" s="194">
        <v>0</v>
      </c>
      <c r="AX573" s="194">
        <v>0</v>
      </c>
      <c r="AY573" s="194">
        <v>0</v>
      </c>
      <c r="AZ573" s="194">
        <v>1</v>
      </c>
      <c r="BA573" s="196">
        <v>1</v>
      </c>
    </row>
    <row r="574" spans="1:53" ht="15" customHeight="1">
      <c r="A574" s="35"/>
      <c r="B574" s="334" t="s">
        <v>179</v>
      </c>
      <c r="C574" s="260" t="s">
        <v>78</v>
      </c>
      <c r="D574" s="188">
        <v>0</v>
      </c>
      <c r="E574" s="189">
        <v>0</v>
      </c>
      <c r="F574" s="189">
        <v>0</v>
      </c>
      <c r="G574" s="189">
        <v>2</v>
      </c>
      <c r="H574" s="189">
        <v>0</v>
      </c>
      <c r="I574" s="189">
        <v>0</v>
      </c>
      <c r="J574" s="189">
        <v>0</v>
      </c>
      <c r="K574" s="189">
        <v>0</v>
      </c>
      <c r="L574" s="189">
        <v>3</v>
      </c>
      <c r="M574" s="312">
        <v>5</v>
      </c>
      <c r="N574" s="188">
        <v>0</v>
      </c>
      <c r="O574" s="189">
        <v>0</v>
      </c>
      <c r="P574" s="189">
        <v>0</v>
      </c>
      <c r="Q574" s="189">
        <v>1</v>
      </c>
      <c r="R574" s="189">
        <v>0</v>
      </c>
      <c r="S574" s="189">
        <v>0</v>
      </c>
      <c r="T574" s="189">
        <v>0</v>
      </c>
      <c r="U574" s="189">
        <v>0</v>
      </c>
      <c r="V574" s="189">
        <v>1</v>
      </c>
      <c r="W574" s="189">
        <v>2</v>
      </c>
      <c r="X574" s="188">
        <v>0</v>
      </c>
      <c r="Y574" s="189">
        <v>0</v>
      </c>
      <c r="Z574" s="189">
        <v>0</v>
      </c>
      <c r="AA574" s="189">
        <v>0</v>
      </c>
      <c r="AB574" s="189">
        <v>0</v>
      </c>
      <c r="AC574" s="189">
        <v>0</v>
      </c>
      <c r="AD574" s="189">
        <v>0</v>
      </c>
      <c r="AE574" s="189">
        <v>0</v>
      </c>
      <c r="AF574" s="189">
        <v>0</v>
      </c>
      <c r="AG574" s="189">
        <v>0</v>
      </c>
      <c r="AH574" s="188">
        <v>0</v>
      </c>
      <c r="AI574" s="189">
        <v>0</v>
      </c>
      <c r="AJ574" s="189">
        <v>0</v>
      </c>
      <c r="AK574" s="189">
        <v>0</v>
      </c>
      <c r="AL574" s="189">
        <v>0</v>
      </c>
      <c r="AM574" s="189">
        <v>0</v>
      </c>
      <c r="AN574" s="189">
        <v>0</v>
      </c>
      <c r="AO574" s="189">
        <v>0</v>
      </c>
      <c r="AP574" s="189">
        <v>3</v>
      </c>
      <c r="AQ574" s="189">
        <v>3</v>
      </c>
      <c r="AR574" s="188">
        <v>0</v>
      </c>
      <c r="AS574" s="189">
        <v>0</v>
      </c>
      <c r="AT574" s="189">
        <v>1</v>
      </c>
      <c r="AU574" s="189">
        <v>0</v>
      </c>
      <c r="AV574" s="189">
        <v>0</v>
      </c>
      <c r="AW574" s="189">
        <v>0</v>
      </c>
      <c r="AX574" s="189">
        <v>0</v>
      </c>
      <c r="AY574" s="189">
        <v>0</v>
      </c>
      <c r="AZ574" s="189">
        <v>0</v>
      </c>
      <c r="BA574" s="312">
        <v>1</v>
      </c>
    </row>
    <row r="575" spans="1:53" ht="15" customHeight="1">
      <c r="A575" s="35"/>
      <c r="B575" s="11"/>
      <c r="C575" s="181" t="s">
        <v>312</v>
      </c>
      <c r="D575" s="183">
        <v>0</v>
      </c>
      <c r="E575" s="182">
        <v>0</v>
      </c>
      <c r="F575" s="182">
        <v>0</v>
      </c>
      <c r="G575" s="182">
        <v>0</v>
      </c>
      <c r="H575" s="182">
        <v>0</v>
      </c>
      <c r="I575" s="182">
        <v>0</v>
      </c>
      <c r="J575" s="182">
        <v>0</v>
      </c>
      <c r="K575" s="182">
        <v>0</v>
      </c>
      <c r="L575" s="182">
        <v>2</v>
      </c>
      <c r="M575" s="190">
        <v>2</v>
      </c>
      <c r="N575" s="183">
        <v>0</v>
      </c>
      <c r="O575" s="182">
        <v>0</v>
      </c>
      <c r="P575" s="182">
        <v>0</v>
      </c>
      <c r="Q575" s="182">
        <v>0</v>
      </c>
      <c r="R575" s="182">
        <v>1</v>
      </c>
      <c r="S575" s="182">
        <v>0</v>
      </c>
      <c r="T575" s="182">
        <v>1</v>
      </c>
      <c r="U575" s="182">
        <v>0</v>
      </c>
      <c r="V575" s="182">
        <v>2</v>
      </c>
      <c r="W575" s="182">
        <v>4</v>
      </c>
      <c r="X575" s="183">
        <v>0</v>
      </c>
      <c r="Y575" s="182">
        <v>0</v>
      </c>
      <c r="Z575" s="182">
        <v>0</v>
      </c>
      <c r="AA575" s="182">
        <v>0</v>
      </c>
      <c r="AB575" s="182">
        <v>1</v>
      </c>
      <c r="AC575" s="182">
        <v>0</v>
      </c>
      <c r="AD575" s="182">
        <v>0</v>
      </c>
      <c r="AE575" s="182">
        <v>0</v>
      </c>
      <c r="AF575" s="182">
        <v>0</v>
      </c>
      <c r="AG575" s="182">
        <v>1</v>
      </c>
      <c r="AH575" s="183">
        <v>0</v>
      </c>
      <c r="AI575" s="182">
        <v>0</v>
      </c>
      <c r="AJ575" s="182">
        <v>0</v>
      </c>
      <c r="AK575" s="182">
        <v>0</v>
      </c>
      <c r="AL575" s="182">
        <v>0</v>
      </c>
      <c r="AM575" s="182">
        <v>0</v>
      </c>
      <c r="AN575" s="182">
        <v>0</v>
      </c>
      <c r="AO575" s="182">
        <v>0</v>
      </c>
      <c r="AP575" s="182">
        <v>1</v>
      </c>
      <c r="AQ575" s="182">
        <v>1</v>
      </c>
      <c r="AR575" s="183">
        <v>0</v>
      </c>
      <c r="AS575" s="182">
        <v>0</v>
      </c>
      <c r="AT575" s="182">
        <v>0</v>
      </c>
      <c r="AU575" s="182">
        <v>0</v>
      </c>
      <c r="AV575" s="182">
        <v>0</v>
      </c>
      <c r="AW575" s="182">
        <v>0</v>
      </c>
      <c r="AX575" s="182">
        <v>0</v>
      </c>
      <c r="AY575" s="182">
        <v>0</v>
      </c>
      <c r="AZ575" s="182">
        <v>2</v>
      </c>
      <c r="BA575" s="190">
        <v>2</v>
      </c>
    </row>
    <row r="576" spans="1:53" ht="15" customHeight="1">
      <c r="A576" s="35"/>
      <c r="B576" s="304"/>
      <c r="C576" s="34" t="s">
        <v>39</v>
      </c>
      <c r="D576" s="184">
        <v>0</v>
      </c>
      <c r="E576" s="185">
        <v>0</v>
      </c>
      <c r="F576" s="185">
        <v>0</v>
      </c>
      <c r="G576" s="185">
        <v>2</v>
      </c>
      <c r="H576" s="185">
        <v>0</v>
      </c>
      <c r="I576" s="185">
        <v>0</v>
      </c>
      <c r="J576" s="185">
        <v>0</v>
      </c>
      <c r="K576" s="185">
        <v>0</v>
      </c>
      <c r="L576" s="185">
        <v>5</v>
      </c>
      <c r="M576" s="191">
        <v>7</v>
      </c>
      <c r="N576" s="184">
        <v>0</v>
      </c>
      <c r="O576" s="185">
        <v>0</v>
      </c>
      <c r="P576" s="185">
        <v>0</v>
      </c>
      <c r="Q576" s="185">
        <v>1</v>
      </c>
      <c r="R576" s="185">
        <v>1</v>
      </c>
      <c r="S576" s="185">
        <v>0</v>
      </c>
      <c r="T576" s="185">
        <v>1</v>
      </c>
      <c r="U576" s="185">
        <v>0</v>
      </c>
      <c r="V576" s="185">
        <v>3</v>
      </c>
      <c r="W576" s="185">
        <v>6</v>
      </c>
      <c r="X576" s="184">
        <v>0</v>
      </c>
      <c r="Y576" s="185">
        <v>0</v>
      </c>
      <c r="Z576" s="185">
        <v>0</v>
      </c>
      <c r="AA576" s="185">
        <v>0</v>
      </c>
      <c r="AB576" s="185">
        <v>1</v>
      </c>
      <c r="AC576" s="185">
        <v>0</v>
      </c>
      <c r="AD576" s="185">
        <v>0</v>
      </c>
      <c r="AE576" s="185">
        <v>0</v>
      </c>
      <c r="AF576" s="185">
        <v>0</v>
      </c>
      <c r="AG576" s="185">
        <v>1</v>
      </c>
      <c r="AH576" s="184">
        <v>0</v>
      </c>
      <c r="AI576" s="185">
        <v>0</v>
      </c>
      <c r="AJ576" s="185">
        <v>0</v>
      </c>
      <c r="AK576" s="185">
        <v>0</v>
      </c>
      <c r="AL576" s="185">
        <v>0</v>
      </c>
      <c r="AM576" s="185">
        <v>0</v>
      </c>
      <c r="AN576" s="185">
        <v>0</v>
      </c>
      <c r="AO576" s="185">
        <v>0</v>
      </c>
      <c r="AP576" s="185">
        <v>4</v>
      </c>
      <c r="AQ576" s="185">
        <v>4</v>
      </c>
      <c r="AR576" s="184">
        <v>0</v>
      </c>
      <c r="AS576" s="185">
        <v>0</v>
      </c>
      <c r="AT576" s="185">
        <v>1</v>
      </c>
      <c r="AU576" s="185">
        <v>0</v>
      </c>
      <c r="AV576" s="185">
        <v>0</v>
      </c>
      <c r="AW576" s="185">
        <v>0</v>
      </c>
      <c r="AX576" s="185">
        <v>0</v>
      </c>
      <c r="AY576" s="185">
        <v>0</v>
      </c>
      <c r="AZ576" s="185">
        <v>2</v>
      </c>
      <c r="BA576" s="191">
        <v>3</v>
      </c>
    </row>
    <row r="577" spans="1:53" ht="15" customHeight="1">
      <c r="A577" s="36"/>
      <c r="B577" s="304" t="s">
        <v>39</v>
      </c>
      <c r="C577" s="34"/>
      <c r="D577" s="184">
        <v>0</v>
      </c>
      <c r="E577" s="185">
        <v>8</v>
      </c>
      <c r="F577" s="185">
        <v>7</v>
      </c>
      <c r="G577" s="185">
        <v>41</v>
      </c>
      <c r="H577" s="185">
        <v>2</v>
      </c>
      <c r="I577" s="185">
        <v>0</v>
      </c>
      <c r="J577" s="185">
        <v>3</v>
      </c>
      <c r="K577" s="185">
        <v>0</v>
      </c>
      <c r="L577" s="185">
        <v>24</v>
      </c>
      <c r="M577" s="191">
        <v>85</v>
      </c>
      <c r="N577" s="184">
        <v>0</v>
      </c>
      <c r="O577" s="185">
        <v>7</v>
      </c>
      <c r="P577" s="185">
        <v>6</v>
      </c>
      <c r="Q577" s="185">
        <v>47</v>
      </c>
      <c r="R577" s="185">
        <v>4</v>
      </c>
      <c r="S577" s="185">
        <v>0</v>
      </c>
      <c r="T577" s="185">
        <v>5</v>
      </c>
      <c r="U577" s="185">
        <v>0</v>
      </c>
      <c r="V577" s="185">
        <v>11</v>
      </c>
      <c r="W577" s="185">
        <v>80</v>
      </c>
      <c r="X577" s="184">
        <v>0</v>
      </c>
      <c r="Y577" s="185">
        <v>12</v>
      </c>
      <c r="Z577" s="185">
        <v>2</v>
      </c>
      <c r="AA577" s="185">
        <v>44</v>
      </c>
      <c r="AB577" s="185">
        <v>6</v>
      </c>
      <c r="AC577" s="185">
        <v>0</v>
      </c>
      <c r="AD577" s="185">
        <v>2</v>
      </c>
      <c r="AE577" s="185">
        <v>0</v>
      </c>
      <c r="AF577" s="185">
        <v>23</v>
      </c>
      <c r="AG577" s="185">
        <v>89</v>
      </c>
      <c r="AH577" s="184">
        <v>0</v>
      </c>
      <c r="AI577" s="185">
        <v>7</v>
      </c>
      <c r="AJ577" s="185">
        <v>3</v>
      </c>
      <c r="AK577" s="185">
        <v>51</v>
      </c>
      <c r="AL577" s="185">
        <v>3</v>
      </c>
      <c r="AM577" s="185">
        <v>0</v>
      </c>
      <c r="AN577" s="185">
        <v>3</v>
      </c>
      <c r="AO577" s="185">
        <v>0</v>
      </c>
      <c r="AP577" s="185">
        <v>27</v>
      </c>
      <c r="AQ577" s="185">
        <v>94</v>
      </c>
      <c r="AR577" s="184">
        <v>0</v>
      </c>
      <c r="AS577" s="185">
        <v>4</v>
      </c>
      <c r="AT577" s="185">
        <v>2</v>
      </c>
      <c r="AU577" s="185">
        <v>42</v>
      </c>
      <c r="AV577" s="185">
        <v>4</v>
      </c>
      <c r="AW577" s="185">
        <v>0</v>
      </c>
      <c r="AX577" s="185">
        <v>3</v>
      </c>
      <c r="AY577" s="185">
        <v>0</v>
      </c>
      <c r="AZ577" s="185">
        <v>46</v>
      </c>
      <c r="BA577" s="191">
        <v>101</v>
      </c>
    </row>
    <row r="578" spans="1:53" ht="15" customHeight="1">
      <c r="A578" s="35" t="s">
        <v>18</v>
      </c>
      <c r="B578" s="11" t="s">
        <v>79</v>
      </c>
      <c r="C578" s="181" t="s">
        <v>80</v>
      </c>
      <c r="D578" s="183">
        <v>0</v>
      </c>
      <c r="E578" s="182">
        <v>1</v>
      </c>
      <c r="F578" s="182">
        <v>0</v>
      </c>
      <c r="G578" s="182">
        <v>0</v>
      </c>
      <c r="H578" s="182">
        <v>0</v>
      </c>
      <c r="I578" s="182">
        <v>0</v>
      </c>
      <c r="J578" s="182">
        <v>0</v>
      </c>
      <c r="K578" s="182">
        <v>0</v>
      </c>
      <c r="L578" s="182">
        <v>0</v>
      </c>
      <c r="M578" s="190">
        <v>1</v>
      </c>
      <c r="N578" s="183">
        <v>0</v>
      </c>
      <c r="O578" s="182">
        <v>0</v>
      </c>
      <c r="P578" s="182">
        <v>0</v>
      </c>
      <c r="Q578" s="182">
        <v>0</v>
      </c>
      <c r="R578" s="182">
        <v>0</v>
      </c>
      <c r="S578" s="182">
        <v>0</v>
      </c>
      <c r="T578" s="182">
        <v>0</v>
      </c>
      <c r="U578" s="182">
        <v>0</v>
      </c>
      <c r="V578" s="182">
        <v>0</v>
      </c>
      <c r="W578" s="182">
        <v>0</v>
      </c>
      <c r="X578" s="183">
        <v>0</v>
      </c>
      <c r="Y578" s="182">
        <v>0</v>
      </c>
      <c r="Z578" s="182">
        <v>0</v>
      </c>
      <c r="AA578" s="182">
        <v>0</v>
      </c>
      <c r="AB578" s="182">
        <v>0</v>
      </c>
      <c r="AC578" s="182">
        <v>0</v>
      </c>
      <c r="AD578" s="182">
        <v>0</v>
      </c>
      <c r="AE578" s="182">
        <v>0</v>
      </c>
      <c r="AF578" s="182">
        <v>0</v>
      </c>
      <c r="AG578" s="182">
        <v>0</v>
      </c>
      <c r="AH578" s="183">
        <v>0</v>
      </c>
      <c r="AI578" s="182">
        <v>0</v>
      </c>
      <c r="AJ578" s="182">
        <v>0</v>
      </c>
      <c r="AK578" s="182">
        <v>0</v>
      </c>
      <c r="AL578" s="182">
        <v>0</v>
      </c>
      <c r="AM578" s="182">
        <v>0</v>
      </c>
      <c r="AN578" s="182">
        <v>0</v>
      </c>
      <c r="AO578" s="182">
        <v>0</v>
      </c>
      <c r="AP578" s="182">
        <v>0</v>
      </c>
      <c r="AQ578" s="182">
        <v>0</v>
      </c>
      <c r="AR578" s="183">
        <v>0</v>
      </c>
      <c r="AS578" s="182">
        <v>0</v>
      </c>
      <c r="AT578" s="182">
        <v>0</v>
      </c>
      <c r="AU578" s="182">
        <v>1</v>
      </c>
      <c r="AV578" s="182">
        <v>0</v>
      </c>
      <c r="AW578" s="182">
        <v>0</v>
      </c>
      <c r="AX578" s="182">
        <v>0</v>
      </c>
      <c r="AY578" s="182">
        <v>0</v>
      </c>
      <c r="AZ578" s="182">
        <v>0</v>
      </c>
      <c r="BA578" s="190">
        <v>1</v>
      </c>
    </row>
    <row r="579" spans="1:53" ht="15" customHeight="1">
      <c r="A579" s="35"/>
      <c r="B579" s="334" t="s">
        <v>81</v>
      </c>
      <c r="C579" s="260" t="s">
        <v>82</v>
      </c>
      <c r="D579" s="188">
        <v>0</v>
      </c>
      <c r="E579" s="189">
        <v>0</v>
      </c>
      <c r="F579" s="189">
        <v>1</v>
      </c>
      <c r="G579" s="189">
        <v>0</v>
      </c>
      <c r="H579" s="189">
        <v>0</v>
      </c>
      <c r="I579" s="189">
        <v>0</v>
      </c>
      <c r="J579" s="189">
        <v>0</v>
      </c>
      <c r="K579" s="189">
        <v>0</v>
      </c>
      <c r="L579" s="189">
        <v>0</v>
      </c>
      <c r="M579" s="312">
        <v>1</v>
      </c>
      <c r="N579" s="188">
        <v>0</v>
      </c>
      <c r="O579" s="189">
        <v>1</v>
      </c>
      <c r="P579" s="189">
        <v>1</v>
      </c>
      <c r="Q579" s="189">
        <v>0</v>
      </c>
      <c r="R579" s="189">
        <v>0</v>
      </c>
      <c r="S579" s="189">
        <v>0</v>
      </c>
      <c r="T579" s="189">
        <v>0</v>
      </c>
      <c r="U579" s="189">
        <v>0</v>
      </c>
      <c r="V579" s="189">
        <v>0</v>
      </c>
      <c r="W579" s="189">
        <v>2</v>
      </c>
      <c r="X579" s="188">
        <v>0</v>
      </c>
      <c r="Y579" s="189">
        <v>0</v>
      </c>
      <c r="Z579" s="189">
        <v>0</v>
      </c>
      <c r="AA579" s="189">
        <v>0</v>
      </c>
      <c r="AB579" s="189">
        <v>0</v>
      </c>
      <c r="AC579" s="189">
        <v>0</v>
      </c>
      <c r="AD579" s="189">
        <v>0</v>
      </c>
      <c r="AE579" s="189">
        <v>0</v>
      </c>
      <c r="AF579" s="189">
        <v>0</v>
      </c>
      <c r="AG579" s="189">
        <v>0</v>
      </c>
      <c r="AH579" s="188">
        <v>0</v>
      </c>
      <c r="AI579" s="189">
        <v>0</v>
      </c>
      <c r="AJ579" s="189">
        <v>2</v>
      </c>
      <c r="AK579" s="189">
        <v>0</v>
      </c>
      <c r="AL579" s="189">
        <v>0</v>
      </c>
      <c r="AM579" s="189">
        <v>0</v>
      </c>
      <c r="AN579" s="189">
        <v>0</v>
      </c>
      <c r="AO579" s="189">
        <v>0</v>
      </c>
      <c r="AP579" s="189">
        <v>0</v>
      </c>
      <c r="AQ579" s="189">
        <v>2</v>
      </c>
      <c r="AR579" s="188">
        <v>0</v>
      </c>
      <c r="AS579" s="189">
        <v>0</v>
      </c>
      <c r="AT579" s="189">
        <v>0</v>
      </c>
      <c r="AU579" s="189">
        <v>6</v>
      </c>
      <c r="AV579" s="189">
        <v>0</v>
      </c>
      <c r="AW579" s="189">
        <v>0</v>
      </c>
      <c r="AX579" s="189">
        <v>0</v>
      </c>
      <c r="AY579" s="189">
        <v>0</v>
      </c>
      <c r="AZ579" s="189">
        <v>0</v>
      </c>
      <c r="BA579" s="312">
        <v>6</v>
      </c>
    </row>
    <row r="580" spans="1:53" ht="15" customHeight="1">
      <c r="A580" s="35"/>
      <c r="B580" s="11"/>
      <c r="C580" s="181" t="s">
        <v>83</v>
      </c>
      <c r="D580" s="183">
        <v>0</v>
      </c>
      <c r="E580" s="182">
        <v>2</v>
      </c>
      <c r="F580" s="182">
        <v>2</v>
      </c>
      <c r="G580" s="182">
        <v>44</v>
      </c>
      <c r="H580" s="182">
        <v>1</v>
      </c>
      <c r="I580" s="182">
        <v>0</v>
      </c>
      <c r="J580" s="182">
        <v>2</v>
      </c>
      <c r="K580" s="182">
        <v>0</v>
      </c>
      <c r="L580" s="182">
        <v>0</v>
      </c>
      <c r="M580" s="190">
        <v>51</v>
      </c>
      <c r="N580" s="183">
        <v>0</v>
      </c>
      <c r="O580" s="182">
        <v>2</v>
      </c>
      <c r="P580" s="182">
        <v>4</v>
      </c>
      <c r="Q580" s="182">
        <v>40</v>
      </c>
      <c r="R580" s="182">
        <v>0</v>
      </c>
      <c r="S580" s="182">
        <v>0</v>
      </c>
      <c r="T580" s="182">
        <v>3</v>
      </c>
      <c r="U580" s="182">
        <v>0</v>
      </c>
      <c r="V580" s="182">
        <v>4</v>
      </c>
      <c r="W580" s="182">
        <v>53</v>
      </c>
      <c r="X580" s="183">
        <v>0</v>
      </c>
      <c r="Y580" s="182">
        <v>2</v>
      </c>
      <c r="Z580" s="182">
        <v>7</v>
      </c>
      <c r="AA580" s="182">
        <v>29</v>
      </c>
      <c r="AB580" s="182">
        <v>0</v>
      </c>
      <c r="AC580" s="182">
        <v>0</v>
      </c>
      <c r="AD580" s="182">
        <v>6</v>
      </c>
      <c r="AE580" s="182">
        <v>0</v>
      </c>
      <c r="AF580" s="182">
        <v>3</v>
      </c>
      <c r="AG580" s="182">
        <v>47</v>
      </c>
      <c r="AH580" s="183">
        <v>0</v>
      </c>
      <c r="AI580" s="182">
        <v>3</v>
      </c>
      <c r="AJ580" s="182">
        <v>2</v>
      </c>
      <c r="AK580" s="182">
        <v>54</v>
      </c>
      <c r="AL580" s="182">
        <v>0</v>
      </c>
      <c r="AM580" s="182">
        <v>0</v>
      </c>
      <c r="AN580" s="182">
        <v>2</v>
      </c>
      <c r="AO580" s="182">
        <v>0</v>
      </c>
      <c r="AP580" s="182">
        <v>2</v>
      </c>
      <c r="AQ580" s="182">
        <v>63</v>
      </c>
      <c r="AR580" s="183">
        <v>0</v>
      </c>
      <c r="AS580" s="182">
        <v>3</v>
      </c>
      <c r="AT580" s="182">
        <v>2</v>
      </c>
      <c r="AU580" s="182">
        <v>42</v>
      </c>
      <c r="AV580" s="182">
        <v>0</v>
      </c>
      <c r="AW580" s="182">
        <v>0</v>
      </c>
      <c r="AX580" s="182">
        <v>3</v>
      </c>
      <c r="AY580" s="182">
        <v>0</v>
      </c>
      <c r="AZ580" s="182">
        <v>3</v>
      </c>
      <c r="BA580" s="190">
        <v>53</v>
      </c>
    </row>
    <row r="581" spans="1:53" ht="15" customHeight="1">
      <c r="A581" s="35"/>
      <c r="B581" s="304"/>
      <c r="C581" s="34" t="s">
        <v>39</v>
      </c>
      <c r="D581" s="184">
        <v>0</v>
      </c>
      <c r="E581" s="185">
        <v>2</v>
      </c>
      <c r="F581" s="185">
        <v>3</v>
      </c>
      <c r="G581" s="185">
        <v>44</v>
      </c>
      <c r="H581" s="185">
        <v>1</v>
      </c>
      <c r="I581" s="185">
        <v>0</v>
      </c>
      <c r="J581" s="185">
        <v>2</v>
      </c>
      <c r="K581" s="185">
        <v>0</v>
      </c>
      <c r="L581" s="185">
        <v>0</v>
      </c>
      <c r="M581" s="191">
        <v>52</v>
      </c>
      <c r="N581" s="184">
        <v>0</v>
      </c>
      <c r="O581" s="185">
        <v>3</v>
      </c>
      <c r="P581" s="185">
        <v>5</v>
      </c>
      <c r="Q581" s="185">
        <v>40</v>
      </c>
      <c r="R581" s="185">
        <v>0</v>
      </c>
      <c r="S581" s="185">
        <v>0</v>
      </c>
      <c r="T581" s="185">
        <v>3</v>
      </c>
      <c r="U581" s="185">
        <v>0</v>
      </c>
      <c r="V581" s="185">
        <v>4</v>
      </c>
      <c r="W581" s="185">
        <v>55</v>
      </c>
      <c r="X581" s="184">
        <v>0</v>
      </c>
      <c r="Y581" s="185">
        <v>2</v>
      </c>
      <c r="Z581" s="185">
        <v>7</v>
      </c>
      <c r="AA581" s="185">
        <v>29</v>
      </c>
      <c r="AB581" s="185">
        <v>0</v>
      </c>
      <c r="AC581" s="185">
        <v>0</v>
      </c>
      <c r="AD581" s="185">
        <v>6</v>
      </c>
      <c r="AE581" s="185">
        <v>0</v>
      </c>
      <c r="AF581" s="185">
        <v>3</v>
      </c>
      <c r="AG581" s="185">
        <v>47</v>
      </c>
      <c r="AH581" s="184">
        <v>0</v>
      </c>
      <c r="AI581" s="185">
        <v>3</v>
      </c>
      <c r="AJ581" s="185">
        <v>4</v>
      </c>
      <c r="AK581" s="185">
        <v>54</v>
      </c>
      <c r="AL581" s="185">
        <v>0</v>
      </c>
      <c r="AM581" s="185">
        <v>0</v>
      </c>
      <c r="AN581" s="185">
        <v>2</v>
      </c>
      <c r="AO581" s="185">
        <v>0</v>
      </c>
      <c r="AP581" s="185">
        <v>2</v>
      </c>
      <c r="AQ581" s="185">
        <v>65</v>
      </c>
      <c r="AR581" s="184">
        <v>0</v>
      </c>
      <c r="AS581" s="185">
        <v>3</v>
      </c>
      <c r="AT581" s="185">
        <v>2</v>
      </c>
      <c r="AU581" s="185">
        <v>48</v>
      </c>
      <c r="AV581" s="185">
        <v>0</v>
      </c>
      <c r="AW581" s="185">
        <v>0</v>
      </c>
      <c r="AX581" s="185">
        <v>3</v>
      </c>
      <c r="AY581" s="185">
        <v>0</v>
      </c>
      <c r="AZ581" s="185">
        <v>3</v>
      </c>
      <c r="BA581" s="191">
        <v>59</v>
      </c>
    </row>
    <row r="582" spans="1:53" ht="15" customHeight="1">
      <c r="A582" s="35"/>
      <c r="B582" s="197" t="s">
        <v>180</v>
      </c>
      <c r="C582" s="39" t="s">
        <v>85</v>
      </c>
      <c r="D582" s="195">
        <v>0</v>
      </c>
      <c r="E582" s="194">
        <v>0</v>
      </c>
      <c r="F582" s="194">
        <v>1</v>
      </c>
      <c r="G582" s="194">
        <v>4</v>
      </c>
      <c r="H582" s="194">
        <v>3</v>
      </c>
      <c r="I582" s="194">
        <v>0</v>
      </c>
      <c r="J582" s="194">
        <v>0</v>
      </c>
      <c r="K582" s="194">
        <v>0</v>
      </c>
      <c r="L582" s="194">
        <v>6</v>
      </c>
      <c r="M582" s="196">
        <v>14</v>
      </c>
      <c r="N582" s="195">
        <v>0</v>
      </c>
      <c r="O582" s="194">
        <v>0</v>
      </c>
      <c r="P582" s="194">
        <v>0</v>
      </c>
      <c r="Q582" s="194">
        <v>7</v>
      </c>
      <c r="R582" s="194">
        <v>0</v>
      </c>
      <c r="S582" s="194">
        <v>0</v>
      </c>
      <c r="T582" s="194">
        <v>5</v>
      </c>
      <c r="U582" s="194">
        <v>0</v>
      </c>
      <c r="V582" s="194">
        <v>2</v>
      </c>
      <c r="W582" s="194">
        <v>14</v>
      </c>
      <c r="X582" s="195">
        <v>0</v>
      </c>
      <c r="Y582" s="194">
        <v>0</v>
      </c>
      <c r="Z582" s="194">
        <v>0</v>
      </c>
      <c r="AA582" s="194">
        <v>3</v>
      </c>
      <c r="AB582" s="194">
        <v>0</v>
      </c>
      <c r="AC582" s="194">
        <v>0</v>
      </c>
      <c r="AD582" s="194">
        <v>0</v>
      </c>
      <c r="AE582" s="194">
        <v>0</v>
      </c>
      <c r="AF582" s="194">
        <v>1</v>
      </c>
      <c r="AG582" s="194">
        <v>4</v>
      </c>
      <c r="AH582" s="195">
        <v>0</v>
      </c>
      <c r="AI582" s="194">
        <v>0</v>
      </c>
      <c r="AJ582" s="194">
        <v>0</v>
      </c>
      <c r="AK582" s="194">
        <v>1</v>
      </c>
      <c r="AL582" s="194">
        <v>0</v>
      </c>
      <c r="AM582" s="194">
        <v>0</v>
      </c>
      <c r="AN582" s="194">
        <v>0</v>
      </c>
      <c r="AO582" s="194">
        <v>0</v>
      </c>
      <c r="AP582" s="194">
        <v>0</v>
      </c>
      <c r="AQ582" s="194">
        <v>1</v>
      </c>
      <c r="AR582" s="195">
        <v>0</v>
      </c>
      <c r="AS582" s="194">
        <v>0</v>
      </c>
      <c r="AT582" s="194">
        <v>0</v>
      </c>
      <c r="AU582" s="194">
        <v>1</v>
      </c>
      <c r="AV582" s="194">
        <v>0</v>
      </c>
      <c r="AW582" s="194">
        <v>0</v>
      </c>
      <c r="AX582" s="194">
        <v>0</v>
      </c>
      <c r="AY582" s="194">
        <v>0</v>
      </c>
      <c r="AZ582" s="194">
        <v>0</v>
      </c>
      <c r="BA582" s="196">
        <v>1</v>
      </c>
    </row>
    <row r="583" spans="1:53" ht="15" customHeight="1">
      <c r="A583" s="35"/>
      <c r="B583" s="11" t="s">
        <v>86</v>
      </c>
      <c r="C583" s="181" t="s">
        <v>87</v>
      </c>
      <c r="D583" s="183">
        <v>0</v>
      </c>
      <c r="E583" s="182">
        <v>0</v>
      </c>
      <c r="F583" s="182">
        <v>0</v>
      </c>
      <c r="G583" s="182">
        <v>41</v>
      </c>
      <c r="H583" s="182">
        <v>28</v>
      </c>
      <c r="I583" s="182">
        <v>0</v>
      </c>
      <c r="J583" s="182">
        <v>20</v>
      </c>
      <c r="K583" s="182">
        <v>0</v>
      </c>
      <c r="L583" s="182">
        <v>68</v>
      </c>
      <c r="M583" s="190">
        <v>157</v>
      </c>
      <c r="N583" s="183">
        <v>0</v>
      </c>
      <c r="O583" s="182">
        <v>0</v>
      </c>
      <c r="P583" s="182">
        <v>0</v>
      </c>
      <c r="Q583" s="182">
        <v>51</v>
      </c>
      <c r="R583" s="182">
        <v>31</v>
      </c>
      <c r="S583" s="182">
        <v>0</v>
      </c>
      <c r="T583" s="182">
        <v>20</v>
      </c>
      <c r="U583" s="182">
        <v>0</v>
      </c>
      <c r="V583" s="182">
        <v>92</v>
      </c>
      <c r="W583" s="182">
        <v>194</v>
      </c>
      <c r="X583" s="183">
        <v>0</v>
      </c>
      <c r="Y583" s="182">
        <v>1</v>
      </c>
      <c r="Z583" s="182">
        <v>0</v>
      </c>
      <c r="AA583" s="182">
        <v>36</v>
      </c>
      <c r="AB583" s="182">
        <v>24</v>
      </c>
      <c r="AC583" s="182">
        <v>0</v>
      </c>
      <c r="AD583" s="182">
        <v>29</v>
      </c>
      <c r="AE583" s="182">
        <v>0</v>
      </c>
      <c r="AF583" s="182">
        <v>102</v>
      </c>
      <c r="AG583" s="182">
        <v>192</v>
      </c>
      <c r="AH583" s="183">
        <v>0</v>
      </c>
      <c r="AI583" s="182">
        <v>0</v>
      </c>
      <c r="AJ583" s="182">
        <v>0</v>
      </c>
      <c r="AK583" s="182">
        <v>41</v>
      </c>
      <c r="AL583" s="182">
        <v>20</v>
      </c>
      <c r="AM583" s="182">
        <v>0</v>
      </c>
      <c r="AN583" s="182">
        <v>24</v>
      </c>
      <c r="AO583" s="182">
        <v>0</v>
      </c>
      <c r="AP583" s="182">
        <v>89</v>
      </c>
      <c r="AQ583" s="182">
        <v>174</v>
      </c>
      <c r="AR583" s="183">
        <v>0</v>
      </c>
      <c r="AS583" s="182">
        <v>0</v>
      </c>
      <c r="AT583" s="182">
        <v>0</v>
      </c>
      <c r="AU583" s="182">
        <v>30</v>
      </c>
      <c r="AV583" s="182">
        <v>14</v>
      </c>
      <c r="AW583" s="182">
        <v>0</v>
      </c>
      <c r="AX583" s="182">
        <v>24</v>
      </c>
      <c r="AY583" s="182">
        <v>0</v>
      </c>
      <c r="AZ583" s="182">
        <v>124</v>
      </c>
      <c r="BA583" s="190">
        <v>192</v>
      </c>
    </row>
    <row r="584" spans="1:53" ht="15" customHeight="1">
      <c r="A584" s="35"/>
      <c r="B584" s="11"/>
      <c r="C584" s="181" t="s">
        <v>88</v>
      </c>
      <c r="D584" s="183">
        <v>0</v>
      </c>
      <c r="E584" s="182">
        <v>0</v>
      </c>
      <c r="F584" s="182">
        <v>0</v>
      </c>
      <c r="G584" s="182">
        <v>0</v>
      </c>
      <c r="H584" s="182">
        <v>0</v>
      </c>
      <c r="I584" s="182">
        <v>0</v>
      </c>
      <c r="J584" s="182">
        <v>0</v>
      </c>
      <c r="K584" s="182">
        <v>0</v>
      </c>
      <c r="L584" s="182">
        <v>2</v>
      </c>
      <c r="M584" s="190">
        <v>2</v>
      </c>
      <c r="N584" s="183">
        <v>0</v>
      </c>
      <c r="O584" s="182">
        <v>0</v>
      </c>
      <c r="P584" s="182">
        <v>0</v>
      </c>
      <c r="Q584" s="182">
        <v>0</v>
      </c>
      <c r="R584" s="182">
        <v>1</v>
      </c>
      <c r="S584" s="182">
        <v>0</v>
      </c>
      <c r="T584" s="182">
        <v>0</v>
      </c>
      <c r="U584" s="182">
        <v>0</v>
      </c>
      <c r="V584" s="182">
        <v>1</v>
      </c>
      <c r="W584" s="182">
        <v>2</v>
      </c>
      <c r="X584" s="183">
        <v>0</v>
      </c>
      <c r="Y584" s="182">
        <v>0</v>
      </c>
      <c r="Z584" s="182">
        <v>0</v>
      </c>
      <c r="AA584" s="182">
        <v>0</v>
      </c>
      <c r="AB584" s="182">
        <v>0</v>
      </c>
      <c r="AC584" s="182">
        <v>0</v>
      </c>
      <c r="AD584" s="182">
        <v>0</v>
      </c>
      <c r="AE584" s="182">
        <v>0</v>
      </c>
      <c r="AF584" s="182">
        <v>0</v>
      </c>
      <c r="AG584" s="182">
        <v>0</v>
      </c>
      <c r="AH584" s="183">
        <v>0</v>
      </c>
      <c r="AI584" s="182">
        <v>0</v>
      </c>
      <c r="AJ584" s="182">
        <v>0</v>
      </c>
      <c r="AK584" s="182">
        <v>0</v>
      </c>
      <c r="AL584" s="182">
        <v>0</v>
      </c>
      <c r="AM584" s="182">
        <v>0</v>
      </c>
      <c r="AN584" s="182">
        <v>0</v>
      </c>
      <c r="AO584" s="182">
        <v>0</v>
      </c>
      <c r="AP584" s="182">
        <v>0</v>
      </c>
      <c r="AQ584" s="182">
        <v>0</v>
      </c>
      <c r="AR584" s="183">
        <v>0</v>
      </c>
      <c r="AS584" s="182">
        <v>0</v>
      </c>
      <c r="AT584" s="182">
        <v>0</v>
      </c>
      <c r="AU584" s="182">
        <v>0</v>
      </c>
      <c r="AV584" s="182">
        <v>0</v>
      </c>
      <c r="AW584" s="182">
        <v>0</v>
      </c>
      <c r="AX584" s="182">
        <v>0</v>
      </c>
      <c r="AY584" s="182">
        <v>0</v>
      </c>
      <c r="AZ584" s="182">
        <v>0</v>
      </c>
      <c r="BA584" s="190">
        <v>0</v>
      </c>
    </row>
    <row r="585" spans="1:53" ht="15" customHeight="1">
      <c r="A585" s="35"/>
      <c r="B585" s="11"/>
      <c r="C585" s="181" t="s">
        <v>39</v>
      </c>
      <c r="D585" s="183">
        <v>0</v>
      </c>
      <c r="E585" s="182">
        <v>0</v>
      </c>
      <c r="F585" s="182">
        <v>0</v>
      </c>
      <c r="G585" s="182">
        <v>41</v>
      </c>
      <c r="H585" s="182">
        <v>28</v>
      </c>
      <c r="I585" s="182">
        <v>0</v>
      </c>
      <c r="J585" s="182">
        <v>20</v>
      </c>
      <c r="K585" s="182">
        <v>0</v>
      </c>
      <c r="L585" s="182">
        <v>70</v>
      </c>
      <c r="M585" s="190">
        <v>159</v>
      </c>
      <c r="N585" s="183">
        <v>0</v>
      </c>
      <c r="O585" s="182">
        <v>0</v>
      </c>
      <c r="P585" s="182">
        <v>0</v>
      </c>
      <c r="Q585" s="182">
        <v>51</v>
      </c>
      <c r="R585" s="182">
        <v>32</v>
      </c>
      <c r="S585" s="182">
        <v>0</v>
      </c>
      <c r="T585" s="182">
        <v>20</v>
      </c>
      <c r="U585" s="182">
        <v>0</v>
      </c>
      <c r="V585" s="182">
        <v>93</v>
      </c>
      <c r="W585" s="182">
        <v>196</v>
      </c>
      <c r="X585" s="183">
        <v>0</v>
      </c>
      <c r="Y585" s="182">
        <v>1</v>
      </c>
      <c r="Z585" s="182">
        <v>0</v>
      </c>
      <c r="AA585" s="182">
        <v>36</v>
      </c>
      <c r="AB585" s="182">
        <v>24</v>
      </c>
      <c r="AC585" s="182">
        <v>0</v>
      </c>
      <c r="AD585" s="182">
        <v>29</v>
      </c>
      <c r="AE585" s="182">
        <v>0</v>
      </c>
      <c r="AF585" s="182">
        <v>102</v>
      </c>
      <c r="AG585" s="182">
        <v>192</v>
      </c>
      <c r="AH585" s="183">
        <v>0</v>
      </c>
      <c r="AI585" s="182">
        <v>0</v>
      </c>
      <c r="AJ585" s="182">
        <v>0</v>
      </c>
      <c r="AK585" s="182">
        <v>41</v>
      </c>
      <c r="AL585" s="182">
        <v>20</v>
      </c>
      <c r="AM585" s="182">
        <v>0</v>
      </c>
      <c r="AN585" s="182">
        <v>24</v>
      </c>
      <c r="AO585" s="182">
        <v>0</v>
      </c>
      <c r="AP585" s="182">
        <v>89</v>
      </c>
      <c r="AQ585" s="182">
        <v>174</v>
      </c>
      <c r="AR585" s="183">
        <v>0</v>
      </c>
      <c r="AS585" s="182">
        <v>0</v>
      </c>
      <c r="AT585" s="182">
        <v>0</v>
      </c>
      <c r="AU585" s="182">
        <v>30</v>
      </c>
      <c r="AV585" s="182">
        <v>14</v>
      </c>
      <c r="AW585" s="182">
        <v>0</v>
      </c>
      <c r="AX585" s="182">
        <v>24</v>
      </c>
      <c r="AY585" s="182">
        <v>0</v>
      </c>
      <c r="AZ585" s="182">
        <v>124</v>
      </c>
      <c r="BA585" s="190">
        <v>192</v>
      </c>
    </row>
    <row r="586" spans="1:53" ht="15" customHeight="1">
      <c r="A586" s="35"/>
      <c r="B586" s="197" t="s">
        <v>89</v>
      </c>
      <c r="C586" s="39" t="s">
        <v>313</v>
      </c>
      <c r="D586" s="195">
        <v>0</v>
      </c>
      <c r="E586" s="194">
        <v>0</v>
      </c>
      <c r="F586" s="194">
        <v>0</v>
      </c>
      <c r="G586" s="194">
        <v>0</v>
      </c>
      <c r="H586" s="194">
        <v>0</v>
      </c>
      <c r="I586" s="194">
        <v>0</v>
      </c>
      <c r="J586" s="194">
        <v>0</v>
      </c>
      <c r="K586" s="194">
        <v>0</v>
      </c>
      <c r="L586" s="194">
        <v>2</v>
      </c>
      <c r="M586" s="196">
        <v>2</v>
      </c>
      <c r="N586" s="195">
        <v>0</v>
      </c>
      <c r="O586" s="194">
        <v>0</v>
      </c>
      <c r="P586" s="194">
        <v>0</v>
      </c>
      <c r="Q586" s="194">
        <v>0</v>
      </c>
      <c r="R586" s="194">
        <v>1</v>
      </c>
      <c r="S586" s="194">
        <v>0</v>
      </c>
      <c r="T586" s="194">
        <v>1</v>
      </c>
      <c r="U586" s="194">
        <v>0</v>
      </c>
      <c r="V586" s="194">
        <v>5</v>
      </c>
      <c r="W586" s="194">
        <v>7</v>
      </c>
      <c r="X586" s="195">
        <v>0</v>
      </c>
      <c r="Y586" s="194">
        <v>0</v>
      </c>
      <c r="Z586" s="194">
        <v>0</v>
      </c>
      <c r="AA586" s="194">
        <v>0</v>
      </c>
      <c r="AB586" s="194">
        <v>1</v>
      </c>
      <c r="AC586" s="194">
        <v>0</v>
      </c>
      <c r="AD586" s="194">
        <v>0</v>
      </c>
      <c r="AE586" s="194">
        <v>0</v>
      </c>
      <c r="AF586" s="194">
        <v>1</v>
      </c>
      <c r="AG586" s="194">
        <v>2</v>
      </c>
      <c r="AH586" s="195">
        <v>0</v>
      </c>
      <c r="AI586" s="194">
        <v>0</v>
      </c>
      <c r="AJ586" s="194">
        <v>0</v>
      </c>
      <c r="AK586" s="194">
        <v>2</v>
      </c>
      <c r="AL586" s="194">
        <v>1</v>
      </c>
      <c r="AM586" s="194">
        <v>0</v>
      </c>
      <c r="AN586" s="194">
        <v>0</v>
      </c>
      <c r="AO586" s="194">
        <v>0</v>
      </c>
      <c r="AP586" s="194">
        <v>0</v>
      </c>
      <c r="AQ586" s="194">
        <v>3</v>
      </c>
      <c r="AR586" s="195">
        <v>0</v>
      </c>
      <c r="AS586" s="194">
        <v>0</v>
      </c>
      <c r="AT586" s="194">
        <v>0</v>
      </c>
      <c r="AU586" s="194">
        <v>2</v>
      </c>
      <c r="AV586" s="194">
        <v>1</v>
      </c>
      <c r="AW586" s="194">
        <v>0</v>
      </c>
      <c r="AX586" s="194">
        <v>0</v>
      </c>
      <c r="AY586" s="194">
        <v>0</v>
      </c>
      <c r="AZ586" s="194">
        <v>4</v>
      </c>
      <c r="BA586" s="196">
        <v>7</v>
      </c>
    </row>
    <row r="587" spans="1:53" ht="15" customHeight="1">
      <c r="A587" s="36"/>
      <c r="B587" s="304" t="s">
        <v>39</v>
      </c>
      <c r="C587" s="34"/>
      <c r="D587" s="184">
        <v>0</v>
      </c>
      <c r="E587" s="185">
        <v>3</v>
      </c>
      <c r="F587" s="185">
        <v>4</v>
      </c>
      <c r="G587" s="185">
        <v>89</v>
      </c>
      <c r="H587" s="185">
        <v>32</v>
      </c>
      <c r="I587" s="185">
        <v>0</v>
      </c>
      <c r="J587" s="185">
        <v>22</v>
      </c>
      <c r="K587" s="185">
        <v>0</v>
      </c>
      <c r="L587" s="185">
        <v>78</v>
      </c>
      <c r="M587" s="191">
        <v>228</v>
      </c>
      <c r="N587" s="184">
        <v>0</v>
      </c>
      <c r="O587" s="185">
        <v>3</v>
      </c>
      <c r="P587" s="185">
        <v>5</v>
      </c>
      <c r="Q587" s="185">
        <v>98</v>
      </c>
      <c r="R587" s="185">
        <v>33</v>
      </c>
      <c r="S587" s="185">
        <v>0</v>
      </c>
      <c r="T587" s="185">
        <v>29</v>
      </c>
      <c r="U587" s="185">
        <v>0</v>
      </c>
      <c r="V587" s="185">
        <v>104</v>
      </c>
      <c r="W587" s="185">
        <v>272</v>
      </c>
      <c r="X587" s="184">
        <v>0</v>
      </c>
      <c r="Y587" s="185">
        <v>3</v>
      </c>
      <c r="Z587" s="185">
        <v>7</v>
      </c>
      <c r="AA587" s="185">
        <v>68</v>
      </c>
      <c r="AB587" s="185">
        <v>25</v>
      </c>
      <c r="AC587" s="185">
        <v>0</v>
      </c>
      <c r="AD587" s="185">
        <v>35</v>
      </c>
      <c r="AE587" s="185">
        <v>0</v>
      </c>
      <c r="AF587" s="185">
        <v>107</v>
      </c>
      <c r="AG587" s="185">
        <v>245</v>
      </c>
      <c r="AH587" s="184">
        <v>0</v>
      </c>
      <c r="AI587" s="185">
        <v>3</v>
      </c>
      <c r="AJ587" s="185">
        <v>4</v>
      </c>
      <c r="AK587" s="185">
        <v>98</v>
      </c>
      <c r="AL587" s="185">
        <v>21</v>
      </c>
      <c r="AM587" s="185">
        <v>0</v>
      </c>
      <c r="AN587" s="185">
        <v>26</v>
      </c>
      <c r="AO587" s="185">
        <v>0</v>
      </c>
      <c r="AP587" s="185">
        <v>91</v>
      </c>
      <c r="AQ587" s="185">
        <v>243</v>
      </c>
      <c r="AR587" s="184">
        <v>0</v>
      </c>
      <c r="AS587" s="185">
        <v>3</v>
      </c>
      <c r="AT587" s="185">
        <v>2</v>
      </c>
      <c r="AU587" s="185">
        <v>82</v>
      </c>
      <c r="AV587" s="185">
        <v>15</v>
      </c>
      <c r="AW587" s="185">
        <v>0</v>
      </c>
      <c r="AX587" s="185">
        <v>27</v>
      </c>
      <c r="AY587" s="185">
        <v>0</v>
      </c>
      <c r="AZ587" s="185">
        <v>131</v>
      </c>
      <c r="BA587" s="191">
        <v>260</v>
      </c>
    </row>
    <row r="588" spans="1:53" ht="15" customHeight="1">
      <c r="A588" s="35" t="s">
        <v>19</v>
      </c>
      <c r="B588" s="11" t="s">
        <v>190</v>
      </c>
      <c r="C588" s="181" t="s">
        <v>90</v>
      </c>
      <c r="D588" s="183">
        <v>0</v>
      </c>
      <c r="E588" s="182">
        <v>2</v>
      </c>
      <c r="F588" s="182">
        <v>0</v>
      </c>
      <c r="G588" s="182">
        <v>4</v>
      </c>
      <c r="H588" s="182">
        <v>0</v>
      </c>
      <c r="I588" s="182">
        <v>0</v>
      </c>
      <c r="J588" s="182">
        <v>0</v>
      </c>
      <c r="K588" s="182">
        <v>0</v>
      </c>
      <c r="L588" s="182">
        <v>2</v>
      </c>
      <c r="M588" s="190">
        <v>8</v>
      </c>
      <c r="N588" s="183">
        <v>0</v>
      </c>
      <c r="O588" s="182">
        <v>1</v>
      </c>
      <c r="P588" s="182">
        <v>2</v>
      </c>
      <c r="Q588" s="182">
        <v>10</v>
      </c>
      <c r="R588" s="182">
        <v>0</v>
      </c>
      <c r="S588" s="182">
        <v>0</v>
      </c>
      <c r="T588" s="182">
        <v>2</v>
      </c>
      <c r="U588" s="182">
        <v>0</v>
      </c>
      <c r="V588" s="182">
        <v>7</v>
      </c>
      <c r="W588" s="182">
        <v>22</v>
      </c>
      <c r="X588" s="183">
        <v>0</v>
      </c>
      <c r="Y588" s="182">
        <v>0</v>
      </c>
      <c r="Z588" s="182">
        <v>0</v>
      </c>
      <c r="AA588" s="182">
        <v>7</v>
      </c>
      <c r="AB588" s="182">
        <v>1</v>
      </c>
      <c r="AC588" s="182">
        <v>0</v>
      </c>
      <c r="AD588" s="182">
        <v>0</v>
      </c>
      <c r="AE588" s="182">
        <v>0</v>
      </c>
      <c r="AF588" s="182">
        <v>4</v>
      </c>
      <c r="AG588" s="182">
        <v>12</v>
      </c>
      <c r="AH588" s="183">
        <v>0</v>
      </c>
      <c r="AI588" s="182">
        <v>1</v>
      </c>
      <c r="AJ588" s="182">
        <v>1</v>
      </c>
      <c r="AK588" s="182">
        <v>5</v>
      </c>
      <c r="AL588" s="182">
        <v>0</v>
      </c>
      <c r="AM588" s="182">
        <v>0</v>
      </c>
      <c r="AN588" s="182">
        <v>1</v>
      </c>
      <c r="AO588" s="182">
        <v>0</v>
      </c>
      <c r="AP588" s="182">
        <v>7</v>
      </c>
      <c r="AQ588" s="182">
        <v>15</v>
      </c>
      <c r="AR588" s="183">
        <v>0</v>
      </c>
      <c r="AS588" s="182">
        <v>0</v>
      </c>
      <c r="AT588" s="182">
        <v>0</v>
      </c>
      <c r="AU588" s="182">
        <v>9</v>
      </c>
      <c r="AV588" s="182">
        <v>3</v>
      </c>
      <c r="AW588" s="182">
        <v>0</v>
      </c>
      <c r="AX588" s="182">
        <v>2</v>
      </c>
      <c r="AY588" s="182">
        <v>0</v>
      </c>
      <c r="AZ588" s="182">
        <v>6</v>
      </c>
      <c r="BA588" s="190">
        <v>20</v>
      </c>
    </row>
    <row r="589" spans="1:53" ht="15" customHeight="1">
      <c r="A589" s="35"/>
      <c r="B589" s="11"/>
      <c r="C589" s="181" t="s">
        <v>314</v>
      </c>
      <c r="D589" s="183">
        <v>0</v>
      </c>
      <c r="E589" s="182">
        <v>1</v>
      </c>
      <c r="F589" s="182">
        <v>0</v>
      </c>
      <c r="G589" s="182">
        <v>0</v>
      </c>
      <c r="H589" s="182">
        <v>0</v>
      </c>
      <c r="I589" s="182">
        <v>0</v>
      </c>
      <c r="J589" s="182">
        <v>0</v>
      </c>
      <c r="K589" s="182">
        <v>0</v>
      </c>
      <c r="L589" s="182">
        <v>0</v>
      </c>
      <c r="M589" s="190">
        <v>1</v>
      </c>
      <c r="N589" s="183">
        <v>0</v>
      </c>
      <c r="O589" s="182">
        <v>0</v>
      </c>
      <c r="P589" s="182">
        <v>0</v>
      </c>
      <c r="Q589" s="182">
        <v>1</v>
      </c>
      <c r="R589" s="182">
        <v>0</v>
      </c>
      <c r="S589" s="182">
        <v>0</v>
      </c>
      <c r="T589" s="182">
        <v>0</v>
      </c>
      <c r="U589" s="182">
        <v>0</v>
      </c>
      <c r="V589" s="182">
        <v>1</v>
      </c>
      <c r="W589" s="182">
        <v>2</v>
      </c>
      <c r="X589" s="183">
        <v>0</v>
      </c>
      <c r="Y589" s="182">
        <v>0</v>
      </c>
      <c r="Z589" s="182">
        <v>0</v>
      </c>
      <c r="AA589" s="182">
        <v>2</v>
      </c>
      <c r="AB589" s="182">
        <v>0</v>
      </c>
      <c r="AC589" s="182">
        <v>0</v>
      </c>
      <c r="AD589" s="182">
        <v>0</v>
      </c>
      <c r="AE589" s="182">
        <v>0</v>
      </c>
      <c r="AF589" s="182">
        <v>0</v>
      </c>
      <c r="AG589" s="182">
        <v>2</v>
      </c>
      <c r="AH589" s="183">
        <v>0</v>
      </c>
      <c r="AI589" s="182">
        <v>0</v>
      </c>
      <c r="AJ589" s="182">
        <v>0</v>
      </c>
      <c r="AK589" s="182">
        <v>0</v>
      </c>
      <c r="AL589" s="182">
        <v>0</v>
      </c>
      <c r="AM589" s="182">
        <v>0</v>
      </c>
      <c r="AN589" s="182">
        <v>0</v>
      </c>
      <c r="AO589" s="182">
        <v>0</v>
      </c>
      <c r="AP589" s="182">
        <v>0</v>
      </c>
      <c r="AQ589" s="182">
        <v>0</v>
      </c>
      <c r="AR589" s="183">
        <v>0</v>
      </c>
      <c r="AS589" s="182">
        <v>0</v>
      </c>
      <c r="AT589" s="182">
        <v>0</v>
      </c>
      <c r="AU589" s="182">
        <v>0</v>
      </c>
      <c r="AV589" s="182">
        <v>0</v>
      </c>
      <c r="AW589" s="182">
        <v>0</v>
      </c>
      <c r="AX589" s="182">
        <v>0</v>
      </c>
      <c r="AY589" s="182">
        <v>0</v>
      </c>
      <c r="AZ589" s="182">
        <v>0</v>
      </c>
      <c r="BA589" s="190">
        <v>0</v>
      </c>
    </row>
    <row r="590" spans="1:53" ht="15" customHeight="1">
      <c r="A590" s="35"/>
      <c r="B590" s="11"/>
      <c r="C590" s="181" t="s">
        <v>39</v>
      </c>
      <c r="D590" s="183">
        <v>0</v>
      </c>
      <c r="E590" s="182">
        <v>3</v>
      </c>
      <c r="F590" s="182">
        <v>0</v>
      </c>
      <c r="G590" s="182">
        <v>4</v>
      </c>
      <c r="H590" s="182">
        <v>0</v>
      </c>
      <c r="I590" s="182">
        <v>0</v>
      </c>
      <c r="J590" s="182">
        <v>0</v>
      </c>
      <c r="K590" s="182">
        <v>0</v>
      </c>
      <c r="L590" s="182">
        <v>2</v>
      </c>
      <c r="M590" s="190">
        <v>9</v>
      </c>
      <c r="N590" s="183">
        <v>0</v>
      </c>
      <c r="O590" s="182">
        <v>1</v>
      </c>
      <c r="P590" s="182">
        <v>2</v>
      </c>
      <c r="Q590" s="182">
        <v>11</v>
      </c>
      <c r="R590" s="182">
        <v>0</v>
      </c>
      <c r="S590" s="182">
        <v>0</v>
      </c>
      <c r="T590" s="182">
        <v>2</v>
      </c>
      <c r="U590" s="182">
        <v>0</v>
      </c>
      <c r="V590" s="182">
        <v>8</v>
      </c>
      <c r="W590" s="182">
        <v>24</v>
      </c>
      <c r="X590" s="183">
        <v>0</v>
      </c>
      <c r="Y590" s="182">
        <v>0</v>
      </c>
      <c r="Z590" s="182">
        <v>0</v>
      </c>
      <c r="AA590" s="182">
        <v>9</v>
      </c>
      <c r="AB590" s="182">
        <v>1</v>
      </c>
      <c r="AC590" s="182">
        <v>0</v>
      </c>
      <c r="AD590" s="182">
        <v>0</v>
      </c>
      <c r="AE590" s="182">
        <v>0</v>
      </c>
      <c r="AF590" s="182">
        <v>4</v>
      </c>
      <c r="AG590" s="182">
        <v>14</v>
      </c>
      <c r="AH590" s="183">
        <v>0</v>
      </c>
      <c r="AI590" s="182">
        <v>1</v>
      </c>
      <c r="AJ590" s="182">
        <v>1</v>
      </c>
      <c r="AK590" s="182">
        <v>5</v>
      </c>
      <c r="AL590" s="182">
        <v>0</v>
      </c>
      <c r="AM590" s="182">
        <v>0</v>
      </c>
      <c r="AN590" s="182">
        <v>1</v>
      </c>
      <c r="AO590" s="182">
        <v>0</v>
      </c>
      <c r="AP590" s="182">
        <v>7</v>
      </c>
      <c r="AQ590" s="182">
        <v>15</v>
      </c>
      <c r="AR590" s="183">
        <v>0</v>
      </c>
      <c r="AS590" s="182">
        <v>0</v>
      </c>
      <c r="AT590" s="182">
        <v>0</v>
      </c>
      <c r="AU590" s="182">
        <v>9</v>
      </c>
      <c r="AV590" s="182">
        <v>3</v>
      </c>
      <c r="AW590" s="182">
        <v>0</v>
      </c>
      <c r="AX590" s="182">
        <v>2</v>
      </c>
      <c r="AY590" s="182">
        <v>0</v>
      </c>
      <c r="AZ590" s="182">
        <v>6</v>
      </c>
      <c r="BA590" s="190">
        <v>20</v>
      </c>
    </row>
    <row r="591" spans="1:53" ht="15" customHeight="1">
      <c r="A591" s="35"/>
      <c r="B591" s="334" t="s">
        <v>191</v>
      </c>
      <c r="C591" s="260" t="s">
        <v>195</v>
      </c>
      <c r="D591" s="188">
        <v>0</v>
      </c>
      <c r="E591" s="189">
        <v>0</v>
      </c>
      <c r="F591" s="189">
        <v>1</v>
      </c>
      <c r="G591" s="189">
        <v>16</v>
      </c>
      <c r="H591" s="189">
        <v>11</v>
      </c>
      <c r="I591" s="189">
        <v>0</v>
      </c>
      <c r="J591" s="189">
        <v>7</v>
      </c>
      <c r="K591" s="189">
        <v>0</v>
      </c>
      <c r="L591" s="189">
        <v>27</v>
      </c>
      <c r="M591" s="312">
        <v>62</v>
      </c>
      <c r="N591" s="188">
        <v>0</v>
      </c>
      <c r="O591" s="189">
        <v>1</v>
      </c>
      <c r="P591" s="189">
        <v>0</v>
      </c>
      <c r="Q591" s="189">
        <v>20</v>
      </c>
      <c r="R591" s="189">
        <v>5</v>
      </c>
      <c r="S591" s="189">
        <v>0</v>
      </c>
      <c r="T591" s="189">
        <v>1</v>
      </c>
      <c r="U591" s="189">
        <v>0</v>
      </c>
      <c r="V591" s="189">
        <v>17</v>
      </c>
      <c r="W591" s="189">
        <v>44</v>
      </c>
      <c r="X591" s="188">
        <v>0</v>
      </c>
      <c r="Y591" s="189">
        <v>1</v>
      </c>
      <c r="Z591" s="189">
        <v>1</v>
      </c>
      <c r="AA591" s="189">
        <v>19</v>
      </c>
      <c r="AB591" s="189">
        <v>9</v>
      </c>
      <c r="AC591" s="189">
        <v>0</v>
      </c>
      <c r="AD591" s="189">
        <v>8</v>
      </c>
      <c r="AE591" s="189">
        <v>0</v>
      </c>
      <c r="AF591" s="189">
        <v>24</v>
      </c>
      <c r="AG591" s="189">
        <v>62</v>
      </c>
      <c r="AH591" s="188">
        <v>0</v>
      </c>
      <c r="AI591" s="189">
        <v>3</v>
      </c>
      <c r="AJ591" s="189">
        <v>0</v>
      </c>
      <c r="AK591" s="189">
        <v>26</v>
      </c>
      <c r="AL591" s="189">
        <v>5</v>
      </c>
      <c r="AM591" s="189">
        <v>0</v>
      </c>
      <c r="AN591" s="189">
        <v>4</v>
      </c>
      <c r="AO591" s="189">
        <v>0</v>
      </c>
      <c r="AP591" s="189">
        <v>22</v>
      </c>
      <c r="AQ591" s="189">
        <v>60</v>
      </c>
      <c r="AR591" s="188">
        <v>0</v>
      </c>
      <c r="AS591" s="189">
        <v>0</v>
      </c>
      <c r="AT591" s="189">
        <v>2</v>
      </c>
      <c r="AU591" s="189">
        <v>20</v>
      </c>
      <c r="AV591" s="189">
        <v>6</v>
      </c>
      <c r="AW591" s="189">
        <v>0</v>
      </c>
      <c r="AX591" s="189">
        <v>5</v>
      </c>
      <c r="AY591" s="189">
        <v>0</v>
      </c>
      <c r="AZ591" s="189">
        <v>30</v>
      </c>
      <c r="BA591" s="312">
        <v>63</v>
      </c>
    </row>
    <row r="592" spans="1:53" ht="15" customHeight="1">
      <c r="A592" s="35"/>
      <c r="B592" s="11"/>
      <c r="C592" s="181" t="s">
        <v>91</v>
      </c>
      <c r="D592" s="183">
        <v>0</v>
      </c>
      <c r="E592" s="182">
        <v>1</v>
      </c>
      <c r="F592" s="182">
        <v>0</v>
      </c>
      <c r="G592" s="182">
        <v>1</v>
      </c>
      <c r="H592" s="182">
        <v>0</v>
      </c>
      <c r="I592" s="182">
        <v>0</v>
      </c>
      <c r="J592" s="182">
        <v>0</v>
      </c>
      <c r="K592" s="182">
        <v>0</v>
      </c>
      <c r="L592" s="182">
        <v>0</v>
      </c>
      <c r="M592" s="190">
        <v>2</v>
      </c>
      <c r="N592" s="183">
        <v>0</v>
      </c>
      <c r="O592" s="182">
        <v>0</v>
      </c>
      <c r="P592" s="182">
        <v>1</v>
      </c>
      <c r="Q592" s="182">
        <v>2</v>
      </c>
      <c r="R592" s="182">
        <v>0</v>
      </c>
      <c r="S592" s="182">
        <v>0</v>
      </c>
      <c r="T592" s="182">
        <v>0</v>
      </c>
      <c r="U592" s="182">
        <v>0</v>
      </c>
      <c r="V592" s="182">
        <v>0</v>
      </c>
      <c r="W592" s="182">
        <v>3</v>
      </c>
      <c r="X592" s="183">
        <v>0</v>
      </c>
      <c r="Y592" s="182">
        <v>0</v>
      </c>
      <c r="Z592" s="182">
        <v>0</v>
      </c>
      <c r="AA592" s="182">
        <v>0</v>
      </c>
      <c r="AB592" s="182">
        <v>0</v>
      </c>
      <c r="AC592" s="182">
        <v>0</v>
      </c>
      <c r="AD592" s="182">
        <v>0</v>
      </c>
      <c r="AE592" s="182">
        <v>0</v>
      </c>
      <c r="AF592" s="182">
        <v>1</v>
      </c>
      <c r="AG592" s="182">
        <v>1</v>
      </c>
      <c r="AH592" s="183">
        <v>0</v>
      </c>
      <c r="AI592" s="182">
        <v>0</v>
      </c>
      <c r="AJ592" s="182">
        <v>0</v>
      </c>
      <c r="AK592" s="182">
        <v>2</v>
      </c>
      <c r="AL592" s="182">
        <v>2</v>
      </c>
      <c r="AM592" s="182">
        <v>0</v>
      </c>
      <c r="AN592" s="182">
        <v>0</v>
      </c>
      <c r="AO592" s="182">
        <v>0</v>
      </c>
      <c r="AP592" s="182">
        <v>0</v>
      </c>
      <c r="AQ592" s="182">
        <v>4</v>
      </c>
      <c r="AR592" s="183">
        <v>0</v>
      </c>
      <c r="AS592" s="182">
        <v>0</v>
      </c>
      <c r="AT592" s="182">
        <v>0</v>
      </c>
      <c r="AU592" s="182">
        <v>1</v>
      </c>
      <c r="AV592" s="182">
        <v>0</v>
      </c>
      <c r="AW592" s="182">
        <v>0</v>
      </c>
      <c r="AX592" s="182">
        <v>0</v>
      </c>
      <c r="AY592" s="182">
        <v>0</v>
      </c>
      <c r="AZ592" s="182">
        <v>1</v>
      </c>
      <c r="BA592" s="190">
        <v>2</v>
      </c>
    </row>
    <row r="593" spans="1:53" ht="15" customHeight="1">
      <c r="A593" s="35"/>
      <c r="B593" s="304"/>
      <c r="C593" s="34" t="s">
        <v>39</v>
      </c>
      <c r="D593" s="184">
        <v>0</v>
      </c>
      <c r="E593" s="185">
        <v>1</v>
      </c>
      <c r="F593" s="185">
        <v>1</v>
      </c>
      <c r="G593" s="185">
        <v>17</v>
      </c>
      <c r="H593" s="185">
        <v>11</v>
      </c>
      <c r="I593" s="185">
        <v>0</v>
      </c>
      <c r="J593" s="185">
        <v>7</v>
      </c>
      <c r="K593" s="185">
        <v>0</v>
      </c>
      <c r="L593" s="185">
        <v>27</v>
      </c>
      <c r="M593" s="191">
        <v>64</v>
      </c>
      <c r="N593" s="184">
        <v>0</v>
      </c>
      <c r="O593" s="185">
        <v>1</v>
      </c>
      <c r="P593" s="185">
        <v>1</v>
      </c>
      <c r="Q593" s="185">
        <v>22</v>
      </c>
      <c r="R593" s="185">
        <v>5</v>
      </c>
      <c r="S593" s="185">
        <v>0</v>
      </c>
      <c r="T593" s="185">
        <v>1</v>
      </c>
      <c r="U593" s="185">
        <v>0</v>
      </c>
      <c r="V593" s="185">
        <v>17</v>
      </c>
      <c r="W593" s="185">
        <v>47</v>
      </c>
      <c r="X593" s="184">
        <v>0</v>
      </c>
      <c r="Y593" s="185">
        <v>1</v>
      </c>
      <c r="Z593" s="185">
        <v>1</v>
      </c>
      <c r="AA593" s="185">
        <v>19</v>
      </c>
      <c r="AB593" s="185">
        <v>9</v>
      </c>
      <c r="AC593" s="185">
        <v>0</v>
      </c>
      <c r="AD593" s="185">
        <v>8</v>
      </c>
      <c r="AE593" s="185">
        <v>0</v>
      </c>
      <c r="AF593" s="185">
        <v>25</v>
      </c>
      <c r="AG593" s="185">
        <v>63</v>
      </c>
      <c r="AH593" s="184">
        <v>0</v>
      </c>
      <c r="AI593" s="185">
        <v>3</v>
      </c>
      <c r="AJ593" s="185">
        <v>0</v>
      </c>
      <c r="AK593" s="185">
        <v>28</v>
      </c>
      <c r="AL593" s="185">
        <v>7</v>
      </c>
      <c r="AM593" s="185">
        <v>0</v>
      </c>
      <c r="AN593" s="185">
        <v>4</v>
      </c>
      <c r="AO593" s="185">
        <v>0</v>
      </c>
      <c r="AP593" s="185">
        <v>22</v>
      </c>
      <c r="AQ593" s="185">
        <v>64</v>
      </c>
      <c r="AR593" s="184">
        <v>0</v>
      </c>
      <c r="AS593" s="185">
        <v>0</v>
      </c>
      <c r="AT593" s="185">
        <v>2</v>
      </c>
      <c r="AU593" s="185">
        <v>21</v>
      </c>
      <c r="AV593" s="185">
        <v>6</v>
      </c>
      <c r="AW593" s="185">
        <v>0</v>
      </c>
      <c r="AX593" s="185">
        <v>5</v>
      </c>
      <c r="AY593" s="185">
        <v>0</v>
      </c>
      <c r="AZ593" s="185">
        <v>31</v>
      </c>
      <c r="BA593" s="191">
        <v>65</v>
      </c>
    </row>
    <row r="594" spans="1:53" ht="15" customHeight="1">
      <c r="A594" s="36"/>
      <c r="B594" s="304" t="s">
        <v>39</v>
      </c>
      <c r="C594" s="34"/>
      <c r="D594" s="184">
        <v>0</v>
      </c>
      <c r="E594" s="185">
        <v>4</v>
      </c>
      <c r="F594" s="185">
        <v>1</v>
      </c>
      <c r="G594" s="185">
        <v>21</v>
      </c>
      <c r="H594" s="185">
        <v>11</v>
      </c>
      <c r="I594" s="185">
        <v>0</v>
      </c>
      <c r="J594" s="185">
        <v>7</v>
      </c>
      <c r="K594" s="185">
        <v>0</v>
      </c>
      <c r="L594" s="185">
        <v>29</v>
      </c>
      <c r="M594" s="191">
        <v>73</v>
      </c>
      <c r="N594" s="184">
        <v>0</v>
      </c>
      <c r="O594" s="185">
        <v>2</v>
      </c>
      <c r="P594" s="185">
        <v>3</v>
      </c>
      <c r="Q594" s="185">
        <v>33</v>
      </c>
      <c r="R594" s="185">
        <v>5</v>
      </c>
      <c r="S594" s="185">
        <v>0</v>
      </c>
      <c r="T594" s="185">
        <v>3</v>
      </c>
      <c r="U594" s="185">
        <v>0</v>
      </c>
      <c r="V594" s="185">
        <v>25</v>
      </c>
      <c r="W594" s="185">
        <v>71</v>
      </c>
      <c r="X594" s="184">
        <v>0</v>
      </c>
      <c r="Y594" s="185">
        <v>1</v>
      </c>
      <c r="Z594" s="185">
        <v>1</v>
      </c>
      <c r="AA594" s="185">
        <v>28</v>
      </c>
      <c r="AB594" s="185">
        <v>10</v>
      </c>
      <c r="AC594" s="185">
        <v>0</v>
      </c>
      <c r="AD594" s="185">
        <v>8</v>
      </c>
      <c r="AE594" s="185">
        <v>0</v>
      </c>
      <c r="AF594" s="185">
        <v>29</v>
      </c>
      <c r="AG594" s="185">
        <v>77</v>
      </c>
      <c r="AH594" s="184">
        <v>0</v>
      </c>
      <c r="AI594" s="185">
        <v>4</v>
      </c>
      <c r="AJ594" s="185">
        <v>1</v>
      </c>
      <c r="AK594" s="185">
        <v>33</v>
      </c>
      <c r="AL594" s="185">
        <v>7</v>
      </c>
      <c r="AM594" s="185">
        <v>0</v>
      </c>
      <c r="AN594" s="185">
        <v>5</v>
      </c>
      <c r="AO594" s="185">
        <v>0</v>
      </c>
      <c r="AP594" s="185">
        <v>29</v>
      </c>
      <c r="AQ594" s="185">
        <v>79</v>
      </c>
      <c r="AR594" s="184">
        <v>0</v>
      </c>
      <c r="AS594" s="185">
        <v>0</v>
      </c>
      <c r="AT594" s="185">
        <v>2</v>
      </c>
      <c r="AU594" s="185">
        <v>30</v>
      </c>
      <c r="AV594" s="185">
        <v>9</v>
      </c>
      <c r="AW594" s="185">
        <v>0</v>
      </c>
      <c r="AX594" s="185">
        <v>7</v>
      </c>
      <c r="AY594" s="185">
        <v>0</v>
      </c>
      <c r="AZ594" s="185">
        <v>37</v>
      </c>
      <c r="BA594" s="191">
        <v>85</v>
      </c>
    </row>
    <row r="595" spans="1:53" ht="15" customHeight="1">
      <c r="A595" s="35" t="s">
        <v>20</v>
      </c>
      <c r="B595" s="11" t="s">
        <v>93</v>
      </c>
      <c r="C595" s="181" t="s">
        <v>94</v>
      </c>
      <c r="D595" s="183">
        <v>0</v>
      </c>
      <c r="E595" s="182">
        <v>4</v>
      </c>
      <c r="F595" s="182">
        <v>2</v>
      </c>
      <c r="G595" s="182">
        <v>6</v>
      </c>
      <c r="H595" s="182">
        <v>0</v>
      </c>
      <c r="I595" s="182">
        <v>0</v>
      </c>
      <c r="J595" s="182">
        <v>2</v>
      </c>
      <c r="K595" s="182">
        <v>0</v>
      </c>
      <c r="L595" s="182">
        <v>3</v>
      </c>
      <c r="M595" s="190">
        <v>17</v>
      </c>
      <c r="N595" s="183">
        <v>0</v>
      </c>
      <c r="O595" s="182">
        <v>5</v>
      </c>
      <c r="P595" s="182">
        <v>2</v>
      </c>
      <c r="Q595" s="182">
        <v>10</v>
      </c>
      <c r="R595" s="182">
        <v>0</v>
      </c>
      <c r="S595" s="182">
        <v>0</v>
      </c>
      <c r="T595" s="182">
        <v>1</v>
      </c>
      <c r="U595" s="182">
        <v>0</v>
      </c>
      <c r="V595" s="182">
        <v>8</v>
      </c>
      <c r="W595" s="182">
        <v>26</v>
      </c>
      <c r="X595" s="183">
        <v>0</v>
      </c>
      <c r="Y595" s="182">
        <v>2</v>
      </c>
      <c r="Z595" s="182">
        <v>0</v>
      </c>
      <c r="AA595" s="182">
        <v>16</v>
      </c>
      <c r="AB595" s="182">
        <v>0</v>
      </c>
      <c r="AC595" s="182">
        <v>0</v>
      </c>
      <c r="AD595" s="182">
        <v>2</v>
      </c>
      <c r="AE595" s="182">
        <v>0</v>
      </c>
      <c r="AF595" s="182">
        <v>1</v>
      </c>
      <c r="AG595" s="182">
        <v>21</v>
      </c>
      <c r="AH595" s="183">
        <v>0</v>
      </c>
      <c r="AI595" s="182">
        <v>5</v>
      </c>
      <c r="AJ595" s="182">
        <v>2</v>
      </c>
      <c r="AK595" s="182">
        <v>9</v>
      </c>
      <c r="AL595" s="182">
        <v>0</v>
      </c>
      <c r="AM595" s="182">
        <v>0</v>
      </c>
      <c r="AN595" s="182">
        <v>1</v>
      </c>
      <c r="AO595" s="182">
        <v>0</v>
      </c>
      <c r="AP595" s="182">
        <v>3</v>
      </c>
      <c r="AQ595" s="182">
        <v>20</v>
      </c>
      <c r="AR595" s="183">
        <v>0</v>
      </c>
      <c r="AS595" s="182">
        <v>3</v>
      </c>
      <c r="AT595" s="182">
        <v>2</v>
      </c>
      <c r="AU595" s="182">
        <v>17</v>
      </c>
      <c r="AV595" s="182">
        <v>0</v>
      </c>
      <c r="AW595" s="182">
        <v>0</v>
      </c>
      <c r="AX595" s="182">
        <v>0</v>
      </c>
      <c r="AY595" s="182">
        <v>0</v>
      </c>
      <c r="AZ595" s="182">
        <v>2</v>
      </c>
      <c r="BA595" s="190">
        <v>24</v>
      </c>
    </row>
    <row r="596" spans="1:53" ht="15" customHeight="1">
      <c r="A596" s="35"/>
      <c r="B596" s="11"/>
      <c r="C596" s="181" t="s">
        <v>95</v>
      </c>
      <c r="D596" s="183">
        <v>0</v>
      </c>
      <c r="E596" s="182">
        <v>0</v>
      </c>
      <c r="F596" s="182">
        <v>0</v>
      </c>
      <c r="G596" s="182">
        <v>34</v>
      </c>
      <c r="H596" s="182">
        <v>24</v>
      </c>
      <c r="I596" s="182">
        <v>0</v>
      </c>
      <c r="J596" s="182">
        <v>16</v>
      </c>
      <c r="K596" s="182">
        <v>0</v>
      </c>
      <c r="L596" s="182">
        <v>218</v>
      </c>
      <c r="M596" s="190">
        <v>292</v>
      </c>
      <c r="N596" s="183">
        <v>0</v>
      </c>
      <c r="O596" s="182">
        <v>2</v>
      </c>
      <c r="P596" s="182">
        <v>0</v>
      </c>
      <c r="Q596" s="182">
        <v>20</v>
      </c>
      <c r="R596" s="182">
        <v>23</v>
      </c>
      <c r="S596" s="182">
        <v>0</v>
      </c>
      <c r="T596" s="182">
        <v>11</v>
      </c>
      <c r="U596" s="182">
        <v>0</v>
      </c>
      <c r="V596" s="182">
        <v>197</v>
      </c>
      <c r="W596" s="182">
        <v>253</v>
      </c>
      <c r="X596" s="183">
        <v>0</v>
      </c>
      <c r="Y596" s="182">
        <v>0</v>
      </c>
      <c r="Z596" s="182">
        <v>0</v>
      </c>
      <c r="AA596" s="182">
        <v>18</v>
      </c>
      <c r="AB596" s="182">
        <v>10</v>
      </c>
      <c r="AC596" s="182">
        <v>1</v>
      </c>
      <c r="AD596" s="182">
        <v>15</v>
      </c>
      <c r="AE596" s="182">
        <v>0</v>
      </c>
      <c r="AF596" s="182">
        <v>123</v>
      </c>
      <c r="AG596" s="182">
        <v>167</v>
      </c>
      <c r="AH596" s="183">
        <v>0</v>
      </c>
      <c r="AI596" s="182">
        <v>0</v>
      </c>
      <c r="AJ596" s="182">
        <v>0</v>
      </c>
      <c r="AK596" s="182">
        <v>7</v>
      </c>
      <c r="AL596" s="182">
        <v>15</v>
      </c>
      <c r="AM596" s="182">
        <v>0</v>
      </c>
      <c r="AN596" s="182">
        <v>7</v>
      </c>
      <c r="AO596" s="182">
        <v>0</v>
      </c>
      <c r="AP596" s="182">
        <v>105</v>
      </c>
      <c r="AQ596" s="182">
        <v>134</v>
      </c>
      <c r="AR596" s="183">
        <v>0</v>
      </c>
      <c r="AS596" s="182">
        <v>0</v>
      </c>
      <c r="AT596" s="182">
        <v>1</v>
      </c>
      <c r="AU596" s="182">
        <v>11</v>
      </c>
      <c r="AV596" s="182">
        <v>16</v>
      </c>
      <c r="AW596" s="182">
        <v>0</v>
      </c>
      <c r="AX596" s="182">
        <v>7</v>
      </c>
      <c r="AY596" s="182">
        <v>0</v>
      </c>
      <c r="AZ596" s="182">
        <v>103</v>
      </c>
      <c r="BA596" s="190">
        <v>138</v>
      </c>
    </row>
    <row r="597" spans="1:53" ht="15" customHeight="1">
      <c r="A597" s="35"/>
      <c r="B597" s="11"/>
      <c r="C597" s="181" t="s">
        <v>316</v>
      </c>
      <c r="D597" s="183">
        <v>0</v>
      </c>
      <c r="E597" s="182">
        <v>6</v>
      </c>
      <c r="F597" s="182">
        <v>3</v>
      </c>
      <c r="G597" s="182">
        <v>146</v>
      </c>
      <c r="H597" s="182">
        <v>35</v>
      </c>
      <c r="I597" s="182">
        <v>1</v>
      </c>
      <c r="J597" s="182">
        <v>19</v>
      </c>
      <c r="K597" s="182">
        <v>0</v>
      </c>
      <c r="L597" s="182">
        <v>119</v>
      </c>
      <c r="M597" s="190">
        <v>329</v>
      </c>
      <c r="N597" s="183">
        <v>0</v>
      </c>
      <c r="O597" s="182">
        <v>8</v>
      </c>
      <c r="P597" s="182">
        <v>0</v>
      </c>
      <c r="Q597" s="182">
        <v>102</v>
      </c>
      <c r="R597" s="182">
        <v>20</v>
      </c>
      <c r="S597" s="182">
        <v>1</v>
      </c>
      <c r="T597" s="182">
        <v>22</v>
      </c>
      <c r="U597" s="182">
        <v>0</v>
      </c>
      <c r="V597" s="182">
        <v>102</v>
      </c>
      <c r="W597" s="182">
        <v>255</v>
      </c>
      <c r="X597" s="183">
        <v>0</v>
      </c>
      <c r="Y597" s="182">
        <v>11</v>
      </c>
      <c r="Z597" s="182">
        <v>4</v>
      </c>
      <c r="AA597" s="182">
        <v>103</v>
      </c>
      <c r="AB597" s="182">
        <v>23</v>
      </c>
      <c r="AC597" s="182">
        <v>0</v>
      </c>
      <c r="AD597" s="182">
        <v>20</v>
      </c>
      <c r="AE597" s="182">
        <v>0</v>
      </c>
      <c r="AF597" s="182">
        <v>122</v>
      </c>
      <c r="AG597" s="182">
        <v>283</v>
      </c>
      <c r="AH597" s="183">
        <v>0</v>
      </c>
      <c r="AI597" s="182">
        <v>6</v>
      </c>
      <c r="AJ597" s="182">
        <v>5</v>
      </c>
      <c r="AK597" s="182">
        <v>84</v>
      </c>
      <c r="AL597" s="182">
        <v>15</v>
      </c>
      <c r="AM597" s="182">
        <v>0</v>
      </c>
      <c r="AN597" s="182">
        <v>15</v>
      </c>
      <c r="AO597" s="182">
        <v>0</v>
      </c>
      <c r="AP597" s="182">
        <v>99</v>
      </c>
      <c r="AQ597" s="182">
        <v>224</v>
      </c>
      <c r="AR597" s="183">
        <v>0</v>
      </c>
      <c r="AS597" s="182">
        <v>5</v>
      </c>
      <c r="AT597" s="182">
        <v>5</v>
      </c>
      <c r="AU597" s="182">
        <v>87</v>
      </c>
      <c r="AV597" s="182">
        <v>8</v>
      </c>
      <c r="AW597" s="182">
        <v>0</v>
      </c>
      <c r="AX597" s="182">
        <v>18</v>
      </c>
      <c r="AY597" s="182">
        <v>0</v>
      </c>
      <c r="AZ597" s="182">
        <v>121</v>
      </c>
      <c r="BA597" s="190">
        <v>244</v>
      </c>
    </row>
    <row r="598" spans="1:53" ht="15" customHeight="1">
      <c r="A598" s="35"/>
      <c r="B598" s="11"/>
      <c r="C598" s="181" t="s">
        <v>39</v>
      </c>
      <c r="D598" s="183">
        <v>0</v>
      </c>
      <c r="E598" s="182">
        <v>10</v>
      </c>
      <c r="F598" s="182">
        <v>5</v>
      </c>
      <c r="G598" s="182">
        <v>186</v>
      </c>
      <c r="H598" s="182">
        <v>59</v>
      </c>
      <c r="I598" s="182">
        <v>1</v>
      </c>
      <c r="J598" s="182">
        <v>37</v>
      </c>
      <c r="K598" s="182">
        <v>0</v>
      </c>
      <c r="L598" s="182">
        <v>340</v>
      </c>
      <c r="M598" s="190">
        <v>638</v>
      </c>
      <c r="N598" s="183">
        <v>0</v>
      </c>
      <c r="O598" s="182">
        <v>15</v>
      </c>
      <c r="P598" s="182">
        <v>2</v>
      </c>
      <c r="Q598" s="182">
        <v>132</v>
      </c>
      <c r="R598" s="182">
        <v>43</v>
      </c>
      <c r="S598" s="182">
        <v>1</v>
      </c>
      <c r="T598" s="182">
        <v>34</v>
      </c>
      <c r="U598" s="182">
        <v>0</v>
      </c>
      <c r="V598" s="182">
        <v>307</v>
      </c>
      <c r="W598" s="182">
        <v>534</v>
      </c>
      <c r="X598" s="183">
        <v>0</v>
      </c>
      <c r="Y598" s="182">
        <v>13</v>
      </c>
      <c r="Z598" s="182">
        <v>4</v>
      </c>
      <c r="AA598" s="182">
        <v>137</v>
      </c>
      <c r="AB598" s="182">
        <v>33</v>
      </c>
      <c r="AC598" s="182">
        <v>1</v>
      </c>
      <c r="AD598" s="182">
        <v>37</v>
      </c>
      <c r="AE598" s="182">
        <v>0</v>
      </c>
      <c r="AF598" s="182">
        <v>246</v>
      </c>
      <c r="AG598" s="182">
        <v>471</v>
      </c>
      <c r="AH598" s="183">
        <v>0</v>
      </c>
      <c r="AI598" s="182">
        <v>11</v>
      </c>
      <c r="AJ598" s="182">
        <v>7</v>
      </c>
      <c r="AK598" s="182">
        <v>100</v>
      </c>
      <c r="AL598" s="182">
        <v>30</v>
      </c>
      <c r="AM598" s="182">
        <v>0</v>
      </c>
      <c r="AN598" s="182">
        <v>23</v>
      </c>
      <c r="AO598" s="182">
        <v>0</v>
      </c>
      <c r="AP598" s="182">
        <v>207</v>
      </c>
      <c r="AQ598" s="182">
        <v>378</v>
      </c>
      <c r="AR598" s="183">
        <v>0</v>
      </c>
      <c r="AS598" s="182">
        <v>8</v>
      </c>
      <c r="AT598" s="182">
        <v>8</v>
      </c>
      <c r="AU598" s="182">
        <v>115</v>
      </c>
      <c r="AV598" s="182">
        <v>24</v>
      </c>
      <c r="AW598" s="182">
        <v>0</v>
      </c>
      <c r="AX598" s="182">
        <v>25</v>
      </c>
      <c r="AY598" s="182">
        <v>0</v>
      </c>
      <c r="AZ598" s="182">
        <v>226</v>
      </c>
      <c r="BA598" s="190">
        <v>406</v>
      </c>
    </row>
    <row r="599" spans="1:53" ht="15" customHeight="1">
      <c r="A599" s="35"/>
      <c r="B599" s="334" t="s">
        <v>96</v>
      </c>
      <c r="C599" s="260" t="s">
        <v>99</v>
      </c>
      <c r="D599" s="188">
        <v>0</v>
      </c>
      <c r="E599" s="189">
        <v>0</v>
      </c>
      <c r="F599" s="189">
        <v>0</v>
      </c>
      <c r="G599" s="189">
        <v>0</v>
      </c>
      <c r="H599" s="189">
        <v>0</v>
      </c>
      <c r="I599" s="189">
        <v>0</v>
      </c>
      <c r="J599" s="189">
        <v>0</v>
      </c>
      <c r="K599" s="189">
        <v>0</v>
      </c>
      <c r="L599" s="189">
        <v>0</v>
      </c>
      <c r="M599" s="312">
        <v>0</v>
      </c>
      <c r="N599" s="188">
        <v>0</v>
      </c>
      <c r="O599" s="189">
        <v>0</v>
      </c>
      <c r="P599" s="189">
        <v>0</v>
      </c>
      <c r="Q599" s="189">
        <v>0</v>
      </c>
      <c r="R599" s="189">
        <v>0</v>
      </c>
      <c r="S599" s="189">
        <v>0</v>
      </c>
      <c r="T599" s="189">
        <v>0</v>
      </c>
      <c r="U599" s="189">
        <v>0</v>
      </c>
      <c r="V599" s="189">
        <v>1</v>
      </c>
      <c r="W599" s="189">
        <v>1</v>
      </c>
      <c r="X599" s="188">
        <v>0</v>
      </c>
      <c r="Y599" s="189">
        <v>0</v>
      </c>
      <c r="Z599" s="189">
        <v>0</v>
      </c>
      <c r="AA599" s="189">
        <v>0</v>
      </c>
      <c r="AB599" s="189">
        <v>0</v>
      </c>
      <c r="AC599" s="189">
        <v>0</v>
      </c>
      <c r="AD599" s="189">
        <v>0</v>
      </c>
      <c r="AE599" s="189">
        <v>0</v>
      </c>
      <c r="AF599" s="189">
        <v>0</v>
      </c>
      <c r="AG599" s="189">
        <v>0</v>
      </c>
      <c r="AH599" s="188">
        <v>0</v>
      </c>
      <c r="AI599" s="189">
        <v>0</v>
      </c>
      <c r="AJ599" s="189">
        <v>0</v>
      </c>
      <c r="AK599" s="189">
        <v>0</v>
      </c>
      <c r="AL599" s="189">
        <v>0</v>
      </c>
      <c r="AM599" s="189">
        <v>0</v>
      </c>
      <c r="AN599" s="189">
        <v>0</v>
      </c>
      <c r="AO599" s="189">
        <v>0</v>
      </c>
      <c r="AP599" s="189">
        <v>0</v>
      </c>
      <c r="AQ599" s="189">
        <v>0</v>
      </c>
      <c r="AR599" s="188">
        <v>0</v>
      </c>
      <c r="AS599" s="189">
        <v>0</v>
      </c>
      <c r="AT599" s="189">
        <v>0</v>
      </c>
      <c r="AU599" s="189">
        <v>0</v>
      </c>
      <c r="AV599" s="189">
        <v>0</v>
      </c>
      <c r="AW599" s="189">
        <v>0</v>
      </c>
      <c r="AX599" s="189">
        <v>0</v>
      </c>
      <c r="AY599" s="189">
        <v>0</v>
      </c>
      <c r="AZ599" s="189">
        <v>0</v>
      </c>
      <c r="BA599" s="312">
        <v>0</v>
      </c>
    </row>
    <row r="600" spans="1:53" ht="15" customHeight="1">
      <c r="A600" s="35"/>
      <c r="B600" s="11"/>
      <c r="C600" s="181" t="s">
        <v>317</v>
      </c>
      <c r="D600" s="183">
        <v>0</v>
      </c>
      <c r="E600" s="182">
        <v>0</v>
      </c>
      <c r="F600" s="182">
        <v>0</v>
      </c>
      <c r="G600" s="182">
        <v>0</v>
      </c>
      <c r="H600" s="182">
        <v>0</v>
      </c>
      <c r="I600" s="182">
        <v>0</v>
      </c>
      <c r="J600" s="182">
        <v>0</v>
      </c>
      <c r="K600" s="182">
        <v>0</v>
      </c>
      <c r="L600" s="182">
        <v>0</v>
      </c>
      <c r="M600" s="190">
        <v>0</v>
      </c>
      <c r="N600" s="183">
        <v>0</v>
      </c>
      <c r="O600" s="182">
        <v>0</v>
      </c>
      <c r="P600" s="182">
        <v>0</v>
      </c>
      <c r="Q600" s="182">
        <v>0</v>
      </c>
      <c r="R600" s="182">
        <v>0</v>
      </c>
      <c r="S600" s="182">
        <v>0</v>
      </c>
      <c r="T600" s="182">
        <v>0</v>
      </c>
      <c r="U600" s="182">
        <v>0</v>
      </c>
      <c r="V600" s="182">
        <v>0</v>
      </c>
      <c r="W600" s="182">
        <v>0</v>
      </c>
      <c r="X600" s="183">
        <v>0</v>
      </c>
      <c r="Y600" s="182">
        <v>0</v>
      </c>
      <c r="Z600" s="182">
        <v>0</v>
      </c>
      <c r="AA600" s="182">
        <v>0</v>
      </c>
      <c r="AB600" s="182">
        <v>1</v>
      </c>
      <c r="AC600" s="182">
        <v>0</v>
      </c>
      <c r="AD600" s="182">
        <v>0</v>
      </c>
      <c r="AE600" s="182">
        <v>0</v>
      </c>
      <c r="AF600" s="182">
        <v>0</v>
      </c>
      <c r="AG600" s="182">
        <v>1</v>
      </c>
      <c r="AH600" s="183">
        <v>0</v>
      </c>
      <c r="AI600" s="182">
        <v>0</v>
      </c>
      <c r="AJ600" s="182">
        <v>0</v>
      </c>
      <c r="AK600" s="182">
        <v>0</v>
      </c>
      <c r="AL600" s="182">
        <v>1</v>
      </c>
      <c r="AM600" s="182">
        <v>0</v>
      </c>
      <c r="AN600" s="182">
        <v>0</v>
      </c>
      <c r="AO600" s="182">
        <v>0</v>
      </c>
      <c r="AP600" s="182">
        <v>0</v>
      </c>
      <c r="AQ600" s="182">
        <v>1</v>
      </c>
      <c r="AR600" s="183">
        <v>0</v>
      </c>
      <c r="AS600" s="182">
        <v>0</v>
      </c>
      <c r="AT600" s="182">
        <v>0</v>
      </c>
      <c r="AU600" s="182">
        <v>0</v>
      </c>
      <c r="AV600" s="182">
        <v>0</v>
      </c>
      <c r="AW600" s="182">
        <v>0</v>
      </c>
      <c r="AX600" s="182">
        <v>0</v>
      </c>
      <c r="AY600" s="182">
        <v>0</v>
      </c>
      <c r="AZ600" s="182">
        <v>0</v>
      </c>
      <c r="BA600" s="190">
        <v>0</v>
      </c>
    </row>
    <row r="601" spans="1:53" ht="15" customHeight="1">
      <c r="A601" s="35"/>
      <c r="B601" s="304"/>
      <c r="C601" s="34" t="s">
        <v>39</v>
      </c>
      <c r="D601" s="184">
        <v>0</v>
      </c>
      <c r="E601" s="185">
        <v>0</v>
      </c>
      <c r="F601" s="185">
        <v>0</v>
      </c>
      <c r="G601" s="185">
        <v>0</v>
      </c>
      <c r="H601" s="185">
        <v>0</v>
      </c>
      <c r="I601" s="185">
        <v>0</v>
      </c>
      <c r="J601" s="185">
        <v>0</v>
      </c>
      <c r="K601" s="185">
        <v>0</v>
      </c>
      <c r="L601" s="185">
        <v>0</v>
      </c>
      <c r="M601" s="191">
        <v>0</v>
      </c>
      <c r="N601" s="184">
        <v>0</v>
      </c>
      <c r="O601" s="185">
        <v>0</v>
      </c>
      <c r="P601" s="185">
        <v>0</v>
      </c>
      <c r="Q601" s="185">
        <v>0</v>
      </c>
      <c r="R601" s="185">
        <v>0</v>
      </c>
      <c r="S601" s="185">
        <v>0</v>
      </c>
      <c r="T601" s="185">
        <v>0</v>
      </c>
      <c r="U601" s="185">
        <v>0</v>
      </c>
      <c r="V601" s="185">
        <v>1</v>
      </c>
      <c r="W601" s="185">
        <v>1</v>
      </c>
      <c r="X601" s="184">
        <v>0</v>
      </c>
      <c r="Y601" s="185">
        <v>0</v>
      </c>
      <c r="Z601" s="185">
        <v>0</v>
      </c>
      <c r="AA601" s="185">
        <v>0</v>
      </c>
      <c r="AB601" s="185">
        <v>1</v>
      </c>
      <c r="AC601" s="185">
        <v>0</v>
      </c>
      <c r="AD601" s="185">
        <v>0</v>
      </c>
      <c r="AE601" s="185">
        <v>0</v>
      </c>
      <c r="AF601" s="185">
        <v>0</v>
      </c>
      <c r="AG601" s="185">
        <v>1</v>
      </c>
      <c r="AH601" s="184">
        <v>0</v>
      </c>
      <c r="AI601" s="185">
        <v>0</v>
      </c>
      <c r="AJ601" s="185">
        <v>0</v>
      </c>
      <c r="AK601" s="185">
        <v>0</v>
      </c>
      <c r="AL601" s="185">
        <v>1</v>
      </c>
      <c r="AM601" s="185">
        <v>0</v>
      </c>
      <c r="AN601" s="185">
        <v>0</v>
      </c>
      <c r="AO601" s="185">
        <v>0</v>
      </c>
      <c r="AP601" s="185">
        <v>0</v>
      </c>
      <c r="AQ601" s="185">
        <v>1</v>
      </c>
      <c r="AR601" s="184">
        <v>0</v>
      </c>
      <c r="AS601" s="185">
        <v>0</v>
      </c>
      <c r="AT601" s="185">
        <v>0</v>
      </c>
      <c r="AU601" s="185">
        <v>0</v>
      </c>
      <c r="AV601" s="185">
        <v>0</v>
      </c>
      <c r="AW601" s="185">
        <v>0</v>
      </c>
      <c r="AX601" s="185">
        <v>0</v>
      </c>
      <c r="AY601" s="185">
        <v>0</v>
      </c>
      <c r="AZ601" s="185">
        <v>0</v>
      </c>
      <c r="BA601" s="191">
        <v>0</v>
      </c>
    </row>
    <row r="602" spans="1:53" ht="15" customHeight="1">
      <c r="A602" s="36"/>
      <c r="B602" s="304" t="s">
        <v>39</v>
      </c>
      <c r="C602" s="34"/>
      <c r="D602" s="184">
        <v>0</v>
      </c>
      <c r="E602" s="185">
        <v>10</v>
      </c>
      <c r="F602" s="185">
        <v>5</v>
      </c>
      <c r="G602" s="185">
        <v>186</v>
      </c>
      <c r="H602" s="185">
        <v>59</v>
      </c>
      <c r="I602" s="185">
        <v>1</v>
      </c>
      <c r="J602" s="185">
        <v>37</v>
      </c>
      <c r="K602" s="185">
        <v>0</v>
      </c>
      <c r="L602" s="185">
        <v>340</v>
      </c>
      <c r="M602" s="191">
        <v>638</v>
      </c>
      <c r="N602" s="184">
        <v>0</v>
      </c>
      <c r="O602" s="185">
        <v>15</v>
      </c>
      <c r="P602" s="185">
        <v>2</v>
      </c>
      <c r="Q602" s="185">
        <v>132</v>
      </c>
      <c r="R602" s="185">
        <v>43</v>
      </c>
      <c r="S602" s="185">
        <v>1</v>
      </c>
      <c r="T602" s="185">
        <v>34</v>
      </c>
      <c r="U602" s="185">
        <v>0</v>
      </c>
      <c r="V602" s="185">
        <v>308</v>
      </c>
      <c r="W602" s="185">
        <v>535</v>
      </c>
      <c r="X602" s="184">
        <v>0</v>
      </c>
      <c r="Y602" s="185">
        <v>13</v>
      </c>
      <c r="Z602" s="185">
        <v>4</v>
      </c>
      <c r="AA602" s="185">
        <v>137</v>
      </c>
      <c r="AB602" s="185">
        <v>34</v>
      </c>
      <c r="AC602" s="185">
        <v>1</v>
      </c>
      <c r="AD602" s="185">
        <v>37</v>
      </c>
      <c r="AE602" s="185">
        <v>0</v>
      </c>
      <c r="AF602" s="185">
        <v>246</v>
      </c>
      <c r="AG602" s="185">
        <v>472</v>
      </c>
      <c r="AH602" s="184">
        <v>0</v>
      </c>
      <c r="AI602" s="185">
        <v>11</v>
      </c>
      <c r="AJ602" s="185">
        <v>7</v>
      </c>
      <c r="AK602" s="185">
        <v>100</v>
      </c>
      <c r="AL602" s="185">
        <v>31</v>
      </c>
      <c r="AM602" s="185">
        <v>0</v>
      </c>
      <c r="AN602" s="185">
        <v>23</v>
      </c>
      <c r="AO602" s="185">
        <v>0</v>
      </c>
      <c r="AP602" s="185">
        <v>207</v>
      </c>
      <c r="AQ602" s="185">
        <v>379</v>
      </c>
      <c r="AR602" s="184">
        <v>0</v>
      </c>
      <c r="AS602" s="185">
        <v>8</v>
      </c>
      <c r="AT602" s="185">
        <v>8</v>
      </c>
      <c r="AU602" s="185">
        <v>115</v>
      </c>
      <c r="AV602" s="185">
        <v>24</v>
      </c>
      <c r="AW602" s="185">
        <v>0</v>
      </c>
      <c r="AX602" s="185">
        <v>25</v>
      </c>
      <c r="AY602" s="185">
        <v>0</v>
      </c>
      <c r="AZ602" s="185">
        <v>226</v>
      </c>
      <c r="BA602" s="191">
        <v>406</v>
      </c>
    </row>
    <row r="603" spans="1:53" ht="15" customHeight="1">
      <c r="A603" s="35" t="s">
        <v>21</v>
      </c>
      <c r="B603" s="11" t="s">
        <v>101</v>
      </c>
      <c r="C603" s="181" t="s">
        <v>102</v>
      </c>
      <c r="D603" s="183">
        <v>0</v>
      </c>
      <c r="E603" s="182">
        <v>0</v>
      </c>
      <c r="F603" s="182">
        <v>0</v>
      </c>
      <c r="G603" s="182">
        <v>7</v>
      </c>
      <c r="H603" s="182">
        <v>43</v>
      </c>
      <c r="I603" s="182">
        <v>0</v>
      </c>
      <c r="J603" s="182">
        <v>8</v>
      </c>
      <c r="K603" s="182">
        <v>0</v>
      </c>
      <c r="L603" s="182">
        <v>71</v>
      </c>
      <c r="M603" s="190">
        <v>129</v>
      </c>
      <c r="N603" s="183">
        <v>0</v>
      </c>
      <c r="O603" s="182">
        <v>0</v>
      </c>
      <c r="P603" s="182">
        <v>0</v>
      </c>
      <c r="Q603" s="182">
        <v>10</v>
      </c>
      <c r="R603" s="182">
        <v>30</v>
      </c>
      <c r="S603" s="182">
        <v>0</v>
      </c>
      <c r="T603" s="182">
        <v>6</v>
      </c>
      <c r="U603" s="182">
        <v>0</v>
      </c>
      <c r="V603" s="182">
        <v>74</v>
      </c>
      <c r="W603" s="182">
        <v>120</v>
      </c>
      <c r="X603" s="183">
        <v>0</v>
      </c>
      <c r="Y603" s="182">
        <v>0</v>
      </c>
      <c r="Z603" s="182">
        <v>0</v>
      </c>
      <c r="AA603" s="182">
        <v>12</v>
      </c>
      <c r="AB603" s="182">
        <v>28</v>
      </c>
      <c r="AC603" s="182">
        <v>0</v>
      </c>
      <c r="AD603" s="182">
        <v>6</v>
      </c>
      <c r="AE603" s="182">
        <v>0</v>
      </c>
      <c r="AF603" s="182">
        <v>72</v>
      </c>
      <c r="AG603" s="182">
        <v>118</v>
      </c>
      <c r="AH603" s="183">
        <v>0</v>
      </c>
      <c r="AI603" s="182">
        <v>0</v>
      </c>
      <c r="AJ603" s="182">
        <v>0</v>
      </c>
      <c r="AK603" s="182">
        <v>6</v>
      </c>
      <c r="AL603" s="182">
        <v>32</v>
      </c>
      <c r="AM603" s="182">
        <v>0</v>
      </c>
      <c r="AN603" s="182">
        <v>13</v>
      </c>
      <c r="AO603" s="182">
        <v>0</v>
      </c>
      <c r="AP603" s="182">
        <v>89</v>
      </c>
      <c r="AQ603" s="182">
        <v>140</v>
      </c>
      <c r="AR603" s="183">
        <v>0</v>
      </c>
      <c r="AS603" s="182">
        <v>0</v>
      </c>
      <c r="AT603" s="182">
        <v>0</v>
      </c>
      <c r="AU603" s="182">
        <v>5</v>
      </c>
      <c r="AV603" s="182">
        <v>23</v>
      </c>
      <c r="AW603" s="182">
        <v>0</v>
      </c>
      <c r="AX603" s="182">
        <v>4</v>
      </c>
      <c r="AY603" s="182">
        <v>0</v>
      </c>
      <c r="AZ603" s="182">
        <v>101</v>
      </c>
      <c r="BA603" s="190">
        <v>133</v>
      </c>
    </row>
    <row r="604" spans="1:53" ht="15" customHeight="1">
      <c r="A604" s="35"/>
      <c r="B604" s="11"/>
      <c r="C604" s="181" t="s">
        <v>103</v>
      </c>
      <c r="D604" s="183">
        <v>0</v>
      </c>
      <c r="E604" s="182">
        <v>9</v>
      </c>
      <c r="F604" s="182">
        <v>1</v>
      </c>
      <c r="G604" s="182">
        <v>46</v>
      </c>
      <c r="H604" s="182">
        <v>1</v>
      </c>
      <c r="I604" s="182">
        <v>0</v>
      </c>
      <c r="J604" s="182">
        <v>6</v>
      </c>
      <c r="K604" s="182">
        <v>0</v>
      </c>
      <c r="L604" s="182">
        <v>11</v>
      </c>
      <c r="M604" s="190">
        <v>74</v>
      </c>
      <c r="N604" s="183">
        <v>0</v>
      </c>
      <c r="O604" s="182">
        <v>11</v>
      </c>
      <c r="P604" s="182">
        <v>9</v>
      </c>
      <c r="Q604" s="182">
        <v>42</v>
      </c>
      <c r="R604" s="182">
        <v>2</v>
      </c>
      <c r="S604" s="182">
        <v>0</v>
      </c>
      <c r="T604" s="182">
        <v>5</v>
      </c>
      <c r="U604" s="182">
        <v>0</v>
      </c>
      <c r="V604" s="182">
        <v>10</v>
      </c>
      <c r="W604" s="182">
        <v>79</v>
      </c>
      <c r="X604" s="183">
        <v>0</v>
      </c>
      <c r="Y604" s="182">
        <v>13</v>
      </c>
      <c r="Z604" s="182">
        <v>6</v>
      </c>
      <c r="AA604" s="182">
        <v>56</v>
      </c>
      <c r="AB604" s="182">
        <v>1</v>
      </c>
      <c r="AC604" s="182">
        <v>0</v>
      </c>
      <c r="AD604" s="182">
        <v>4</v>
      </c>
      <c r="AE604" s="182">
        <v>0</v>
      </c>
      <c r="AF604" s="182">
        <v>10</v>
      </c>
      <c r="AG604" s="182">
        <v>90</v>
      </c>
      <c r="AH604" s="183">
        <v>0</v>
      </c>
      <c r="AI604" s="182">
        <v>18</v>
      </c>
      <c r="AJ604" s="182">
        <v>5</v>
      </c>
      <c r="AK604" s="182">
        <v>45</v>
      </c>
      <c r="AL604" s="182">
        <v>0</v>
      </c>
      <c r="AM604" s="182">
        <v>0</v>
      </c>
      <c r="AN604" s="182">
        <v>1</v>
      </c>
      <c r="AO604" s="182">
        <v>0</v>
      </c>
      <c r="AP604" s="182">
        <v>16</v>
      </c>
      <c r="AQ604" s="182">
        <v>85</v>
      </c>
      <c r="AR604" s="183">
        <v>0</v>
      </c>
      <c r="AS604" s="182">
        <v>7</v>
      </c>
      <c r="AT604" s="182">
        <v>6</v>
      </c>
      <c r="AU604" s="182">
        <v>60</v>
      </c>
      <c r="AV604" s="182">
        <v>0</v>
      </c>
      <c r="AW604" s="182">
        <v>0</v>
      </c>
      <c r="AX604" s="182">
        <v>7</v>
      </c>
      <c r="AY604" s="182">
        <v>0</v>
      </c>
      <c r="AZ604" s="182">
        <v>15</v>
      </c>
      <c r="BA604" s="190">
        <v>95</v>
      </c>
    </row>
    <row r="605" spans="1:53" ht="15" customHeight="1">
      <c r="A605" s="35"/>
      <c r="B605" s="11"/>
      <c r="C605" s="181" t="s">
        <v>104</v>
      </c>
      <c r="D605" s="183">
        <v>0</v>
      </c>
      <c r="E605" s="182">
        <v>11</v>
      </c>
      <c r="F605" s="182">
        <v>4</v>
      </c>
      <c r="G605" s="182">
        <v>95</v>
      </c>
      <c r="H605" s="182">
        <v>2</v>
      </c>
      <c r="I605" s="182">
        <v>0</v>
      </c>
      <c r="J605" s="182">
        <v>7</v>
      </c>
      <c r="K605" s="182">
        <v>0</v>
      </c>
      <c r="L605" s="182">
        <v>31</v>
      </c>
      <c r="M605" s="190">
        <v>150</v>
      </c>
      <c r="N605" s="183">
        <v>0</v>
      </c>
      <c r="O605" s="182">
        <v>14</v>
      </c>
      <c r="P605" s="182">
        <v>3</v>
      </c>
      <c r="Q605" s="182">
        <v>117</v>
      </c>
      <c r="R605" s="182">
        <v>6</v>
      </c>
      <c r="S605" s="182">
        <v>0</v>
      </c>
      <c r="T605" s="182">
        <v>8</v>
      </c>
      <c r="U605" s="182">
        <v>0</v>
      </c>
      <c r="V605" s="182">
        <v>44</v>
      </c>
      <c r="W605" s="182">
        <v>192</v>
      </c>
      <c r="X605" s="183">
        <v>0</v>
      </c>
      <c r="Y605" s="182">
        <v>21</v>
      </c>
      <c r="Z605" s="182">
        <v>3</v>
      </c>
      <c r="AA605" s="182">
        <v>106</v>
      </c>
      <c r="AB605" s="182">
        <v>2</v>
      </c>
      <c r="AC605" s="182">
        <v>0</v>
      </c>
      <c r="AD605" s="182">
        <v>8</v>
      </c>
      <c r="AE605" s="182">
        <v>0</v>
      </c>
      <c r="AF605" s="182">
        <v>40</v>
      </c>
      <c r="AG605" s="182">
        <v>180</v>
      </c>
      <c r="AH605" s="183">
        <v>0</v>
      </c>
      <c r="AI605" s="182">
        <v>16</v>
      </c>
      <c r="AJ605" s="182">
        <v>6</v>
      </c>
      <c r="AK605" s="182">
        <v>112</v>
      </c>
      <c r="AL605" s="182">
        <v>4</v>
      </c>
      <c r="AM605" s="182">
        <v>0</v>
      </c>
      <c r="AN605" s="182">
        <v>22</v>
      </c>
      <c r="AO605" s="182">
        <v>0</v>
      </c>
      <c r="AP605" s="182">
        <v>33</v>
      </c>
      <c r="AQ605" s="182">
        <v>193</v>
      </c>
      <c r="AR605" s="183">
        <v>0</v>
      </c>
      <c r="AS605" s="182">
        <v>12</v>
      </c>
      <c r="AT605" s="182">
        <v>5</v>
      </c>
      <c r="AU605" s="182">
        <v>102</v>
      </c>
      <c r="AV605" s="182">
        <v>2</v>
      </c>
      <c r="AW605" s="182">
        <v>0</v>
      </c>
      <c r="AX605" s="182">
        <v>16</v>
      </c>
      <c r="AY605" s="182">
        <v>0</v>
      </c>
      <c r="AZ605" s="182">
        <v>31</v>
      </c>
      <c r="BA605" s="190">
        <v>168</v>
      </c>
    </row>
    <row r="606" spans="1:53" ht="15" customHeight="1">
      <c r="A606" s="35"/>
      <c r="B606" s="11"/>
      <c r="C606" s="181" t="s">
        <v>318</v>
      </c>
      <c r="D606" s="183">
        <v>0</v>
      </c>
      <c r="E606" s="182">
        <v>0</v>
      </c>
      <c r="F606" s="182">
        <v>0</v>
      </c>
      <c r="G606" s="182">
        <v>0</v>
      </c>
      <c r="H606" s="182">
        <v>0</v>
      </c>
      <c r="I606" s="182">
        <v>0</v>
      </c>
      <c r="J606" s="182">
        <v>0</v>
      </c>
      <c r="K606" s="182">
        <v>0</v>
      </c>
      <c r="L606" s="182">
        <v>1</v>
      </c>
      <c r="M606" s="190">
        <v>1</v>
      </c>
      <c r="N606" s="183">
        <v>0</v>
      </c>
      <c r="O606" s="182">
        <v>0</v>
      </c>
      <c r="P606" s="182">
        <v>0</v>
      </c>
      <c r="Q606" s="182">
        <v>0</v>
      </c>
      <c r="R606" s="182">
        <v>0</v>
      </c>
      <c r="S606" s="182">
        <v>0</v>
      </c>
      <c r="T606" s="182">
        <v>0</v>
      </c>
      <c r="U606" s="182">
        <v>0</v>
      </c>
      <c r="V606" s="182">
        <v>0</v>
      </c>
      <c r="W606" s="182">
        <v>0</v>
      </c>
      <c r="X606" s="183">
        <v>0</v>
      </c>
      <c r="Y606" s="182">
        <v>0</v>
      </c>
      <c r="Z606" s="182">
        <v>0</v>
      </c>
      <c r="AA606" s="182">
        <v>0</v>
      </c>
      <c r="AB606" s="182">
        <v>0</v>
      </c>
      <c r="AC606" s="182">
        <v>0</v>
      </c>
      <c r="AD606" s="182">
        <v>0</v>
      </c>
      <c r="AE606" s="182">
        <v>0</v>
      </c>
      <c r="AF606" s="182">
        <v>0</v>
      </c>
      <c r="AG606" s="182">
        <v>0</v>
      </c>
      <c r="AH606" s="183">
        <v>0</v>
      </c>
      <c r="AI606" s="182">
        <v>0</v>
      </c>
      <c r="AJ606" s="182">
        <v>0</v>
      </c>
      <c r="AK606" s="182">
        <v>0</v>
      </c>
      <c r="AL606" s="182">
        <v>0</v>
      </c>
      <c r="AM606" s="182">
        <v>0</v>
      </c>
      <c r="AN606" s="182">
        <v>0</v>
      </c>
      <c r="AO606" s="182">
        <v>0</v>
      </c>
      <c r="AP606" s="182">
        <v>0</v>
      </c>
      <c r="AQ606" s="182">
        <v>0</v>
      </c>
      <c r="AR606" s="183">
        <v>0</v>
      </c>
      <c r="AS606" s="182">
        <v>0</v>
      </c>
      <c r="AT606" s="182">
        <v>0</v>
      </c>
      <c r="AU606" s="182">
        <v>0</v>
      </c>
      <c r="AV606" s="182">
        <v>0</v>
      </c>
      <c r="AW606" s="182">
        <v>0</v>
      </c>
      <c r="AX606" s="182">
        <v>0</v>
      </c>
      <c r="AY606" s="182">
        <v>0</v>
      </c>
      <c r="AZ606" s="182">
        <v>0</v>
      </c>
      <c r="BA606" s="190">
        <v>0</v>
      </c>
    </row>
    <row r="607" spans="1:53" ht="15" customHeight="1">
      <c r="A607" s="35"/>
      <c r="B607" s="11"/>
      <c r="C607" s="181" t="s">
        <v>39</v>
      </c>
      <c r="D607" s="183">
        <v>0</v>
      </c>
      <c r="E607" s="182">
        <v>20</v>
      </c>
      <c r="F607" s="182">
        <v>5</v>
      </c>
      <c r="G607" s="182">
        <v>148</v>
      </c>
      <c r="H607" s="182">
        <v>46</v>
      </c>
      <c r="I607" s="182">
        <v>0</v>
      </c>
      <c r="J607" s="182">
        <v>21</v>
      </c>
      <c r="K607" s="182">
        <v>0</v>
      </c>
      <c r="L607" s="182">
        <v>114</v>
      </c>
      <c r="M607" s="190">
        <v>354</v>
      </c>
      <c r="N607" s="183">
        <v>0</v>
      </c>
      <c r="O607" s="182">
        <v>25</v>
      </c>
      <c r="P607" s="182">
        <v>12</v>
      </c>
      <c r="Q607" s="182">
        <v>169</v>
      </c>
      <c r="R607" s="182">
        <v>38</v>
      </c>
      <c r="S607" s="182">
        <v>0</v>
      </c>
      <c r="T607" s="182">
        <v>19</v>
      </c>
      <c r="U607" s="182">
        <v>0</v>
      </c>
      <c r="V607" s="182">
        <v>128</v>
      </c>
      <c r="W607" s="182">
        <v>391</v>
      </c>
      <c r="X607" s="183">
        <v>0</v>
      </c>
      <c r="Y607" s="182">
        <v>34</v>
      </c>
      <c r="Z607" s="182">
        <v>9</v>
      </c>
      <c r="AA607" s="182">
        <v>174</v>
      </c>
      <c r="AB607" s="182">
        <v>31</v>
      </c>
      <c r="AC607" s="182">
        <v>0</v>
      </c>
      <c r="AD607" s="182">
        <v>18</v>
      </c>
      <c r="AE607" s="182">
        <v>0</v>
      </c>
      <c r="AF607" s="182">
        <v>122</v>
      </c>
      <c r="AG607" s="182">
        <v>388</v>
      </c>
      <c r="AH607" s="183">
        <v>0</v>
      </c>
      <c r="AI607" s="182">
        <v>34</v>
      </c>
      <c r="AJ607" s="182">
        <v>11</v>
      </c>
      <c r="AK607" s="182">
        <v>163</v>
      </c>
      <c r="AL607" s="182">
        <v>36</v>
      </c>
      <c r="AM607" s="182">
        <v>0</v>
      </c>
      <c r="AN607" s="182">
        <v>36</v>
      </c>
      <c r="AO607" s="182">
        <v>0</v>
      </c>
      <c r="AP607" s="182">
        <v>138</v>
      </c>
      <c r="AQ607" s="182">
        <v>418</v>
      </c>
      <c r="AR607" s="183">
        <v>0</v>
      </c>
      <c r="AS607" s="182">
        <v>19</v>
      </c>
      <c r="AT607" s="182">
        <v>11</v>
      </c>
      <c r="AU607" s="182">
        <v>167</v>
      </c>
      <c r="AV607" s="182">
        <v>25</v>
      </c>
      <c r="AW607" s="182">
        <v>0</v>
      </c>
      <c r="AX607" s="182">
        <v>27</v>
      </c>
      <c r="AY607" s="182">
        <v>0</v>
      </c>
      <c r="AZ607" s="182">
        <v>147</v>
      </c>
      <c r="BA607" s="190">
        <v>396</v>
      </c>
    </row>
    <row r="608" spans="1:53" ht="15" customHeight="1">
      <c r="A608" s="35"/>
      <c r="B608" s="334" t="s">
        <v>105</v>
      </c>
      <c r="C608" s="260" t="s">
        <v>106</v>
      </c>
      <c r="D608" s="188">
        <v>0</v>
      </c>
      <c r="E608" s="189">
        <v>0</v>
      </c>
      <c r="F608" s="189">
        <v>0</v>
      </c>
      <c r="G608" s="189">
        <v>0</v>
      </c>
      <c r="H608" s="189">
        <v>1</v>
      </c>
      <c r="I608" s="189">
        <v>0</v>
      </c>
      <c r="J608" s="189">
        <v>0</v>
      </c>
      <c r="K608" s="189">
        <v>0</v>
      </c>
      <c r="L608" s="189">
        <v>0</v>
      </c>
      <c r="M608" s="312">
        <v>1</v>
      </c>
      <c r="N608" s="188">
        <v>0</v>
      </c>
      <c r="O608" s="189">
        <v>0</v>
      </c>
      <c r="P608" s="189">
        <v>0</v>
      </c>
      <c r="Q608" s="189">
        <v>0</v>
      </c>
      <c r="R608" s="189">
        <v>0</v>
      </c>
      <c r="S608" s="189">
        <v>0</v>
      </c>
      <c r="T608" s="189">
        <v>0</v>
      </c>
      <c r="U608" s="189">
        <v>0</v>
      </c>
      <c r="V608" s="189">
        <v>0</v>
      </c>
      <c r="W608" s="189">
        <v>0</v>
      </c>
      <c r="X608" s="188">
        <v>0</v>
      </c>
      <c r="Y608" s="189">
        <v>0</v>
      </c>
      <c r="Z608" s="189">
        <v>0</v>
      </c>
      <c r="AA608" s="189">
        <v>0</v>
      </c>
      <c r="AB608" s="189">
        <v>0</v>
      </c>
      <c r="AC608" s="189">
        <v>0</v>
      </c>
      <c r="AD608" s="189">
        <v>0</v>
      </c>
      <c r="AE608" s="189">
        <v>0</v>
      </c>
      <c r="AF608" s="189">
        <v>0</v>
      </c>
      <c r="AG608" s="189">
        <v>0</v>
      </c>
      <c r="AH608" s="188">
        <v>0</v>
      </c>
      <c r="AI608" s="189">
        <v>0</v>
      </c>
      <c r="AJ608" s="189">
        <v>0</v>
      </c>
      <c r="AK608" s="189">
        <v>0</v>
      </c>
      <c r="AL608" s="189">
        <v>0</v>
      </c>
      <c r="AM608" s="189">
        <v>0</v>
      </c>
      <c r="AN608" s="189">
        <v>0</v>
      </c>
      <c r="AO608" s="189">
        <v>0</v>
      </c>
      <c r="AP608" s="189">
        <v>0</v>
      </c>
      <c r="AQ608" s="189">
        <v>0</v>
      </c>
      <c r="AR608" s="188">
        <v>0</v>
      </c>
      <c r="AS608" s="189">
        <v>0</v>
      </c>
      <c r="AT608" s="189">
        <v>0</v>
      </c>
      <c r="AU608" s="189">
        <v>0</v>
      </c>
      <c r="AV608" s="189">
        <v>0</v>
      </c>
      <c r="AW608" s="189">
        <v>0</v>
      </c>
      <c r="AX608" s="189">
        <v>0</v>
      </c>
      <c r="AY608" s="189">
        <v>0</v>
      </c>
      <c r="AZ608" s="189">
        <v>0</v>
      </c>
      <c r="BA608" s="312">
        <v>0</v>
      </c>
    </row>
    <row r="609" spans="1:53" ht="15" customHeight="1">
      <c r="A609" s="35"/>
      <c r="B609" s="11"/>
      <c r="C609" s="181" t="s">
        <v>107</v>
      </c>
      <c r="D609" s="183">
        <v>0</v>
      </c>
      <c r="E609" s="182">
        <v>0</v>
      </c>
      <c r="F609" s="182">
        <v>0</v>
      </c>
      <c r="G609" s="182">
        <v>0</v>
      </c>
      <c r="H609" s="182">
        <v>1</v>
      </c>
      <c r="I609" s="182">
        <v>0</v>
      </c>
      <c r="J609" s="182">
        <v>0</v>
      </c>
      <c r="K609" s="182">
        <v>0</v>
      </c>
      <c r="L609" s="182">
        <v>3</v>
      </c>
      <c r="M609" s="190">
        <v>4</v>
      </c>
      <c r="N609" s="183">
        <v>0</v>
      </c>
      <c r="O609" s="182">
        <v>0</v>
      </c>
      <c r="P609" s="182">
        <v>0</v>
      </c>
      <c r="Q609" s="182">
        <v>0</v>
      </c>
      <c r="R609" s="182">
        <v>2</v>
      </c>
      <c r="S609" s="182">
        <v>0</v>
      </c>
      <c r="T609" s="182">
        <v>0</v>
      </c>
      <c r="U609" s="182">
        <v>0</v>
      </c>
      <c r="V609" s="182">
        <v>3</v>
      </c>
      <c r="W609" s="182">
        <v>5</v>
      </c>
      <c r="X609" s="183">
        <v>0</v>
      </c>
      <c r="Y609" s="182">
        <v>0</v>
      </c>
      <c r="Z609" s="182">
        <v>0</v>
      </c>
      <c r="AA609" s="182">
        <v>0</v>
      </c>
      <c r="AB609" s="182">
        <v>0</v>
      </c>
      <c r="AC609" s="182">
        <v>0</v>
      </c>
      <c r="AD609" s="182">
        <v>0</v>
      </c>
      <c r="AE609" s="182">
        <v>0</v>
      </c>
      <c r="AF609" s="182">
        <v>1</v>
      </c>
      <c r="AG609" s="182">
        <v>1</v>
      </c>
      <c r="AH609" s="183">
        <v>0</v>
      </c>
      <c r="AI609" s="182">
        <v>0</v>
      </c>
      <c r="AJ609" s="182">
        <v>0</v>
      </c>
      <c r="AK609" s="182">
        <v>0</v>
      </c>
      <c r="AL609" s="182">
        <v>1</v>
      </c>
      <c r="AM609" s="182">
        <v>0</v>
      </c>
      <c r="AN609" s="182">
        <v>0</v>
      </c>
      <c r="AO609" s="182">
        <v>0</v>
      </c>
      <c r="AP609" s="182">
        <v>5</v>
      </c>
      <c r="AQ609" s="182">
        <v>6</v>
      </c>
      <c r="AR609" s="183">
        <v>0</v>
      </c>
      <c r="AS609" s="182">
        <v>0</v>
      </c>
      <c r="AT609" s="182">
        <v>0</v>
      </c>
      <c r="AU609" s="182">
        <v>0</v>
      </c>
      <c r="AV609" s="182">
        <v>0</v>
      </c>
      <c r="AW609" s="182">
        <v>0</v>
      </c>
      <c r="AX609" s="182">
        <v>0</v>
      </c>
      <c r="AY609" s="182">
        <v>0</v>
      </c>
      <c r="AZ609" s="182">
        <v>0</v>
      </c>
      <c r="BA609" s="190">
        <v>0</v>
      </c>
    </row>
    <row r="610" spans="1:53" ht="15" customHeight="1">
      <c r="A610" s="35"/>
      <c r="B610" s="11"/>
      <c r="C610" s="181" t="s">
        <v>108</v>
      </c>
      <c r="D610" s="183">
        <v>0</v>
      </c>
      <c r="E610" s="182">
        <v>0</v>
      </c>
      <c r="F610" s="182">
        <v>0</v>
      </c>
      <c r="G610" s="182">
        <v>0</v>
      </c>
      <c r="H610" s="182">
        <v>0</v>
      </c>
      <c r="I610" s="182">
        <v>0</v>
      </c>
      <c r="J610" s="182">
        <v>0</v>
      </c>
      <c r="K610" s="182">
        <v>0</v>
      </c>
      <c r="L610" s="182">
        <v>0</v>
      </c>
      <c r="M610" s="190">
        <v>0</v>
      </c>
      <c r="N610" s="183">
        <v>0</v>
      </c>
      <c r="O610" s="182">
        <v>0</v>
      </c>
      <c r="P610" s="182">
        <v>0</v>
      </c>
      <c r="Q610" s="182">
        <v>1</v>
      </c>
      <c r="R610" s="182">
        <v>0</v>
      </c>
      <c r="S610" s="182">
        <v>0</v>
      </c>
      <c r="T610" s="182">
        <v>0</v>
      </c>
      <c r="U610" s="182">
        <v>0</v>
      </c>
      <c r="V610" s="182">
        <v>0</v>
      </c>
      <c r="W610" s="182">
        <v>1</v>
      </c>
      <c r="X610" s="183">
        <v>0</v>
      </c>
      <c r="Y610" s="182">
        <v>0</v>
      </c>
      <c r="Z610" s="182">
        <v>0</v>
      </c>
      <c r="AA610" s="182">
        <v>0</v>
      </c>
      <c r="AB610" s="182">
        <v>0</v>
      </c>
      <c r="AC610" s="182">
        <v>0</v>
      </c>
      <c r="AD610" s="182">
        <v>0</v>
      </c>
      <c r="AE610" s="182">
        <v>0</v>
      </c>
      <c r="AF610" s="182">
        <v>0</v>
      </c>
      <c r="AG610" s="182">
        <v>0</v>
      </c>
      <c r="AH610" s="183">
        <v>0</v>
      </c>
      <c r="AI610" s="182">
        <v>0</v>
      </c>
      <c r="AJ610" s="182">
        <v>0</v>
      </c>
      <c r="AK610" s="182">
        <v>0</v>
      </c>
      <c r="AL610" s="182">
        <v>0</v>
      </c>
      <c r="AM610" s="182">
        <v>0</v>
      </c>
      <c r="AN610" s="182">
        <v>0</v>
      </c>
      <c r="AO610" s="182">
        <v>0</v>
      </c>
      <c r="AP610" s="182">
        <v>0</v>
      </c>
      <c r="AQ610" s="182">
        <v>0</v>
      </c>
      <c r="AR610" s="183">
        <v>0</v>
      </c>
      <c r="AS610" s="182">
        <v>0</v>
      </c>
      <c r="AT610" s="182">
        <v>0</v>
      </c>
      <c r="AU610" s="182">
        <v>0</v>
      </c>
      <c r="AV610" s="182">
        <v>0</v>
      </c>
      <c r="AW610" s="182">
        <v>0</v>
      </c>
      <c r="AX610" s="182">
        <v>0</v>
      </c>
      <c r="AY610" s="182">
        <v>0</v>
      </c>
      <c r="AZ610" s="182">
        <v>0</v>
      </c>
      <c r="BA610" s="190">
        <v>0</v>
      </c>
    </row>
    <row r="611" spans="1:53" ht="15" customHeight="1">
      <c r="A611" s="35"/>
      <c r="B611" s="11"/>
      <c r="C611" s="181" t="s">
        <v>110</v>
      </c>
      <c r="D611" s="183">
        <v>0</v>
      </c>
      <c r="E611" s="182">
        <v>0</v>
      </c>
      <c r="F611" s="182">
        <v>0</v>
      </c>
      <c r="G611" s="182">
        <v>3</v>
      </c>
      <c r="H611" s="182">
        <v>1</v>
      </c>
      <c r="I611" s="182">
        <v>0</v>
      </c>
      <c r="J611" s="182">
        <v>2</v>
      </c>
      <c r="K611" s="182">
        <v>0</v>
      </c>
      <c r="L611" s="182">
        <v>1</v>
      </c>
      <c r="M611" s="190">
        <v>7</v>
      </c>
      <c r="N611" s="183">
        <v>0</v>
      </c>
      <c r="O611" s="182">
        <v>0</v>
      </c>
      <c r="P611" s="182">
        <v>0</v>
      </c>
      <c r="Q611" s="182">
        <v>1</v>
      </c>
      <c r="R611" s="182">
        <v>0</v>
      </c>
      <c r="S611" s="182">
        <v>0</v>
      </c>
      <c r="T611" s="182">
        <v>1</v>
      </c>
      <c r="U611" s="182">
        <v>0</v>
      </c>
      <c r="V611" s="182">
        <v>1</v>
      </c>
      <c r="W611" s="182">
        <v>3</v>
      </c>
      <c r="X611" s="183">
        <v>0</v>
      </c>
      <c r="Y611" s="182">
        <v>0</v>
      </c>
      <c r="Z611" s="182">
        <v>0</v>
      </c>
      <c r="AA611" s="182">
        <v>0</v>
      </c>
      <c r="AB611" s="182">
        <v>0</v>
      </c>
      <c r="AC611" s="182">
        <v>0</v>
      </c>
      <c r="AD611" s="182">
        <v>0</v>
      </c>
      <c r="AE611" s="182">
        <v>0</v>
      </c>
      <c r="AF611" s="182">
        <v>0</v>
      </c>
      <c r="AG611" s="182">
        <v>0</v>
      </c>
      <c r="AH611" s="183">
        <v>0</v>
      </c>
      <c r="AI611" s="182">
        <v>0</v>
      </c>
      <c r="AJ611" s="182">
        <v>0</v>
      </c>
      <c r="AK611" s="182">
        <v>1</v>
      </c>
      <c r="AL611" s="182">
        <v>0</v>
      </c>
      <c r="AM611" s="182">
        <v>0</v>
      </c>
      <c r="AN611" s="182">
        <v>0</v>
      </c>
      <c r="AO611" s="182">
        <v>0</v>
      </c>
      <c r="AP611" s="182">
        <v>0</v>
      </c>
      <c r="AQ611" s="182">
        <v>1</v>
      </c>
      <c r="AR611" s="183">
        <v>0</v>
      </c>
      <c r="AS611" s="182">
        <v>0</v>
      </c>
      <c r="AT611" s="182">
        <v>0</v>
      </c>
      <c r="AU611" s="182">
        <v>1</v>
      </c>
      <c r="AV611" s="182">
        <v>0</v>
      </c>
      <c r="AW611" s="182">
        <v>0</v>
      </c>
      <c r="AX611" s="182">
        <v>0</v>
      </c>
      <c r="AY611" s="182">
        <v>0</v>
      </c>
      <c r="AZ611" s="182">
        <v>0</v>
      </c>
      <c r="BA611" s="190">
        <v>1</v>
      </c>
    </row>
    <row r="612" spans="1:53" ht="15" customHeight="1">
      <c r="A612" s="35"/>
      <c r="B612" s="11"/>
      <c r="C612" s="181" t="s">
        <v>319</v>
      </c>
      <c r="D612" s="183">
        <v>0</v>
      </c>
      <c r="E612" s="182">
        <v>0</v>
      </c>
      <c r="F612" s="182">
        <v>0</v>
      </c>
      <c r="G612" s="182">
        <v>0</v>
      </c>
      <c r="H612" s="182">
        <v>0</v>
      </c>
      <c r="I612" s="182">
        <v>0</v>
      </c>
      <c r="J612" s="182">
        <v>0</v>
      </c>
      <c r="K612" s="182">
        <v>0</v>
      </c>
      <c r="L612" s="182">
        <v>0</v>
      </c>
      <c r="M612" s="190">
        <v>0</v>
      </c>
      <c r="N612" s="183">
        <v>0</v>
      </c>
      <c r="O612" s="182">
        <v>0</v>
      </c>
      <c r="P612" s="182">
        <v>0</v>
      </c>
      <c r="Q612" s="182">
        <v>0</v>
      </c>
      <c r="R612" s="182">
        <v>0</v>
      </c>
      <c r="S612" s="182">
        <v>0</v>
      </c>
      <c r="T612" s="182">
        <v>0</v>
      </c>
      <c r="U612" s="182">
        <v>0</v>
      </c>
      <c r="V612" s="182">
        <v>0</v>
      </c>
      <c r="W612" s="182">
        <v>0</v>
      </c>
      <c r="X612" s="183">
        <v>0</v>
      </c>
      <c r="Y612" s="182">
        <v>0</v>
      </c>
      <c r="Z612" s="182">
        <v>0</v>
      </c>
      <c r="AA612" s="182">
        <v>0</v>
      </c>
      <c r="AB612" s="182">
        <v>0</v>
      </c>
      <c r="AC612" s="182">
        <v>0</v>
      </c>
      <c r="AD612" s="182">
        <v>0</v>
      </c>
      <c r="AE612" s="182">
        <v>0</v>
      </c>
      <c r="AF612" s="182">
        <v>1</v>
      </c>
      <c r="AG612" s="182">
        <v>1</v>
      </c>
      <c r="AH612" s="183">
        <v>0</v>
      </c>
      <c r="AI612" s="182">
        <v>0</v>
      </c>
      <c r="AJ612" s="182">
        <v>0</v>
      </c>
      <c r="AK612" s="182">
        <v>0</v>
      </c>
      <c r="AL612" s="182">
        <v>0</v>
      </c>
      <c r="AM612" s="182">
        <v>0</v>
      </c>
      <c r="AN612" s="182">
        <v>0</v>
      </c>
      <c r="AO612" s="182">
        <v>0</v>
      </c>
      <c r="AP612" s="182">
        <v>0</v>
      </c>
      <c r="AQ612" s="182">
        <v>0</v>
      </c>
      <c r="AR612" s="183">
        <v>0</v>
      </c>
      <c r="AS612" s="182">
        <v>0</v>
      </c>
      <c r="AT612" s="182">
        <v>0</v>
      </c>
      <c r="AU612" s="182">
        <v>0</v>
      </c>
      <c r="AV612" s="182">
        <v>0</v>
      </c>
      <c r="AW612" s="182">
        <v>0</v>
      </c>
      <c r="AX612" s="182">
        <v>0</v>
      </c>
      <c r="AY612" s="182">
        <v>0</v>
      </c>
      <c r="AZ612" s="182">
        <v>0</v>
      </c>
      <c r="BA612" s="190">
        <v>0</v>
      </c>
    </row>
    <row r="613" spans="1:53" ht="15" customHeight="1">
      <c r="A613" s="35"/>
      <c r="B613" s="304"/>
      <c r="C613" s="34" t="s">
        <v>39</v>
      </c>
      <c r="D613" s="184">
        <v>0</v>
      </c>
      <c r="E613" s="185">
        <v>0</v>
      </c>
      <c r="F613" s="185">
        <v>0</v>
      </c>
      <c r="G613" s="185">
        <v>3</v>
      </c>
      <c r="H613" s="185">
        <v>3</v>
      </c>
      <c r="I613" s="185">
        <v>0</v>
      </c>
      <c r="J613" s="185">
        <v>2</v>
      </c>
      <c r="K613" s="185">
        <v>0</v>
      </c>
      <c r="L613" s="185">
        <v>4</v>
      </c>
      <c r="M613" s="191">
        <v>12</v>
      </c>
      <c r="N613" s="184">
        <v>0</v>
      </c>
      <c r="O613" s="185">
        <v>0</v>
      </c>
      <c r="P613" s="185">
        <v>0</v>
      </c>
      <c r="Q613" s="185">
        <v>2</v>
      </c>
      <c r="R613" s="185">
        <v>2</v>
      </c>
      <c r="S613" s="185">
        <v>0</v>
      </c>
      <c r="T613" s="185">
        <v>1</v>
      </c>
      <c r="U613" s="185">
        <v>0</v>
      </c>
      <c r="V613" s="185">
        <v>4</v>
      </c>
      <c r="W613" s="185">
        <v>9</v>
      </c>
      <c r="X613" s="184">
        <v>0</v>
      </c>
      <c r="Y613" s="185">
        <v>0</v>
      </c>
      <c r="Z613" s="185">
        <v>0</v>
      </c>
      <c r="AA613" s="185">
        <v>0</v>
      </c>
      <c r="AB613" s="185">
        <v>0</v>
      </c>
      <c r="AC613" s="185">
        <v>0</v>
      </c>
      <c r="AD613" s="185">
        <v>0</v>
      </c>
      <c r="AE613" s="185">
        <v>0</v>
      </c>
      <c r="AF613" s="185">
        <v>2</v>
      </c>
      <c r="AG613" s="185">
        <v>2</v>
      </c>
      <c r="AH613" s="184">
        <v>0</v>
      </c>
      <c r="AI613" s="185">
        <v>0</v>
      </c>
      <c r="AJ613" s="185">
        <v>0</v>
      </c>
      <c r="AK613" s="185">
        <v>1</v>
      </c>
      <c r="AL613" s="185">
        <v>1</v>
      </c>
      <c r="AM613" s="185">
        <v>0</v>
      </c>
      <c r="AN613" s="185">
        <v>0</v>
      </c>
      <c r="AO613" s="185">
        <v>0</v>
      </c>
      <c r="AP613" s="185">
        <v>5</v>
      </c>
      <c r="AQ613" s="185">
        <v>7</v>
      </c>
      <c r="AR613" s="184">
        <v>0</v>
      </c>
      <c r="AS613" s="185">
        <v>0</v>
      </c>
      <c r="AT613" s="185">
        <v>0</v>
      </c>
      <c r="AU613" s="185">
        <v>1</v>
      </c>
      <c r="AV613" s="185">
        <v>0</v>
      </c>
      <c r="AW613" s="185">
        <v>0</v>
      </c>
      <c r="AX613" s="185">
        <v>0</v>
      </c>
      <c r="AY613" s="185">
        <v>0</v>
      </c>
      <c r="AZ613" s="185">
        <v>0</v>
      </c>
      <c r="BA613" s="191">
        <v>1</v>
      </c>
    </row>
    <row r="614" spans="1:53" ht="15" customHeight="1">
      <c r="A614" s="35"/>
      <c r="B614" s="11" t="s">
        <v>112</v>
      </c>
      <c r="C614" s="181" t="s">
        <v>113</v>
      </c>
      <c r="D614" s="183">
        <v>0</v>
      </c>
      <c r="E614" s="182">
        <v>0</v>
      </c>
      <c r="F614" s="182">
        <v>0</v>
      </c>
      <c r="G614" s="182">
        <v>1</v>
      </c>
      <c r="H614" s="182">
        <v>8</v>
      </c>
      <c r="I614" s="182">
        <v>0</v>
      </c>
      <c r="J614" s="182">
        <v>0</v>
      </c>
      <c r="K614" s="182">
        <v>0</v>
      </c>
      <c r="L614" s="182">
        <v>13</v>
      </c>
      <c r="M614" s="190">
        <v>22</v>
      </c>
      <c r="N614" s="183">
        <v>0</v>
      </c>
      <c r="O614" s="182">
        <v>0</v>
      </c>
      <c r="P614" s="182">
        <v>0</v>
      </c>
      <c r="Q614" s="182">
        <v>2</v>
      </c>
      <c r="R614" s="182">
        <v>9</v>
      </c>
      <c r="S614" s="182">
        <v>0</v>
      </c>
      <c r="T614" s="182">
        <v>1</v>
      </c>
      <c r="U614" s="182">
        <v>0</v>
      </c>
      <c r="V614" s="182">
        <v>21</v>
      </c>
      <c r="W614" s="182">
        <v>33</v>
      </c>
      <c r="X614" s="183">
        <v>0</v>
      </c>
      <c r="Y614" s="182">
        <v>0</v>
      </c>
      <c r="Z614" s="182">
        <v>0</v>
      </c>
      <c r="AA614" s="182">
        <v>0</v>
      </c>
      <c r="AB614" s="182">
        <v>8</v>
      </c>
      <c r="AC614" s="182">
        <v>0</v>
      </c>
      <c r="AD614" s="182">
        <v>1</v>
      </c>
      <c r="AE614" s="182">
        <v>0</v>
      </c>
      <c r="AF614" s="182">
        <v>12</v>
      </c>
      <c r="AG614" s="182">
        <v>21</v>
      </c>
      <c r="AH614" s="183">
        <v>0</v>
      </c>
      <c r="AI614" s="182">
        <v>0</v>
      </c>
      <c r="AJ614" s="182">
        <v>0</v>
      </c>
      <c r="AK614" s="182">
        <v>1</v>
      </c>
      <c r="AL614" s="182">
        <v>11</v>
      </c>
      <c r="AM614" s="182">
        <v>0</v>
      </c>
      <c r="AN614" s="182">
        <v>1</v>
      </c>
      <c r="AO614" s="182">
        <v>0</v>
      </c>
      <c r="AP614" s="182">
        <v>9</v>
      </c>
      <c r="AQ614" s="182">
        <v>22</v>
      </c>
      <c r="AR614" s="183">
        <v>0</v>
      </c>
      <c r="AS614" s="182">
        <v>0</v>
      </c>
      <c r="AT614" s="182">
        <v>0</v>
      </c>
      <c r="AU614" s="182">
        <v>3</v>
      </c>
      <c r="AV614" s="182">
        <v>5</v>
      </c>
      <c r="AW614" s="182">
        <v>0</v>
      </c>
      <c r="AX614" s="182">
        <v>0</v>
      </c>
      <c r="AY614" s="182">
        <v>0</v>
      </c>
      <c r="AZ614" s="182">
        <v>6</v>
      </c>
      <c r="BA614" s="190">
        <v>14</v>
      </c>
    </row>
    <row r="615" spans="1:53" ht="15" customHeight="1">
      <c r="A615" s="35"/>
      <c r="B615" s="11"/>
      <c r="C615" s="181" t="s">
        <v>114</v>
      </c>
      <c r="D615" s="183">
        <v>0</v>
      </c>
      <c r="E615" s="182">
        <v>0</v>
      </c>
      <c r="F615" s="182">
        <v>0</v>
      </c>
      <c r="G615" s="182">
        <v>9</v>
      </c>
      <c r="H615" s="182">
        <v>9</v>
      </c>
      <c r="I615" s="182">
        <v>0</v>
      </c>
      <c r="J615" s="182">
        <v>3</v>
      </c>
      <c r="K615" s="182">
        <v>0</v>
      </c>
      <c r="L615" s="182">
        <v>22</v>
      </c>
      <c r="M615" s="190">
        <v>43</v>
      </c>
      <c r="N615" s="183">
        <v>0</v>
      </c>
      <c r="O615" s="182">
        <v>0</v>
      </c>
      <c r="P615" s="182">
        <v>0</v>
      </c>
      <c r="Q615" s="182">
        <v>8</v>
      </c>
      <c r="R615" s="182">
        <v>7</v>
      </c>
      <c r="S615" s="182">
        <v>0</v>
      </c>
      <c r="T615" s="182">
        <v>1</v>
      </c>
      <c r="U615" s="182">
        <v>0</v>
      </c>
      <c r="V615" s="182">
        <v>11</v>
      </c>
      <c r="W615" s="182">
        <v>27</v>
      </c>
      <c r="X615" s="183">
        <v>0</v>
      </c>
      <c r="Y615" s="182">
        <v>0</v>
      </c>
      <c r="Z615" s="182">
        <v>0</v>
      </c>
      <c r="AA615" s="182">
        <v>4</v>
      </c>
      <c r="AB615" s="182">
        <v>4</v>
      </c>
      <c r="AC615" s="182">
        <v>0</v>
      </c>
      <c r="AD615" s="182">
        <v>1</v>
      </c>
      <c r="AE615" s="182">
        <v>0</v>
      </c>
      <c r="AF615" s="182">
        <v>13</v>
      </c>
      <c r="AG615" s="182">
        <v>22</v>
      </c>
      <c r="AH615" s="183">
        <v>0</v>
      </c>
      <c r="AI615" s="182">
        <v>0</v>
      </c>
      <c r="AJ615" s="182">
        <v>0</v>
      </c>
      <c r="AK615" s="182">
        <v>4</v>
      </c>
      <c r="AL615" s="182">
        <v>5</v>
      </c>
      <c r="AM615" s="182">
        <v>0</v>
      </c>
      <c r="AN615" s="182">
        <v>4</v>
      </c>
      <c r="AO615" s="182">
        <v>0</v>
      </c>
      <c r="AP615" s="182">
        <v>12</v>
      </c>
      <c r="AQ615" s="182">
        <v>25</v>
      </c>
      <c r="AR615" s="183">
        <v>0</v>
      </c>
      <c r="AS615" s="182">
        <v>0</v>
      </c>
      <c r="AT615" s="182">
        <v>0</v>
      </c>
      <c r="AU615" s="182">
        <v>7</v>
      </c>
      <c r="AV615" s="182">
        <v>0</v>
      </c>
      <c r="AW615" s="182">
        <v>0</v>
      </c>
      <c r="AX615" s="182">
        <v>3</v>
      </c>
      <c r="AY615" s="182">
        <v>0</v>
      </c>
      <c r="AZ615" s="182">
        <v>10</v>
      </c>
      <c r="BA615" s="190">
        <v>20</v>
      </c>
    </row>
    <row r="616" spans="1:53" ht="15" customHeight="1">
      <c r="A616" s="35"/>
      <c r="B616" s="11"/>
      <c r="C616" s="181" t="s">
        <v>115</v>
      </c>
      <c r="D616" s="183">
        <v>0</v>
      </c>
      <c r="E616" s="182">
        <v>0</v>
      </c>
      <c r="F616" s="182">
        <v>0</v>
      </c>
      <c r="G616" s="182">
        <v>0</v>
      </c>
      <c r="H616" s="182">
        <v>0</v>
      </c>
      <c r="I616" s="182">
        <v>0</v>
      </c>
      <c r="J616" s="182">
        <v>1</v>
      </c>
      <c r="K616" s="182">
        <v>0</v>
      </c>
      <c r="L616" s="182">
        <v>0</v>
      </c>
      <c r="M616" s="190">
        <v>1</v>
      </c>
      <c r="N616" s="183">
        <v>0</v>
      </c>
      <c r="O616" s="182">
        <v>1</v>
      </c>
      <c r="P616" s="182">
        <v>0</v>
      </c>
      <c r="Q616" s="182">
        <v>2</v>
      </c>
      <c r="R616" s="182">
        <v>0</v>
      </c>
      <c r="S616" s="182">
        <v>0</v>
      </c>
      <c r="T616" s="182">
        <v>0</v>
      </c>
      <c r="U616" s="182">
        <v>0</v>
      </c>
      <c r="V616" s="182">
        <v>0</v>
      </c>
      <c r="W616" s="182">
        <v>3</v>
      </c>
      <c r="X616" s="183">
        <v>0</v>
      </c>
      <c r="Y616" s="182">
        <v>1</v>
      </c>
      <c r="Z616" s="182">
        <v>0</v>
      </c>
      <c r="AA616" s="182">
        <v>2</v>
      </c>
      <c r="AB616" s="182">
        <v>1</v>
      </c>
      <c r="AC616" s="182">
        <v>0</v>
      </c>
      <c r="AD616" s="182">
        <v>0</v>
      </c>
      <c r="AE616" s="182">
        <v>0</v>
      </c>
      <c r="AF616" s="182">
        <v>2</v>
      </c>
      <c r="AG616" s="182">
        <v>6</v>
      </c>
      <c r="AH616" s="183">
        <v>0</v>
      </c>
      <c r="AI616" s="182">
        <v>0</v>
      </c>
      <c r="AJ616" s="182">
        <v>0</v>
      </c>
      <c r="AK616" s="182">
        <v>0</v>
      </c>
      <c r="AL616" s="182">
        <v>0</v>
      </c>
      <c r="AM616" s="182">
        <v>0</v>
      </c>
      <c r="AN616" s="182">
        <v>0</v>
      </c>
      <c r="AO616" s="182">
        <v>0</v>
      </c>
      <c r="AP616" s="182">
        <v>0</v>
      </c>
      <c r="AQ616" s="182">
        <v>0</v>
      </c>
      <c r="AR616" s="183">
        <v>0</v>
      </c>
      <c r="AS616" s="182">
        <v>0</v>
      </c>
      <c r="AT616" s="182">
        <v>1</v>
      </c>
      <c r="AU616" s="182">
        <v>0</v>
      </c>
      <c r="AV616" s="182">
        <v>2</v>
      </c>
      <c r="AW616" s="182">
        <v>0</v>
      </c>
      <c r="AX616" s="182">
        <v>2</v>
      </c>
      <c r="AY616" s="182">
        <v>0</v>
      </c>
      <c r="AZ616" s="182">
        <v>5</v>
      </c>
      <c r="BA616" s="190">
        <v>10</v>
      </c>
    </row>
    <row r="617" spans="1:53" ht="15" customHeight="1">
      <c r="A617" s="35"/>
      <c r="B617" s="11"/>
      <c r="C617" s="181" t="s">
        <v>39</v>
      </c>
      <c r="D617" s="183">
        <v>0</v>
      </c>
      <c r="E617" s="182">
        <v>0</v>
      </c>
      <c r="F617" s="182">
        <v>0</v>
      </c>
      <c r="G617" s="182">
        <v>10</v>
      </c>
      <c r="H617" s="182">
        <v>17</v>
      </c>
      <c r="I617" s="182">
        <v>0</v>
      </c>
      <c r="J617" s="182">
        <v>4</v>
      </c>
      <c r="K617" s="182">
        <v>0</v>
      </c>
      <c r="L617" s="182">
        <v>35</v>
      </c>
      <c r="M617" s="190">
        <v>66</v>
      </c>
      <c r="N617" s="183">
        <v>0</v>
      </c>
      <c r="O617" s="182">
        <v>1</v>
      </c>
      <c r="P617" s="182">
        <v>0</v>
      </c>
      <c r="Q617" s="182">
        <v>12</v>
      </c>
      <c r="R617" s="182">
        <v>16</v>
      </c>
      <c r="S617" s="182">
        <v>0</v>
      </c>
      <c r="T617" s="182">
        <v>2</v>
      </c>
      <c r="U617" s="182">
        <v>0</v>
      </c>
      <c r="V617" s="182">
        <v>32</v>
      </c>
      <c r="W617" s="182">
        <v>63</v>
      </c>
      <c r="X617" s="183">
        <v>0</v>
      </c>
      <c r="Y617" s="182">
        <v>1</v>
      </c>
      <c r="Z617" s="182">
        <v>0</v>
      </c>
      <c r="AA617" s="182">
        <v>6</v>
      </c>
      <c r="AB617" s="182">
        <v>13</v>
      </c>
      <c r="AC617" s="182">
        <v>0</v>
      </c>
      <c r="AD617" s="182">
        <v>2</v>
      </c>
      <c r="AE617" s="182">
        <v>0</v>
      </c>
      <c r="AF617" s="182">
        <v>27</v>
      </c>
      <c r="AG617" s="182">
        <v>49</v>
      </c>
      <c r="AH617" s="183">
        <v>0</v>
      </c>
      <c r="AI617" s="182">
        <v>0</v>
      </c>
      <c r="AJ617" s="182">
        <v>0</v>
      </c>
      <c r="AK617" s="182">
        <v>5</v>
      </c>
      <c r="AL617" s="182">
        <v>16</v>
      </c>
      <c r="AM617" s="182">
        <v>0</v>
      </c>
      <c r="AN617" s="182">
        <v>5</v>
      </c>
      <c r="AO617" s="182">
        <v>0</v>
      </c>
      <c r="AP617" s="182">
        <v>21</v>
      </c>
      <c r="AQ617" s="182">
        <v>47</v>
      </c>
      <c r="AR617" s="183">
        <v>0</v>
      </c>
      <c r="AS617" s="182">
        <v>0</v>
      </c>
      <c r="AT617" s="182">
        <v>1</v>
      </c>
      <c r="AU617" s="182">
        <v>10</v>
      </c>
      <c r="AV617" s="182">
        <v>7</v>
      </c>
      <c r="AW617" s="182">
        <v>0</v>
      </c>
      <c r="AX617" s="182">
        <v>5</v>
      </c>
      <c r="AY617" s="182">
        <v>0</v>
      </c>
      <c r="AZ617" s="182">
        <v>21</v>
      </c>
      <c r="BA617" s="190">
        <v>44</v>
      </c>
    </row>
    <row r="618" spans="1:53" ht="14.25" customHeight="1">
      <c r="A618" s="36"/>
      <c r="B618" s="197" t="s">
        <v>39</v>
      </c>
      <c r="C618" s="39"/>
      <c r="D618" s="195">
        <v>0</v>
      </c>
      <c r="E618" s="194">
        <v>20</v>
      </c>
      <c r="F618" s="194">
        <v>5</v>
      </c>
      <c r="G618" s="194">
        <v>161</v>
      </c>
      <c r="H618" s="194">
        <v>66</v>
      </c>
      <c r="I618" s="194">
        <v>0</v>
      </c>
      <c r="J618" s="194">
        <v>27</v>
      </c>
      <c r="K618" s="194">
        <v>0</v>
      </c>
      <c r="L618" s="194">
        <v>153</v>
      </c>
      <c r="M618" s="196">
        <v>432</v>
      </c>
      <c r="N618" s="195">
        <v>0</v>
      </c>
      <c r="O618" s="194">
        <v>26</v>
      </c>
      <c r="P618" s="194">
        <v>12</v>
      </c>
      <c r="Q618" s="194">
        <v>183</v>
      </c>
      <c r="R618" s="194">
        <v>56</v>
      </c>
      <c r="S618" s="194">
        <v>0</v>
      </c>
      <c r="T618" s="194">
        <v>22</v>
      </c>
      <c r="U618" s="194">
        <v>0</v>
      </c>
      <c r="V618" s="194">
        <v>164</v>
      </c>
      <c r="W618" s="194">
        <v>463</v>
      </c>
      <c r="X618" s="195">
        <v>0</v>
      </c>
      <c r="Y618" s="194">
        <v>35</v>
      </c>
      <c r="Z618" s="194">
        <v>9</v>
      </c>
      <c r="AA618" s="194">
        <v>180</v>
      </c>
      <c r="AB618" s="194">
        <v>44</v>
      </c>
      <c r="AC618" s="194">
        <v>0</v>
      </c>
      <c r="AD618" s="194">
        <v>20</v>
      </c>
      <c r="AE618" s="194">
        <v>0</v>
      </c>
      <c r="AF618" s="194">
        <v>151</v>
      </c>
      <c r="AG618" s="194">
        <v>439</v>
      </c>
      <c r="AH618" s="195">
        <v>0</v>
      </c>
      <c r="AI618" s="194">
        <v>34</v>
      </c>
      <c r="AJ618" s="194">
        <v>11</v>
      </c>
      <c r="AK618" s="194">
        <v>169</v>
      </c>
      <c r="AL618" s="194">
        <v>53</v>
      </c>
      <c r="AM618" s="194">
        <v>0</v>
      </c>
      <c r="AN618" s="194">
        <v>41</v>
      </c>
      <c r="AO618" s="194">
        <v>0</v>
      </c>
      <c r="AP618" s="194">
        <v>164</v>
      </c>
      <c r="AQ618" s="194">
        <v>472</v>
      </c>
      <c r="AR618" s="195">
        <v>0</v>
      </c>
      <c r="AS618" s="194">
        <v>19</v>
      </c>
      <c r="AT618" s="194">
        <v>12</v>
      </c>
      <c r="AU618" s="194">
        <v>178</v>
      </c>
      <c r="AV618" s="194">
        <v>32</v>
      </c>
      <c r="AW618" s="194">
        <v>0</v>
      </c>
      <c r="AX618" s="194">
        <v>32</v>
      </c>
      <c r="AY618" s="194">
        <v>0</v>
      </c>
      <c r="AZ618" s="194">
        <v>168</v>
      </c>
      <c r="BA618" s="196">
        <v>441</v>
      </c>
    </row>
    <row r="619" spans="1:53" ht="15" customHeight="1">
      <c r="A619" s="35" t="s">
        <v>22</v>
      </c>
      <c r="B619" s="11" t="s">
        <v>116</v>
      </c>
      <c r="C619" s="181" t="s">
        <v>117</v>
      </c>
      <c r="D619" s="183">
        <v>0</v>
      </c>
      <c r="E619" s="182">
        <v>1</v>
      </c>
      <c r="F619" s="182">
        <v>1</v>
      </c>
      <c r="G619" s="182">
        <v>7</v>
      </c>
      <c r="H619" s="182">
        <v>2</v>
      </c>
      <c r="I619" s="182">
        <v>0</v>
      </c>
      <c r="J619" s="182">
        <v>3</v>
      </c>
      <c r="K619" s="182">
        <v>0</v>
      </c>
      <c r="L619" s="182">
        <v>1</v>
      </c>
      <c r="M619" s="190">
        <v>15</v>
      </c>
      <c r="N619" s="183">
        <v>0</v>
      </c>
      <c r="O619" s="182">
        <v>2</v>
      </c>
      <c r="P619" s="182">
        <v>0</v>
      </c>
      <c r="Q619" s="182">
        <v>2</v>
      </c>
      <c r="R619" s="182">
        <v>4</v>
      </c>
      <c r="S619" s="182">
        <v>1</v>
      </c>
      <c r="T619" s="182">
        <v>2</v>
      </c>
      <c r="U619" s="182">
        <v>0</v>
      </c>
      <c r="V619" s="182">
        <v>1</v>
      </c>
      <c r="W619" s="182">
        <v>12</v>
      </c>
      <c r="X619" s="183">
        <v>0</v>
      </c>
      <c r="Y619" s="182">
        <v>2</v>
      </c>
      <c r="Z619" s="182">
        <v>0</v>
      </c>
      <c r="AA619" s="182">
        <v>4</v>
      </c>
      <c r="AB619" s="182">
        <v>3</v>
      </c>
      <c r="AC619" s="182">
        <v>1</v>
      </c>
      <c r="AD619" s="182">
        <v>0</v>
      </c>
      <c r="AE619" s="182">
        <v>0</v>
      </c>
      <c r="AF619" s="182">
        <v>0</v>
      </c>
      <c r="AG619" s="182">
        <v>10</v>
      </c>
      <c r="AH619" s="183">
        <v>0</v>
      </c>
      <c r="AI619" s="182">
        <v>0</v>
      </c>
      <c r="AJ619" s="182">
        <v>0</v>
      </c>
      <c r="AK619" s="182">
        <v>1</v>
      </c>
      <c r="AL619" s="182">
        <v>4</v>
      </c>
      <c r="AM619" s="182">
        <v>0</v>
      </c>
      <c r="AN619" s="182">
        <v>0</v>
      </c>
      <c r="AO619" s="182">
        <v>0</v>
      </c>
      <c r="AP619" s="182">
        <v>0</v>
      </c>
      <c r="AQ619" s="182">
        <v>5</v>
      </c>
      <c r="AR619" s="183">
        <v>0</v>
      </c>
      <c r="AS619" s="182">
        <v>0</v>
      </c>
      <c r="AT619" s="182">
        <v>0</v>
      </c>
      <c r="AU619" s="182">
        <v>4</v>
      </c>
      <c r="AV619" s="182">
        <v>0</v>
      </c>
      <c r="AW619" s="182">
        <v>1</v>
      </c>
      <c r="AX619" s="182">
        <v>0</v>
      </c>
      <c r="AY619" s="182">
        <v>0</v>
      </c>
      <c r="AZ619" s="182">
        <v>0</v>
      </c>
      <c r="BA619" s="190">
        <v>5</v>
      </c>
    </row>
    <row r="620" spans="1:53" ht="15" customHeight="1">
      <c r="A620" s="35"/>
      <c r="B620" s="11"/>
      <c r="C620" s="181" t="s">
        <v>118</v>
      </c>
      <c r="D620" s="183">
        <v>0</v>
      </c>
      <c r="E620" s="182">
        <v>0</v>
      </c>
      <c r="F620" s="182">
        <v>0</v>
      </c>
      <c r="G620" s="182">
        <v>6</v>
      </c>
      <c r="H620" s="182">
        <v>24</v>
      </c>
      <c r="I620" s="182">
        <v>2</v>
      </c>
      <c r="J620" s="182">
        <v>13</v>
      </c>
      <c r="K620" s="182">
        <v>4</v>
      </c>
      <c r="L620" s="182">
        <v>23</v>
      </c>
      <c r="M620" s="190">
        <v>72</v>
      </c>
      <c r="N620" s="183">
        <v>0</v>
      </c>
      <c r="O620" s="182">
        <v>0</v>
      </c>
      <c r="P620" s="182">
        <v>0</v>
      </c>
      <c r="Q620" s="182">
        <v>4</v>
      </c>
      <c r="R620" s="182">
        <v>28</v>
      </c>
      <c r="S620" s="182">
        <v>1</v>
      </c>
      <c r="T620" s="182">
        <v>7</v>
      </c>
      <c r="U620" s="182">
        <v>5</v>
      </c>
      <c r="V620" s="182">
        <v>21</v>
      </c>
      <c r="W620" s="182">
        <v>66</v>
      </c>
      <c r="X620" s="183">
        <v>0</v>
      </c>
      <c r="Y620" s="182">
        <v>0</v>
      </c>
      <c r="Z620" s="182">
        <v>0</v>
      </c>
      <c r="AA620" s="182">
        <v>4</v>
      </c>
      <c r="AB620" s="182">
        <v>19</v>
      </c>
      <c r="AC620" s="182">
        <v>1</v>
      </c>
      <c r="AD620" s="182">
        <v>8</v>
      </c>
      <c r="AE620" s="182">
        <v>4</v>
      </c>
      <c r="AF620" s="182">
        <v>33</v>
      </c>
      <c r="AG620" s="182">
        <v>69</v>
      </c>
      <c r="AH620" s="183">
        <v>0</v>
      </c>
      <c r="AI620" s="182">
        <v>0</v>
      </c>
      <c r="AJ620" s="182">
        <v>0</v>
      </c>
      <c r="AK620" s="182">
        <v>2</v>
      </c>
      <c r="AL620" s="182">
        <v>23</v>
      </c>
      <c r="AM620" s="182">
        <v>0</v>
      </c>
      <c r="AN620" s="182">
        <v>4</v>
      </c>
      <c r="AO620" s="182">
        <v>5</v>
      </c>
      <c r="AP620" s="182">
        <v>27</v>
      </c>
      <c r="AQ620" s="182">
        <v>61</v>
      </c>
      <c r="AR620" s="183">
        <v>0</v>
      </c>
      <c r="AS620" s="182">
        <v>0</v>
      </c>
      <c r="AT620" s="182">
        <v>0</v>
      </c>
      <c r="AU620" s="182">
        <v>4</v>
      </c>
      <c r="AV620" s="182">
        <v>14</v>
      </c>
      <c r="AW620" s="182">
        <v>0</v>
      </c>
      <c r="AX620" s="182">
        <v>5</v>
      </c>
      <c r="AY620" s="182">
        <v>1</v>
      </c>
      <c r="AZ620" s="182">
        <v>33</v>
      </c>
      <c r="BA620" s="190">
        <v>57</v>
      </c>
    </row>
    <row r="621" spans="1:53" ht="15" customHeight="1">
      <c r="A621" s="35"/>
      <c r="B621" s="11"/>
      <c r="C621" s="181" t="s">
        <v>320</v>
      </c>
      <c r="D621" s="183">
        <v>0</v>
      </c>
      <c r="E621" s="182">
        <v>0</v>
      </c>
      <c r="F621" s="182">
        <v>0</v>
      </c>
      <c r="G621" s="182">
        <v>0</v>
      </c>
      <c r="H621" s="182">
        <v>1</v>
      </c>
      <c r="I621" s="182">
        <v>0</v>
      </c>
      <c r="J621" s="182">
        <v>0</v>
      </c>
      <c r="K621" s="182">
        <v>0</v>
      </c>
      <c r="L621" s="182">
        <v>0</v>
      </c>
      <c r="M621" s="190">
        <v>1</v>
      </c>
      <c r="N621" s="183">
        <v>0</v>
      </c>
      <c r="O621" s="182">
        <v>0</v>
      </c>
      <c r="P621" s="182">
        <v>0</v>
      </c>
      <c r="Q621" s="182">
        <v>0</v>
      </c>
      <c r="R621" s="182">
        <v>1</v>
      </c>
      <c r="S621" s="182">
        <v>0</v>
      </c>
      <c r="T621" s="182">
        <v>0</v>
      </c>
      <c r="U621" s="182">
        <v>0</v>
      </c>
      <c r="V621" s="182">
        <v>0</v>
      </c>
      <c r="W621" s="182">
        <v>1</v>
      </c>
      <c r="X621" s="183">
        <v>0</v>
      </c>
      <c r="Y621" s="182">
        <v>0</v>
      </c>
      <c r="Z621" s="182">
        <v>0</v>
      </c>
      <c r="AA621" s="182">
        <v>0</v>
      </c>
      <c r="AB621" s="182">
        <v>0</v>
      </c>
      <c r="AC621" s="182">
        <v>0</v>
      </c>
      <c r="AD621" s="182">
        <v>0</v>
      </c>
      <c r="AE621" s="182">
        <v>0</v>
      </c>
      <c r="AF621" s="182">
        <v>0</v>
      </c>
      <c r="AG621" s="182">
        <v>0</v>
      </c>
      <c r="AH621" s="183">
        <v>0</v>
      </c>
      <c r="AI621" s="182">
        <v>0</v>
      </c>
      <c r="AJ621" s="182">
        <v>0</v>
      </c>
      <c r="AK621" s="182">
        <v>0</v>
      </c>
      <c r="AL621" s="182">
        <v>0</v>
      </c>
      <c r="AM621" s="182">
        <v>0</v>
      </c>
      <c r="AN621" s="182">
        <v>0</v>
      </c>
      <c r="AO621" s="182">
        <v>0</v>
      </c>
      <c r="AP621" s="182">
        <v>0</v>
      </c>
      <c r="AQ621" s="182">
        <v>0</v>
      </c>
      <c r="AR621" s="183">
        <v>0</v>
      </c>
      <c r="AS621" s="182">
        <v>0</v>
      </c>
      <c r="AT621" s="182">
        <v>0</v>
      </c>
      <c r="AU621" s="182">
        <v>0</v>
      </c>
      <c r="AV621" s="182">
        <v>0</v>
      </c>
      <c r="AW621" s="182">
        <v>0</v>
      </c>
      <c r="AX621" s="182">
        <v>0</v>
      </c>
      <c r="AY621" s="182">
        <v>0</v>
      </c>
      <c r="AZ621" s="182">
        <v>0</v>
      </c>
      <c r="BA621" s="190">
        <v>0</v>
      </c>
    </row>
    <row r="622" spans="1:53" ht="15" customHeight="1">
      <c r="A622" s="35"/>
      <c r="B622" s="11"/>
      <c r="C622" s="181" t="s">
        <v>39</v>
      </c>
      <c r="D622" s="183">
        <v>0</v>
      </c>
      <c r="E622" s="182">
        <v>1</v>
      </c>
      <c r="F622" s="182">
        <v>1</v>
      </c>
      <c r="G622" s="182">
        <v>13</v>
      </c>
      <c r="H622" s="182">
        <v>27</v>
      </c>
      <c r="I622" s="182">
        <v>2</v>
      </c>
      <c r="J622" s="182">
        <v>16</v>
      </c>
      <c r="K622" s="182">
        <v>4</v>
      </c>
      <c r="L622" s="182">
        <v>24</v>
      </c>
      <c r="M622" s="190">
        <v>88</v>
      </c>
      <c r="N622" s="183">
        <v>0</v>
      </c>
      <c r="O622" s="182">
        <v>2</v>
      </c>
      <c r="P622" s="182">
        <v>0</v>
      </c>
      <c r="Q622" s="182">
        <v>6</v>
      </c>
      <c r="R622" s="182">
        <v>33</v>
      </c>
      <c r="S622" s="182">
        <v>2</v>
      </c>
      <c r="T622" s="182">
        <v>9</v>
      </c>
      <c r="U622" s="182">
        <v>5</v>
      </c>
      <c r="V622" s="182">
        <v>22</v>
      </c>
      <c r="W622" s="182">
        <v>79</v>
      </c>
      <c r="X622" s="183">
        <v>0</v>
      </c>
      <c r="Y622" s="182">
        <v>2</v>
      </c>
      <c r="Z622" s="182">
        <v>0</v>
      </c>
      <c r="AA622" s="182">
        <v>8</v>
      </c>
      <c r="AB622" s="182">
        <v>22</v>
      </c>
      <c r="AC622" s="182">
        <v>2</v>
      </c>
      <c r="AD622" s="182">
        <v>8</v>
      </c>
      <c r="AE622" s="182">
        <v>4</v>
      </c>
      <c r="AF622" s="182">
        <v>33</v>
      </c>
      <c r="AG622" s="182">
        <v>79</v>
      </c>
      <c r="AH622" s="183">
        <v>0</v>
      </c>
      <c r="AI622" s="182">
        <v>0</v>
      </c>
      <c r="AJ622" s="182">
        <v>0</v>
      </c>
      <c r="AK622" s="182">
        <v>3</v>
      </c>
      <c r="AL622" s="182">
        <v>27</v>
      </c>
      <c r="AM622" s="182">
        <v>0</v>
      </c>
      <c r="AN622" s="182">
        <v>4</v>
      </c>
      <c r="AO622" s="182">
        <v>5</v>
      </c>
      <c r="AP622" s="182">
        <v>27</v>
      </c>
      <c r="AQ622" s="182">
        <v>66</v>
      </c>
      <c r="AR622" s="183">
        <v>0</v>
      </c>
      <c r="AS622" s="182">
        <v>0</v>
      </c>
      <c r="AT622" s="182">
        <v>0</v>
      </c>
      <c r="AU622" s="182">
        <v>8</v>
      </c>
      <c r="AV622" s="182">
        <v>14</v>
      </c>
      <c r="AW622" s="182">
        <v>1</v>
      </c>
      <c r="AX622" s="182">
        <v>5</v>
      </c>
      <c r="AY622" s="182">
        <v>1</v>
      </c>
      <c r="AZ622" s="182">
        <v>33</v>
      </c>
      <c r="BA622" s="190">
        <v>62</v>
      </c>
    </row>
    <row r="623" spans="1:53" ht="15" customHeight="1">
      <c r="A623" s="35"/>
      <c r="B623" s="197" t="s">
        <v>192</v>
      </c>
      <c r="C623" s="39" t="s">
        <v>119</v>
      </c>
      <c r="D623" s="195">
        <v>0</v>
      </c>
      <c r="E623" s="194">
        <v>0</v>
      </c>
      <c r="F623" s="194">
        <v>0</v>
      </c>
      <c r="G623" s="194">
        <v>2</v>
      </c>
      <c r="H623" s="194">
        <v>2</v>
      </c>
      <c r="I623" s="194">
        <v>0</v>
      </c>
      <c r="J623" s="194">
        <v>0</v>
      </c>
      <c r="K623" s="194">
        <v>0</v>
      </c>
      <c r="L623" s="194">
        <v>3</v>
      </c>
      <c r="M623" s="196">
        <v>7</v>
      </c>
      <c r="N623" s="195">
        <v>0</v>
      </c>
      <c r="O623" s="194">
        <v>0</v>
      </c>
      <c r="P623" s="194">
        <v>0</v>
      </c>
      <c r="Q623" s="194">
        <v>0</v>
      </c>
      <c r="R623" s="194">
        <v>0</v>
      </c>
      <c r="S623" s="194">
        <v>0</v>
      </c>
      <c r="T623" s="194">
        <v>0</v>
      </c>
      <c r="U623" s="194">
        <v>0</v>
      </c>
      <c r="V623" s="194">
        <v>1</v>
      </c>
      <c r="W623" s="194">
        <v>1</v>
      </c>
      <c r="X623" s="195">
        <v>0</v>
      </c>
      <c r="Y623" s="194">
        <v>0</v>
      </c>
      <c r="Z623" s="194">
        <v>0</v>
      </c>
      <c r="AA623" s="194">
        <v>0</v>
      </c>
      <c r="AB623" s="194">
        <v>1</v>
      </c>
      <c r="AC623" s="194">
        <v>0</v>
      </c>
      <c r="AD623" s="194">
        <v>0</v>
      </c>
      <c r="AE623" s="194">
        <v>0</v>
      </c>
      <c r="AF623" s="194">
        <v>3</v>
      </c>
      <c r="AG623" s="194">
        <v>4</v>
      </c>
      <c r="AH623" s="195">
        <v>0</v>
      </c>
      <c r="AI623" s="194">
        <v>0</v>
      </c>
      <c r="AJ623" s="194">
        <v>0</v>
      </c>
      <c r="AK623" s="194">
        <v>0</v>
      </c>
      <c r="AL623" s="194">
        <v>1</v>
      </c>
      <c r="AM623" s="194">
        <v>1</v>
      </c>
      <c r="AN623" s="194">
        <v>0</v>
      </c>
      <c r="AO623" s="194">
        <v>0</v>
      </c>
      <c r="AP623" s="194">
        <v>0</v>
      </c>
      <c r="AQ623" s="194">
        <v>2</v>
      </c>
      <c r="AR623" s="195">
        <v>0</v>
      </c>
      <c r="AS623" s="194">
        <v>0</v>
      </c>
      <c r="AT623" s="194">
        <v>0</v>
      </c>
      <c r="AU623" s="194">
        <v>0</v>
      </c>
      <c r="AV623" s="194">
        <v>0</v>
      </c>
      <c r="AW623" s="194">
        <v>0</v>
      </c>
      <c r="AX623" s="194">
        <v>0</v>
      </c>
      <c r="AY623" s="194">
        <v>0</v>
      </c>
      <c r="AZ623" s="194">
        <v>1</v>
      </c>
      <c r="BA623" s="196">
        <v>1</v>
      </c>
    </row>
    <row r="624" spans="1:53" ht="15" customHeight="1">
      <c r="A624" s="35"/>
      <c r="B624" s="11" t="s">
        <v>121</v>
      </c>
      <c r="C624" s="181" t="s">
        <v>302</v>
      </c>
      <c r="D624" s="183">
        <v>0</v>
      </c>
      <c r="E624" s="182">
        <v>0</v>
      </c>
      <c r="F624" s="182">
        <v>0</v>
      </c>
      <c r="G624" s="182">
        <v>9</v>
      </c>
      <c r="H624" s="182">
        <v>13</v>
      </c>
      <c r="I624" s="182">
        <v>0</v>
      </c>
      <c r="J624" s="182">
        <v>3</v>
      </c>
      <c r="K624" s="182">
        <v>0</v>
      </c>
      <c r="L624" s="182">
        <v>1</v>
      </c>
      <c r="M624" s="190">
        <v>26</v>
      </c>
      <c r="N624" s="183">
        <v>0</v>
      </c>
      <c r="O624" s="182">
        <v>0</v>
      </c>
      <c r="P624" s="182">
        <v>0</v>
      </c>
      <c r="Q624" s="182">
        <v>2</v>
      </c>
      <c r="R624" s="182">
        <v>12</v>
      </c>
      <c r="S624" s="182">
        <v>2</v>
      </c>
      <c r="T624" s="182">
        <v>2</v>
      </c>
      <c r="U624" s="182">
        <v>0</v>
      </c>
      <c r="V624" s="182">
        <v>3</v>
      </c>
      <c r="W624" s="182">
        <v>21</v>
      </c>
      <c r="X624" s="183">
        <v>0</v>
      </c>
      <c r="Y624" s="182">
        <v>0</v>
      </c>
      <c r="Z624" s="182">
        <v>0</v>
      </c>
      <c r="AA624" s="182">
        <v>3</v>
      </c>
      <c r="AB624" s="182">
        <v>4</v>
      </c>
      <c r="AC624" s="182">
        <v>1</v>
      </c>
      <c r="AD624" s="182">
        <v>5</v>
      </c>
      <c r="AE624" s="182">
        <v>1</v>
      </c>
      <c r="AF624" s="182">
        <v>2</v>
      </c>
      <c r="AG624" s="182">
        <v>16</v>
      </c>
      <c r="AH624" s="183">
        <v>0</v>
      </c>
      <c r="AI624" s="182">
        <v>0</v>
      </c>
      <c r="AJ624" s="182">
        <v>0</v>
      </c>
      <c r="AK624" s="182">
        <v>1</v>
      </c>
      <c r="AL624" s="182">
        <v>1</v>
      </c>
      <c r="AM624" s="182">
        <v>0</v>
      </c>
      <c r="AN624" s="182">
        <v>5</v>
      </c>
      <c r="AO624" s="182">
        <v>0</v>
      </c>
      <c r="AP624" s="182">
        <v>2</v>
      </c>
      <c r="AQ624" s="182">
        <v>9</v>
      </c>
      <c r="AR624" s="183">
        <v>0</v>
      </c>
      <c r="AS624" s="182">
        <v>0</v>
      </c>
      <c r="AT624" s="182">
        <v>0</v>
      </c>
      <c r="AU624" s="182">
        <v>3</v>
      </c>
      <c r="AV624" s="182">
        <v>4</v>
      </c>
      <c r="AW624" s="182">
        <v>0</v>
      </c>
      <c r="AX624" s="182">
        <v>3</v>
      </c>
      <c r="AY624" s="182">
        <v>2</v>
      </c>
      <c r="AZ624" s="182">
        <v>4</v>
      </c>
      <c r="BA624" s="190">
        <v>16</v>
      </c>
    </row>
    <row r="625" spans="1:53" ht="15" customHeight="1">
      <c r="A625" s="35"/>
      <c r="B625" s="11"/>
      <c r="C625" s="181" t="s">
        <v>329</v>
      </c>
      <c r="D625" s="183">
        <v>0</v>
      </c>
      <c r="E625" s="182">
        <v>0</v>
      </c>
      <c r="F625" s="182">
        <v>0</v>
      </c>
      <c r="G625" s="182">
        <v>0</v>
      </c>
      <c r="H625" s="182">
        <v>0</v>
      </c>
      <c r="I625" s="182">
        <v>0</v>
      </c>
      <c r="J625" s="182">
        <v>0</v>
      </c>
      <c r="K625" s="182">
        <v>0</v>
      </c>
      <c r="L625" s="182">
        <v>0</v>
      </c>
      <c r="M625" s="190">
        <v>0</v>
      </c>
      <c r="N625" s="183">
        <v>0</v>
      </c>
      <c r="O625" s="182">
        <v>0</v>
      </c>
      <c r="P625" s="182">
        <v>0</v>
      </c>
      <c r="Q625" s="182">
        <v>0</v>
      </c>
      <c r="R625" s="182">
        <v>10</v>
      </c>
      <c r="S625" s="182">
        <v>1</v>
      </c>
      <c r="T625" s="182">
        <v>1</v>
      </c>
      <c r="U625" s="182">
        <v>1</v>
      </c>
      <c r="V625" s="182">
        <v>1</v>
      </c>
      <c r="W625" s="182">
        <v>14</v>
      </c>
      <c r="X625" s="183">
        <v>0</v>
      </c>
      <c r="Y625" s="182">
        <v>0</v>
      </c>
      <c r="Z625" s="182">
        <v>0</v>
      </c>
      <c r="AA625" s="182">
        <v>0</v>
      </c>
      <c r="AB625" s="182">
        <v>3</v>
      </c>
      <c r="AC625" s="182">
        <v>2</v>
      </c>
      <c r="AD625" s="182">
        <v>4</v>
      </c>
      <c r="AE625" s="182">
        <v>0</v>
      </c>
      <c r="AF625" s="182">
        <v>1</v>
      </c>
      <c r="AG625" s="182">
        <v>10</v>
      </c>
      <c r="AH625" s="183">
        <v>0</v>
      </c>
      <c r="AI625" s="182">
        <v>0</v>
      </c>
      <c r="AJ625" s="182">
        <v>0</v>
      </c>
      <c r="AK625" s="182">
        <v>2</v>
      </c>
      <c r="AL625" s="182">
        <v>4</v>
      </c>
      <c r="AM625" s="182">
        <v>0</v>
      </c>
      <c r="AN625" s="182">
        <v>3</v>
      </c>
      <c r="AO625" s="182">
        <v>0</v>
      </c>
      <c r="AP625" s="182">
        <v>0</v>
      </c>
      <c r="AQ625" s="182">
        <v>9</v>
      </c>
      <c r="AR625" s="183">
        <v>0</v>
      </c>
      <c r="AS625" s="182">
        <v>0</v>
      </c>
      <c r="AT625" s="182">
        <v>0</v>
      </c>
      <c r="AU625" s="182">
        <v>0</v>
      </c>
      <c r="AV625" s="182">
        <v>2</v>
      </c>
      <c r="AW625" s="182">
        <v>0</v>
      </c>
      <c r="AX625" s="182">
        <v>4</v>
      </c>
      <c r="AY625" s="182">
        <v>0</v>
      </c>
      <c r="AZ625" s="182">
        <v>2</v>
      </c>
      <c r="BA625" s="190">
        <v>8</v>
      </c>
    </row>
    <row r="626" spans="1:53" ht="13.5">
      <c r="A626" s="35"/>
      <c r="B626" s="11"/>
      <c r="C626" s="181" t="s">
        <v>321</v>
      </c>
      <c r="D626" s="183">
        <v>0</v>
      </c>
      <c r="E626" s="182">
        <v>0</v>
      </c>
      <c r="F626" s="182">
        <v>0</v>
      </c>
      <c r="G626" s="182">
        <v>0</v>
      </c>
      <c r="H626" s="182">
        <v>1</v>
      </c>
      <c r="I626" s="182">
        <v>0</v>
      </c>
      <c r="J626" s="182">
        <v>0</v>
      </c>
      <c r="K626" s="182">
        <v>0</v>
      </c>
      <c r="L626" s="182">
        <v>1</v>
      </c>
      <c r="M626" s="190">
        <v>2</v>
      </c>
      <c r="N626" s="183">
        <v>0</v>
      </c>
      <c r="O626" s="182">
        <v>0</v>
      </c>
      <c r="P626" s="182">
        <v>0</v>
      </c>
      <c r="Q626" s="182">
        <v>1</v>
      </c>
      <c r="R626" s="182">
        <v>2</v>
      </c>
      <c r="S626" s="182">
        <v>0</v>
      </c>
      <c r="T626" s="182">
        <v>1</v>
      </c>
      <c r="U626" s="182">
        <v>0</v>
      </c>
      <c r="V626" s="182">
        <v>0</v>
      </c>
      <c r="W626" s="182">
        <v>4</v>
      </c>
      <c r="X626" s="183">
        <v>0</v>
      </c>
      <c r="Y626" s="182">
        <v>0</v>
      </c>
      <c r="Z626" s="182">
        <v>0</v>
      </c>
      <c r="AA626" s="182">
        <v>1</v>
      </c>
      <c r="AB626" s="182">
        <v>4</v>
      </c>
      <c r="AC626" s="182">
        <v>0</v>
      </c>
      <c r="AD626" s="182">
        <v>0</v>
      </c>
      <c r="AE626" s="182">
        <v>0</v>
      </c>
      <c r="AF626" s="182">
        <v>3</v>
      </c>
      <c r="AG626" s="182">
        <v>8</v>
      </c>
      <c r="AH626" s="183">
        <v>0</v>
      </c>
      <c r="AI626" s="182">
        <v>0</v>
      </c>
      <c r="AJ626" s="182">
        <v>0</v>
      </c>
      <c r="AK626" s="182">
        <v>1</v>
      </c>
      <c r="AL626" s="182">
        <v>4</v>
      </c>
      <c r="AM626" s="182">
        <v>0</v>
      </c>
      <c r="AN626" s="182">
        <v>1</v>
      </c>
      <c r="AO626" s="182">
        <v>0</v>
      </c>
      <c r="AP626" s="182">
        <v>3</v>
      </c>
      <c r="AQ626" s="182">
        <v>9</v>
      </c>
      <c r="AR626" s="183">
        <v>0</v>
      </c>
      <c r="AS626" s="182">
        <v>1</v>
      </c>
      <c r="AT626" s="182">
        <v>0</v>
      </c>
      <c r="AU626" s="182">
        <v>0</v>
      </c>
      <c r="AV626" s="182">
        <v>0</v>
      </c>
      <c r="AW626" s="182">
        <v>0</v>
      </c>
      <c r="AX626" s="182">
        <v>0</v>
      </c>
      <c r="AY626" s="182">
        <v>0</v>
      </c>
      <c r="AZ626" s="182">
        <v>3</v>
      </c>
      <c r="BA626" s="190">
        <v>4</v>
      </c>
    </row>
    <row r="627" spans="1:53" ht="15" customHeight="1">
      <c r="A627" s="35"/>
      <c r="B627" s="11"/>
      <c r="C627" s="181" t="s">
        <v>39</v>
      </c>
      <c r="D627" s="183">
        <v>0</v>
      </c>
      <c r="E627" s="182">
        <v>0</v>
      </c>
      <c r="F627" s="182">
        <v>0</v>
      </c>
      <c r="G627" s="182">
        <v>9</v>
      </c>
      <c r="H627" s="182">
        <v>14</v>
      </c>
      <c r="I627" s="182">
        <v>0</v>
      </c>
      <c r="J627" s="182">
        <v>3</v>
      </c>
      <c r="K627" s="182">
        <v>0</v>
      </c>
      <c r="L627" s="182">
        <v>2</v>
      </c>
      <c r="M627" s="190">
        <v>28</v>
      </c>
      <c r="N627" s="183">
        <v>0</v>
      </c>
      <c r="O627" s="182">
        <v>0</v>
      </c>
      <c r="P627" s="182">
        <v>0</v>
      </c>
      <c r="Q627" s="182">
        <v>3</v>
      </c>
      <c r="R627" s="182">
        <v>24</v>
      </c>
      <c r="S627" s="182">
        <v>3</v>
      </c>
      <c r="T627" s="182">
        <v>4</v>
      </c>
      <c r="U627" s="182">
        <v>1</v>
      </c>
      <c r="V627" s="182">
        <v>4</v>
      </c>
      <c r="W627" s="182">
        <v>39</v>
      </c>
      <c r="X627" s="183">
        <v>0</v>
      </c>
      <c r="Y627" s="182">
        <v>0</v>
      </c>
      <c r="Z627" s="182">
        <v>0</v>
      </c>
      <c r="AA627" s="182">
        <v>4</v>
      </c>
      <c r="AB627" s="182">
        <v>11</v>
      </c>
      <c r="AC627" s="182">
        <v>3</v>
      </c>
      <c r="AD627" s="182">
        <v>9</v>
      </c>
      <c r="AE627" s="182">
        <v>1</v>
      </c>
      <c r="AF627" s="182">
        <v>6</v>
      </c>
      <c r="AG627" s="182">
        <v>34</v>
      </c>
      <c r="AH627" s="183">
        <v>0</v>
      </c>
      <c r="AI627" s="182">
        <v>0</v>
      </c>
      <c r="AJ627" s="182">
        <v>0</v>
      </c>
      <c r="AK627" s="182">
        <v>4</v>
      </c>
      <c r="AL627" s="182">
        <v>9</v>
      </c>
      <c r="AM627" s="182">
        <v>0</v>
      </c>
      <c r="AN627" s="182">
        <v>9</v>
      </c>
      <c r="AO627" s="182">
        <v>0</v>
      </c>
      <c r="AP627" s="182">
        <v>5</v>
      </c>
      <c r="AQ627" s="182">
        <v>27</v>
      </c>
      <c r="AR627" s="183">
        <v>0</v>
      </c>
      <c r="AS627" s="182">
        <v>1</v>
      </c>
      <c r="AT627" s="182">
        <v>0</v>
      </c>
      <c r="AU627" s="182">
        <v>3</v>
      </c>
      <c r="AV627" s="182">
        <v>6</v>
      </c>
      <c r="AW627" s="182">
        <v>0</v>
      </c>
      <c r="AX627" s="182">
        <v>7</v>
      </c>
      <c r="AY627" s="182">
        <v>2</v>
      </c>
      <c r="AZ627" s="182">
        <v>9</v>
      </c>
      <c r="BA627" s="190">
        <v>28</v>
      </c>
    </row>
    <row r="628" spans="1:53" ht="15" customHeight="1">
      <c r="A628" s="36"/>
      <c r="B628" s="197" t="s">
        <v>39</v>
      </c>
      <c r="C628" s="39"/>
      <c r="D628" s="195">
        <v>0</v>
      </c>
      <c r="E628" s="194">
        <v>1</v>
      </c>
      <c r="F628" s="194">
        <v>1</v>
      </c>
      <c r="G628" s="194">
        <v>24</v>
      </c>
      <c r="H628" s="194">
        <v>43</v>
      </c>
      <c r="I628" s="194">
        <v>2</v>
      </c>
      <c r="J628" s="194">
        <v>19</v>
      </c>
      <c r="K628" s="194">
        <v>4</v>
      </c>
      <c r="L628" s="194">
        <v>29</v>
      </c>
      <c r="M628" s="196">
        <v>123</v>
      </c>
      <c r="N628" s="195">
        <v>0</v>
      </c>
      <c r="O628" s="194">
        <v>2</v>
      </c>
      <c r="P628" s="194">
        <v>0</v>
      </c>
      <c r="Q628" s="194">
        <v>9</v>
      </c>
      <c r="R628" s="194">
        <v>57</v>
      </c>
      <c r="S628" s="194">
        <v>5</v>
      </c>
      <c r="T628" s="194">
        <v>13</v>
      </c>
      <c r="U628" s="194">
        <v>6</v>
      </c>
      <c r="V628" s="194">
        <v>27</v>
      </c>
      <c r="W628" s="194">
        <v>119</v>
      </c>
      <c r="X628" s="195">
        <v>0</v>
      </c>
      <c r="Y628" s="194">
        <v>2</v>
      </c>
      <c r="Z628" s="194">
        <v>0</v>
      </c>
      <c r="AA628" s="194">
        <v>12</v>
      </c>
      <c r="AB628" s="194">
        <v>34</v>
      </c>
      <c r="AC628" s="194">
        <v>5</v>
      </c>
      <c r="AD628" s="194">
        <v>17</v>
      </c>
      <c r="AE628" s="194">
        <v>5</v>
      </c>
      <c r="AF628" s="194">
        <v>42</v>
      </c>
      <c r="AG628" s="194">
        <v>117</v>
      </c>
      <c r="AH628" s="195">
        <v>0</v>
      </c>
      <c r="AI628" s="194">
        <v>0</v>
      </c>
      <c r="AJ628" s="194">
        <v>0</v>
      </c>
      <c r="AK628" s="194">
        <v>7</v>
      </c>
      <c r="AL628" s="194">
        <v>37</v>
      </c>
      <c r="AM628" s="194">
        <v>1</v>
      </c>
      <c r="AN628" s="194">
        <v>13</v>
      </c>
      <c r="AO628" s="194">
        <v>5</v>
      </c>
      <c r="AP628" s="194">
        <v>32</v>
      </c>
      <c r="AQ628" s="194">
        <v>95</v>
      </c>
      <c r="AR628" s="195">
        <v>0</v>
      </c>
      <c r="AS628" s="194">
        <v>1</v>
      </c>
      <c r="AT628" s="194">
        <v>0</v>
      </c>
      <c r="AU628" s="194">
        <v>11</v>
      </c>
      <c r="AV628" s="194">
        <v>20</v>
      </c>
      <c r="AW628" s="194">
        <v>1</v>
      </c>
      <c r="AX628" s="194">
        <v>12</v>
      </c>
      <c r="AY628" s="194">
        <v>3</v>
      </c>
      <c r="AZ628" s="194">
        <v>43</v>
      </c>
      <c r="BA628" s="196">
        <v>91</v>
      </c>
    </row>
    <row r="629" spans="1:53" ht="30" customHeight="1">
      <c r="A629" s="311" t="s">
        <v>23</v>
      </c>
      <c r="B629" s="11" t="s">
        <v>122</v>
      </c>
      <c r="C629" s="181" t="s">
        <v>123</v>
      </c>
      <c r="D629" s="183">
        <v>0</v>
      </c>
      <c r="E629" s="182">
        <v>1</v>
      </c>
      <c r="F629" s="182">
        <v>1</v>
      </c>
      <c r="G629" s="182">
        <v>7</v>
      </c>
      <c r="H629" s="182">
        <v>0</v>
      </c>
      <c r="I629" s="182">
        <v>0</v>
      </c>
      <c r="J629" s="182">
        <v>0</v>
      </c>
      <c r="K629" s="182">
        <v>0</v>
      </c>
      <c r="L629" s="182">
        <v>1</v>
      </c>
      <c r="M629" s="190">
        <v>10</v>
      </c>
      <c r="N629" s="183">
        <v>0</v>
      </c>
      <c r="O629" s="182">
        <v>1</v>
      </c>
      <c r="P629" s="182">
        <v>0</v>
      </c>
      <c r="Q629" s="182">
        <v>4</v>
      </c>
      <c r="R629" s="182">
        <v>0</v>
      </c>
      <c r="S629" s="182">
        <v>0</v>
      </c>
      <c r="T629" s="182">
        <v>1</v>
      </c>
      <c r="U629" s="182">
        <v>0</v>
      </c>
      <c r="V629" s="182">
        <v>3</v>
      </c>
      <c r="W629" s="182">
        <v>9</v>
      </c>
      <c r="X629" s="183">
        <v>0</v>
      </c>
      <c r="Y629" s="182">
        <v>3</v>
      </c>
      <c r="Z629" s="182">
        <v>0</v>
      </c>
      <c r="AA629" s="182">
        <v>4</v>
      </c>
      <c r="AB629" s="182">
        <v>0</v>
      </c>
      <c r="AC629" s="182">
        <v>0</v>
      </c>
      <c r="AD629" s="182">
        <v>0</v>
      </c>
      <c r="AE629" s="182">
        <v>0</v>
      </c>
      <c r="AF629" s="182">
        <v>5</v>
      </c>
      <c r="AG629" s="182">
        <v>12</v>
      </c>
      <c r="AH629" s="183">
        <v>0</v>
      </c>
      <c r="AI629" s="182">
        <v>0</v>
      </c>
      <c r="AJ629" s="182">
        <v>0</v>
      </c>
      <c r="AK629" s="182">
        <v>6</v>
      </c>
      <c r="AL629" s="182">
        <v>0</v>
      </c>
      <c r="AM629" s="182">
        <v>0</v>
      </c>
      <c r="AN629" s="182">
        <v>1</v>
      </c>
      <c r="AO629" s="182">
        <v>0</v>
      </c>
      <c r="AP629" s="182">
        <v>0</v>
      </c>
      <c r="AQ629" s="182">
        <v>7</v>
      </c>
      <c r="AR629" s="183">
        <v>0</v>
      </c>
      <c r="AS629" s="182">
        <v>3</v>
      </c>
      <c r="AT629" s="182">
        <v>0</v>
      </c>
      <c r="AU629" s="182">
        <v>3</v>
      </c>
      <c r="AV629" s="182">
        <v>0</v>
      </c>
      <c r="AW629" s="182">
        <v>0</v>
      </c>
      <c r="AX629" s="182">
        <v>0</v>
      </c>
      <c r="AY629" s="182">
        <v>0</v>
      </c>
      <c r="AZ629" s="182">
        <v>0</v>
      </c>
      <c r="BA629" s="190">
        <v>6</v>
      </c>
    </row>
    <row r="630" spans="1:53" ht="15" customHeight="1">
      <c r="A630" s="35"/>
      <c r="B630" s="11"/>
      <c r="C630" s="181" t="s">
        <v>124</v>
      </c>
      <c r="D630" s="183">
        <v>0</v>
      </c>
      <c r="E630" s="182">
        <v>47</v>
      </c>
      <c r="F630" s="182">
        <v>2</v>
      </c>
      <c r="G630" s="182">
        <v>0</v>
      </c>
      <c r="H630" s="182">
        <v>0</v>
      </c>
      <c r="I630" s="182">
        <v>0</v>
      </c>
      <c r="J630" s="182">
        <v>0</v>
      </c>
      <c r="K630" s="182">
        <v>0</v>
      </c>
      <c r="L630" s="182">
        <v>22</v>
      </c>
      <c r="M630" s="190">
        <v>71</v>
      </c>
      <c r="N630" s="183">
        <v>0</v>
      </c>
      <c r="O630" s="182">
        <v>45</v>
      </c>
      <c r="P630" s="182">
        <v>3</v>
      </c>
      <c r="Q630" s="182">
        <v>1</v>
      </c>
      <c r="R630" s="182">
        <v>0</v>
      </c>
      <c r="S630" s="182">
        <v>0</v>
      </c>
      <c r="T630" s="182">
        <v>0</v>
      </c>
      <c r="U630" s="182">
        <v>0</v>
      </c>
      <c r="V630" s="182">
        <v>22</v>
      </c>
      <c r="W630" s="182">
        <v>71</v>
      </c>
      <c r="X630" s="183">
        <v>0</v>
      </c>
      <c r="Y630" s="182">
        <v>54</v>
      </c>
      <c r="Z630" s="182">
        <v>2</v>
      </c>
      <c r="AA630" s="182">
        <v>2</v>
      </c>
      <c r="AB630" s="182">
        <v>0</v>
      </c>
      <c r="AC630" s="182">
        <v>0</v>
      </c>
      <c r="AD630" s="182">
        <v>0</v>
      </c>
      <c r="AE630" s="182">
        <v>0</v>
      </c>
      <c r="AF630" s="182">
        <v>25</v>
      </c>
      <c r="AG630" s="182">
        <v>83</v>
      </c>
      <c r="AH630" s="183">
        <v>0</v>
      </c>
      <c r="AI630" s="182">
        <v>57</v>
      </c>
      <c r="AJ630" s="182">
        <v>2</v>
      </c>
      <c r="AK630" s="182">
        <v>1</v>
      </c>
      <c r="AL630" s="182">
        <v>0</v>
      </c>
      <c r="AM630" s="182">
        <v>0</v>
      </c>
      <c r="AN630" s="182">
        <v>0</v>
      </c>
      <c r="AO630" s="182">
        <v>0</v>
      </c>
      <c r="AP630" s="182">
        <v>19</v>
      </c>
      <c r="AQ630" s="182">
        <v>79</v>
      </c>
      <c r="AR630" s="183">
        <v>0</v>
      </c>
      <c r="AS630" s="182">
        <v>41</v>
      </c>
      <c r="AT630" s="182">
        <v>2</v>
      </c>
      <c r="AU630" s="182">
        <v>1</v>
      </c>
      <c r="AV630" s="182">
        <v>0</v>
      </c>
      <c r="AW630" s="182">
        <v>0</v>
      </c>
      <c r="AX630" s="182">
        <v>0</v>
      </c>
      <c r="AY630" s="182">
        <v>0</v>
      </c>
      <c r="AZ630" s="182">
        <v>21</v>
      </c>
      <c r="BA630" s="190">
        <v>65</v>
      </c>
    </row>
    <row r="631" spans="1:53" ht="15" customHeight="1">
      <c r="A631" s="35"/>
      <c r="B631" s="11"/>
      <c r="C631" s="181" t="s">
        <v>39</v>
      </c>
      <c r="D631" s="183">
        <v>0</v>
      </c>
      <c r="E631" s="182">
        <v>48</v>
      </c>
      <c r="F631" s="182">
        <v>3</v>
      </c>
      <c r="G631" s="182">
        <v>7</v>
      </c>
      <c r="H631" s="182">
        <v>0</v>
      </c>
      <c r="I631" s="182">
        <v>0</v>
      </c>
      <c r="J631" s="182">
        <v>0</v>
      </c>
      <c r="K631" s="182">
        <v>0</v>
      </c>
      <c r="L631" s="182">
        <v>23</v>
      </c>
      <c r="M631" s="190">
        <v>81</v>
      </c>
      <c r="N631" s="183">
        <v>0</v>
      </c>
      <c r="O631" s="182">
        <v>46</v>
      </c>
      <c r="P631" s="182">
        <v>3</v>
      </c>
      <c r="Q631" s="182">
        <v>5</v>
      </c>
      <c r="R631" s="182">
        <v>0</v>
      </c>
      <c r="S631" s="182">
        <v>0</v>
      </c>
      <c r="T631" s="182">
        <v>1</v>
      </c>
      <c r="U631" s="182">
        <v>0</v>
      </c>
      <c r="V631" s="182">
        <v>25</v>
      </c>
      <c r="W631" s="182">
        <v>80</v>
      </c>
      <c r="X631" s="183">
        <v>0</v>
      </c>
      <c r="Y631" s="182">
        <v>57</v>
      </c>
      <c r="Z631" s="182">
        <v>2</v>
      </c>
      <c r="AA631" s="182">
        <v>6</v>
      </c>
      <c r="AB631" s="182">
        <v>0</v>
      </c>
      <c r="AC631" s="182">
        <v>0</v>
      </c>
      <c r="AD631" s="182">
        <v>0</v>
      </c>
      <c r="AE631" s="182">
        <v>0</v>
      </c>
      <c r="AF631" s="182">
        <v>30</v>
      </c>
      <c r="AG631" s="182">
        <v>95</v>
      </c>
      <c r="AH631" s="183">
        <v>0</v>
      </c>
      <c r="AI631" s="182">
        <v>57</v>
      </c>
      <c r="AJ631" s="182">
        <v>2</v>
      </c>
      <c r="AK631" s="182">
        <v>7</v>
      </c>
      <c r="AL631" s="182">
        <v>0</v>
      </c>
      <c r="AM631" s="182">
        <v>0</v>
      </c>
      <c r="AN631" s="182">
        <v>1</v>
      </c>
      <c r="AO631" s="182">
        <v>0</v>
      </c>
      <c r="AP631" s="182">
        <v>19</v>
      </c>
      <c r="AQ631" s="182">
        <v>86</v>
      </c>
      <c r="AR631" s="183">
        <v>0</v>
      </c>
      <c r="AS631" s="182">
        <v>44</v>
      </c>
      <c r="AT631" s="182">
        <v>2</v>
      </c>
      <c r="AU631" s="182">
        <v>4</v>
      </c>
      <c r="AV631" s="182">
        <v>0</v>
      </c>
      <c r="AW631" s="182">
        <v>0</v>
      </c>
      <c r="AX631" s="182">
        <v>0</v>
      </c>
      <c r="AY631" s="182">
        <v>0</v>
      </c>
      <c r="AZ631" s="182">
        <v>21</v>
      </c>
      <c r="BA631" s="190">
        <v>71</v>
      </c>
    </row>
    <row r="632" spans="1:53" ht="15" customHeight="1">
      <c r="A632" s="35"/>
      <c r="B632" s="334" t="s">
        <v>125</v>
      </c>
      <c r="C632" s="260" t="s">
        <v>126</v>
      </c>
      <c r="D632" s="188">
        <v>0</v>
      </c>
      <c r="E632" s="189">
        <v>14</v>
      </c>
      <c r="F632" s="189">
        <v>12</v>
      </c>
      <c r="G632" s="189">
        <v>25</v>
      </c>
      <c r="H632" s="189">
        <v>2</v>
      </c>
      <c r="I632" s="189">
        <v>0</v>
      </c>
      <c r="J632" s="189">
        <v>1</v>
      </c>
      <c r="K632" s="189">
        <v>0</v>
      </c>
      <c r="L632" s="189">
        <v>22</v>
      </c>
      <c r="M632" s="312">
        <v>76</v>
      </c>
      <c r="N632" s="188">
        <v>0</v>
      </c>
      <c r="O632" s="189">
        <v>20</v>
      </c>
      <c r="P632" s="189">
        <v>6</v>
      </c>
      <c r="Q632" s="189">
        <v>13</v>
      </c>
      <c r="R632" s="189">
        <v>1</v>
      </c>
      <c r="S632" s="189">
        <v>0</v>
      </c>
      <c r="T632" s="189">
        <v>0</v>
      </c>
      <c r="U632" s="189">
        <v>0</v>
      </c>
      <c r="V632" s="189">
        <v>21</v>
      </c>
      <c r="W632" s="189">
        <v>61</v>
      </c>
      <c r="X632" s="188">
        <v>0</v>
      </c>
      <c r="Y632" s="189">
        <v>11</v>
      </c>
      <c r="Z632" s="189">
        <v>9</v>
      </c>
      <c r="AA632" s="189">
        <v>10</v>
      </c>
      <c r="AB632" s="189">
        <v>3</v>
      </c>
      <c r="AC632" s="189">
        <v>0</v>
      </c>
      <c r="AD632" s="189">
        <v>0</v>
      </c>
      <c r="AE632" s="189">
        <v>0</v>
      </c>
      <c r="AF632" s="189">
        <v>19</v>
      </c>
      <c r="AG632" s="189">
        <v>52</v>
      </c>
      <c r="AH632" s="188">
        <v>0</v>
      </c>
      <c r="AI632" s="189">
        <v>14</v>
      </c>
      <c r="AJ632" s="189">
        <v>5</v>
      </c>
      <c r="AK632" s="189">
        <v>14</v>
      </c>
      <c r="AL632" s="189">
        <v>2</v>
      </c>
      <c r="AM632" s="189">
        <v>0</v>
      </c>
      <c r="AN632" s="189">
        <v>0</v>
      </c>
      <c r="AO632" s="189">
        <v>0</v>
      </c>
      <c r="AP632" s="189">
        <v>6</v>
      </c>
      <c r="AQ632" s="189">
        <v>41</v>
      </c>
      <c r="AR632" s="188">
        <v>0</v>
      </c>
      <c r="AS632" s="189">
        <v>8</v>
      </c>
      <c r="AT632" s="189">
        <v>6</v>
      </c>
      <c r="AU632" s="189">
        <v>13</v>
      </c>
      <c r="AV632" s="189">
        <v>1</v>
      </c>
      <c r="AW632" s="189">
        <v>0</v>
      </c>
      <c r="AX632" s="189">
        <v>0</v>
      </c>
      <c r="AY632" s="189">
        <v>0</v>
      </c>
      <c r="AZ632" s="189">
        <v>9</v>
      </c>
      <c r="BA632" s="312">
        <v>37</v>
      </c>
    </row>
    <row r="633" spans="1:53" ht="15" customHeight="1">
      <c r="A633" s="35"/>
      <c r="B633" s="11"/>
      <c r="C633" s="181" t="s">
        <v>127</v>
      </c>
      <c r="D633" s="183">
        <v>0</v>
      </c>
      <c r="E633" s="182">
        <v>75</v>
      </c>
      <c r="F633" s="182">
        <v>18</v>
      </c>
      <c r="G633" s="182">
        <v>144</v>
      </c>
      <c r="H633" s="182">
        <v>4</v>
      </c>
      <c r="I633" s="182">
        <v>0</v>
      </c>
      <c r="J633" s="182">
        <v>2</v>
      </c>
      <c r="K633" s="182">
        <v>0</v>
      </c>
      <c r="L633" s="182">
        <v>373</v>
      </c>
      <c r="M633" s="190">
        <v>616</v>
      </c>
      <c r="N633" s="183">
        <v>0</v>
      </c>
      <c r="O633" s="182">
        <v>55</v>
      </c>
      <c r="P633" s="182">
        <v>17</v>
      </c>
      <c r="Q633" s="182">
        <v>171</v>
      </c>
      <c r="R633" s="182">
        <v>10</v>
      </c>
      <c r="S633" s="182">
        <v>0</v>
      </c>
      <c r="T633" s="182">
        <v>0</v>
      </c>
      <c r="U633" s="182">
        <v>0</v>
      </c>
      <c r="V633" s="182">
        <v>295</v>
      </c>
      <c r="W633" s="182">
        <v>548</v>
      </c>
      <c r="X633" s="183">
        <v>0</v>
      </c>
      <c r="Y633" s="182">
        <v>59</v>
      </c>
      <c r="Z633" s="182">
        <v>23</v>
      </c>
      <c r="AA633" s="182">
        <v>154</v>
      </c>
      <c r="AB633" s="182">
        <v>1</v>
      </c>
      <c r="AC633" s="182">
        <v>4</v>
      </c>
      <c r="AD633" s="182">
        <v>2</v>
      </c>
      <c r="AE633" s="182">
        <v>0</v>
      </c>
      <c r="AF633" s="182">
        <v>284</v>
      </c>
      <c r="AG633" s="182">
        <v>527</v>
      </c>
      <c r="AH633" s="183">
        <v>0</v>
      </c>
      <c r="AI633" s="182">
        <v>38</v>
      </c>
      <c r="AJ633" s="182">
        <v>21</v>
      </c>
      <c r="AK633" s="182">
        <v>152</v>
      </c>
      <c r="AL633" s="182">
        <v>4</v>
      </c>
      <c r="AM633" s="182">
        <v>0</v>
      </c>
      <c r="AN633" s="182">
        <v>2</v>
      </c>
      <c r="AO633" s="182">
        <v>0</v>
      </c>
      <c r="AP633" s="182">
        <v>266</v>
      </c>
      <c r="AQ633" s="182">
        <v>483</v>
      </c>
      <c r="AR633" s="183">
        <v>0</v>
      </c>
      <c r="AS633" s="182">
        <v>33</v>
      </c>
      <c r="AT633" s="182">
        <v>16</v>
      </c>
      <c r="AU633" s="182">
        <v>123</v>
      </c>
      <c r="AV633" s="182">
        <v>3</v>
      </c>
      <c r="AW633" s="182">
        <v>0</v>
      </c>
      <c r="AX633" s="182">
        <v>2</v>
      </c>
      <c r="AY633" s="182">
        <v>0</v>
      </c>
      <c r="AZ633" s="182">
        <v>236</v>
      </c>
      <c r="BA633" s="190">
        <v>413</v>
      </c>
    </row>
    <row r="634" spans="1:53" ht="15" customHeight="1">
      <c r="A634" s="35"/>
      <c r="B634" s="11"/>
      <c r="C634" s="181" t="s">
        <v>128</v>
      </c>
      <c r="D634" s="183">
        <v>0</v>
      </c>
      <c r="E634" s="182">
        <v>7</v>
      </c>
      <c r="F634" s="182">
        <v>2</v>
      </c>
      <c r="G634" s="182">
        <v>46</v>
      </c>
      <c r="H634" s="182">
        <v>2</v>
      </c>
      <c r="I634" s="182">
        <v>0</v>
      </c>
      <c r="J634" s="182">
        <v>0</v>
      </c>
      <c r="K634" s="182">
        <v>0</v>
      </c>
      <c r="L634" s="182">
        <v>58</v>
      </c>
      <c r="M634" s="190">
        <v>115</v>
      </c>
      <c r="N634" s="183">
        <v>0</v>
      </c>
      <c r="O634" s="182">
        <v>9</v>
      </c>
      <c r="P634" s="182">
        <v>4</v>
      </c>
      <c r="Q634" s="182">
        <v>41</v>
      </c>
      <c r="R634" s="182">
        <v>4</v>
      </c>
      <c r="S634" s="182">
        <v>0</v>
      </c>
      <c r="T634" s="182">
        <v>0</v>
      </c>
      <c r="U634" s="182">
        <v>0</v>
      </c>
      <c r="V634" s="182">
        <v>50</v>
      </c>
      <c r="W634" s="182">
        <v>108</v>
      </c>
      <c r="X634" s="183">
        <v>0</v>
      </c>
      <c r="Y634" s="182">
        <v>3</v>
      </c>
      <c r="Z634" s="182">
        <v>3</v>
      </c>
      <c r="AA634" s="182">
        <v>50</v>
      </c>
      <c r="AB634" s="182">
        <v>0</v>
      </c>
      <c r="AC634" s="182">
        <v>1</v>
      </c>
      <c r="AD634" s="182">
        <v>2</v>
      </c>
      <c r="AE634" s="182">
        <v>0</v>
      </c>
      <c r="AF634" s="182">
        <v>43</v>
      </c>
      <c r="AG634" s="182">
        <v>102</v>
      </c>
      <c r="AH634" s="183">
        <v>0</v>
      </c>
      <c r="AI634" s="182">
        <v>5</v>
      </c>
      <c r="AJ634" s="182">
        <v>2</v>
      </c>
      <c r="AK634" s="182">
        <v>52</v>
      </c>
      <c r="AL634" s="182">
        <v>5</v>
      </c>
      <c r="AM634" s="182">
        <v>0</v>
      </c>
      <c r="AN634" s="182">
        <v>1</v>
      </c>
      <c r="AO634" s="182">
        <v>0</v>
      </c>
      <c r="AP634" s="182">
        <v>46</v>
      </c>
      <c r="AQ634" s="182">
        <v>111</v>
      </c>
      <c r="AR634" s="183">
        <v>0</v>
      </c>
      <c r="AS634" s="182">
        <v>3</v>
      </c>
      <c r="AT634" s="182">
        <v>6</v>
      </c>
      <c r="AU634" s="182">
        <v>39</v>
      </c>
      <c r="AV634" s="182">
        <v>5</v>
      </c>
      <c r="AW634" s="182">
        <v>1</v>
      </c>
      <c r="AX634" s="182">
        <v>2</v>
      </c>
      <c r="AY634" s="182">
        <v>0</v>
      </c>
      <c r="AZ634" s="182">
        <v>61</v>
      </c>
      <c r="BA634" s="190">
        <v>117</v>
      </c>
    </row>
    <row r="635" spans="1:53" ht="15" customHeight="1">
      <c r="A635" s="35"/>
      <c r="B635" s="11"/>
      <c r="C635" s="181" t="s">
        <v>322</v>
      </c>
      <c r="D635" s="183">
        <v>0</v>
      </c>
      <c r="E635" s="182">
        <v>0</v>
      </c>
      <c r="F635" s="182">
        <v>0</v>
      </c>
      <c r="G635" s="182">
        <v>2</v>
      </c>
      <c r="H635" s="182">
        <v>0</v>
      </c>
      <c r="I635" s="182">
        <v>0</v>
      </c>
      <c r="J635" s="182">
        <v>0</v>
      </c>
      <c r="K635" s="182">
        <v>0</v>
      </c>
      <c r="L635" s="182">
        <v>1</v>
      </c>
      <c r="M635" s="190">
        <v>3</v>
      </c>
      <c r="N635" s="183">
        <v>0</v>
      </c>
      <c r="O635" s="182">
        <v>0</v>
      </c>
      <c r="P635" s="182">
        <v>0</v>
      </c>
      <c r="Q635" s="182">
        <v>2</v>
      </c>
      <c r="R635" s="182">
        <v>0</v>
      </c>
      <c r="S635" s="182">
        <v>0</v>
      </c>
      <c r="T635" s="182">
        <v>0</v>
      </c>
      <c r="U635" s="182">
        <v>0</v>
      </c>
      <c r="V635" s="182">
        <v>0</v>
      </c>
      <c r="W635" s="182">
        <v>2</v>
      </c>
      <c r="X635" s="183">
        <v>0</v>
      </c>
      <c r="Y635" s="182">
        <v>0</v>
      </c>
      <c r="Z635" s="182">
        <v>0</v>
      </c>
      <c r="AA635" s="182">
        <v>2</v>
      </c>
      <c r="AB635" s="182">
        <v>1</v>
      </c>
      <c r="AC635" s="182">
        <v>0</v>
      </c>
      <c r="AD635" s="182">
        <v>0</v>
      </c>
      <c r="AE635" s="182">
        <v>0</v>
      </c>
      <c r="AF635" s="182">
        <v>2</v>
      </c>
      <c r="AG635" s="182">
        <v>5</v>
      </c>
      <c r="AH635" s="183">
        <v>0</v>
      </c>
      <c r="AI635" s="182">
        <v>1</v>
      </c>
      <c r="AJ635" s="182">
        <v>0</v>
      </c>
      <c r="AK635" s="182">
        <v>6</v>
      </c>
      <c r="AL635" s="182">
        <v>0</v>
      </c>
      <c r="AM635" s="182">
        <v>0</v>
      </c>
      <c r="AN635" s="182">
        <v>0</v>
      </c>
      <c r="AO635" s="182">
        <v>0</v>
      </c>
      <c r="AP635" s="182">
        <v>0</v>
      </c>
      <c r="AQ635" s="182">
        <v>7</v>
      </c>
      <c r="AR635" s="183">
        <v>0</v>
      </c>
      <c r="AS635" s="182">
        <v>0</v>
      </c>
      <c r="AT635" s="182">
        <v>0</v>
      </c>
      <c r="AU635" s="182">
        <v>1</v>
      </c>
      <c r="AV635" s="182">
        <v>1</v>
      </c>
      <c r="AW635" s="182">
        <v>0</v>
      </c>
      <c r="AX635" s="182">
        <v>0</v>
      </c>
      <c r="AY635" s="182">
        <v>0</v>
      </c>
      <c r="AZ635" s="182">
        <v>2</v>
      </c>
      <c r="BA635" s="190">
        <v>4</v>
      </c>
    </row>
    <row r="636" spans="1:53" ht="15" customHeight="1">
      <c r="A636" s="35"/>
      <c r="B636" s="11"/>
      <c r="C636" s="181" t="s">
        <v>39</v>
      </c>
      <c r="D636" s="183">
        <v>0</v>
      </c>
      <c r="E636" s="182">
        <v>96</v>
      </c>
      <c r="F636" s="182">
        <v>32</v>
      </c>
      <c r="G636" s="182">
        <v>217</v>
      </c>
      <c r="H636" s="182">
        <v>8</v>
      </c>
      <c r="I636" s="182">
        <v>0</v>
      </c>
      <c r="J636" s="182">
        <v>3</v>
      </c>
      <c r="K636" s="182">
        <v>0</v>
      </c>
      <c r="L636" s="182">
        <v>454</v>
      </c>
      <c r="M636" s="190">
        <v>810</v>
      </c>
      <c r="N636" s="183">
        <v>0</v>
      </c>
      <c r="O636" s="182">
        <v>84</v>
      </c>
      <c r="P636" s="182">
        <v>27</v>
      </c>
      <c r="Q636" s="182">
        <v>227</v>
      </c>
      <c r="R636" s="182">
        <v>15</v>
      </c>
      <c r="S636" s="182">
        <v>0</v>
      </c>
      <c r="T636" s="182">
        <v>0</v>
      </c>
      <c r="U636" s="182">
        <v>0</v>
      </c>
      <c r="V636" s="182">
        <v>366</v>
      </c>
      <c r="W636" s="182">
        <v>719</v>
      </c>
      <c r="X636" s="183">
        <v>0</v>
      </c>
      <c r="Y636" s="182">
        <v>73</v>
      </c>
      <c r="Z636" s="182">
        <v>35</v>
      </c>
      <c r="AA636" s="182">
        <v>216</v>
      </c>
      <c r="AB636" s="182">
        <v>5</v>
      </c>
      <c r="AC636" s="182">
        <v>5</v>
      </c>
      <c r="AD636" s="182">
        <v>4</v>
      </c>
      <c r="AE636" s="182">
        <v>0</v>
      </c>
      <c r="AF636" s="182">
        <v>348</v>
      </c>
      <c r="AG636" s="182">
        <v>686</v>
      </c>
      <c r="AH636" s="183">
        <v>0</v>
      </c>
      <c r="AI636" s="182">
        <v>58</v>
      </c>
      <c r="AJ636" s="182">
        <v>28</v>
      </c>
      <c r="AK636" s="182">
        <v>224</v>
      </c>
      <c r="AL636" s="182">
        <v>11</v>
      </c>
      <c r="AM636" s="182">
        <v>0</v>
      </c>
      <c r="AN636" s="182">
        <v>3</v>
      </c>
      <c r="AO636" s="182">
        <v>0</v>
      </c>
      <c r="AP636" s="182">
        <v>318</v>
      </c>
      <c r="AQ636" s="182">
        <v>642</v>
      </c>
      <c r="AR636" s="183">
        <v>0</v>
      </c>
      <c r="AS636" s="182">
        <v>44</v>
      </c>
      <c r="AT636" s="182">
        <v>28</v>
      </c>
      <c r="AU636" s="182">
        <v>176</v>
      </c>
      <c r="AV636" s="182">
        <v>10</v>
      </c>
      <c r="AW636" s="182">
        <v>1</v>
      </c>
      <c r="AX636" s="182">
        <v>4</v>
      </c>
      <c r="AY636" s="182">
        <v>0</v>
      </c>
      <c r="AZ636" s="182">
        <v>308</v>
      </c>
      <c r="BA636" s="190">
        <v>571</v>
      </c>
    </row>
    <row r="637" spans="1:53" ht="15" customHeight="1">
      <c r="A637" s="35"/>
      <c r="B637" s="304" t="s">
        <v>193</v>
      </c>
      <c r="C637" s="34" t="s">
        <v>129</v>
      </c>
      <c r="D637" s="184">
        <v>0</v>
      </c>
      <c r="E637" s="185">
        <v>3</v>
      </c>
      <c r="F637" s="185">
        <v>3</v>
      </c>
      <c r="G637" s="185">
        <v>135</v>
      </c>
      <c r="H637" s="185">
        <v>4</v>
      </c>
      <c r="I637" s="185">
        <v>1</v>
      </c>
      <c r="J637" s="185">
        <v>17</v>
      </c>
      <c r="K637" s="185">
        <v>0</v>
      </c>
      <c r="L637" s="185">
        <v>38</v>
      </c>
      <c r="M637" s="191">
        <v>201</v>
      </c>
      <c r="N637" s="184">
        <v>0</v>
      </c>
      <c r="O637" s="185">
        <v>5</v>
      </c>
      <c r="P637" s="185">
        <v>9</v>
      </c>
      <c r="Q637" s="185">
        <v>130</v>
      </c>
      <c r="R637" s="185">
        <v>3</v>
      </c>
      <c r="S637" s="185">
        <v>0</v>
      </c>
      <c r="T637" s="185">
        <v>30</v>
      </c>
      <c r="U637" s="185">
        <v>0</v>
      </c>
      <c r="V637" s="185">
        <v>44</v>
      </c>
      <c r="W637" s="185">
        <v>221</v>
      </c>
      <c r="X637" s="184">
        <v>0</v>
      </c>
      <c r="Y637" s="185">
        <v>4</v>
      </c>
      <c r="Z637" s="185">
        <v>4</v>
      </c>
      <c r="AA637" s="185">
        <v>119</v>
      </c>
      <c r="AB637" s="185">
        <v>3</v>
      </c>
      <c r="AC637" s="185">
        <v>0</v>
      </c>
      <c r="AD637" s="185">
        <v>27</v>
      </c>
      <c r="AE637" s="185">
        <v>0</v>
      </c>
      <c r="AF637" s="185">
        <v>39</v>
      </c>
      <c r="AG637" s="185">
        <v>196</v>
      </c>
      <c r="AH637" s="184">
        <v>0</v>
      </c>
      <c r="AI637" s="185">
        <v>5</v>
      </c>
      <c r="AJ637" s="185">
        <v>2</v>
      </c>
      <c r="AK637" s="185">
        <v>100</v>
      </c>
      <c r="AL637" s="185">
        <v>3</v>
      </c>
      <c r="AM637" s="185">
        <v>0</v>
      </c>
      <c r="AN637" s="185">
        <v>37</v>
      </c>
      <c r="AO637" s="185">
        <v>0</v>
      </c>
      <c r="AP637" s="185">
        <v>39</v>
      </c>
      <c r="AQ637" s="185">
        <v>186</v>
      </c>
      <c r="AR637" s="184">
        <v>0</v>
      </c>
      <c r="AS637" s="185">
        <v>4</v>
      </c>
      <c r="AT637" s="185">
        <v>2</v>
      </c>
      <c r="AU637" s="185">
        <v>85</v>
      </c>
      <c r="AV637" s="185">
        <v>3</v>
      </c>
      <c r="AW637" s="185">
        <v>1</v>
      </c>
      <c r="AX637" s="185">
        <v>31</v>
      </c>
      <c r="AY637" s="185">
        <v>0</v>
      </c>
      <c r="AZ637" s="185">
        <v>51</v>
      </c>
      <c r="BA637" s="191">
        <v>177</v>
      </c>
    </row>
    <row r="638" spans="1:53" ht="30" customHeight="1">
      <c r="A638" s="35"/>
      <c r="B638" s="11" t="s">
        <v>194</v>
      </c>
      <c r="C638" s="62" t="s">
        <v>197</v>
      </c>
      <c r="D638" s="183">
        <v>0</v>
      </c>
      <c r="E638" s="182">
        <v>0</v>
      </c>
      <c r="F638" s="182">
        <v>0</v>
      </c>
      <c r="G638" s="182">
        <v>0</v>
      </c>
      <c r="H638" s="182">
        <v>2</v>
      </c>
      <c r="I638" s="182">
        <v>0</v>
      </c>
      <c r="J638" s="182">
        <v>0</v>
      </c>
      <c r="K638" s="182">
        <v>0</v>
      </c>
      <c r="L638" s="182">
        <v>1</v>
      </c>
      <c r="M638" s="190">
        <v>3</v>
      </c>
      <c r="N638" s="183">
        <v>0</v>
      </c>
      <c r="O638" s="182">
        <v>0</v>
      </c>
      <c r="P638" s="182">
        <v>0</v>
      </c>
      <c r="Q638" s="182">
        <v>2</v>
      </c>
      <c r="R638" s="182">
        <v>1</v>
      </c>
      <c r="S638" s="182">
        <v>0</v>
      </c>
      <c r="T638" s="182">
        <v>0</v>
      </c>
      <c r="U638" s="182">
        <v>0</v>
      </c>
      <c r="V638" s="182">
        <v>5</v>
      </c>
      <c r="W638" s="182">
        <v>8</v>
      </c>
      <c r="X638" s="183">
        <v>0</v>
      </c>
      <c r="Y638" s="182">
        <v>0</v>
      </c>
      <c r="Z638" s="182">
        <v>0</v>
      </c>
      <c r="AA638" s="182">
        <v>0</v>
      </c>
      <c r="AB638" s="182">
        <v>0</v>
      </c>
      <c r="AC638" s="182">
        <v>0</v>
      </c>
      <c r="AD638" s="182">
        <v>0</v>
      </c>
      <c r="AE638" s="182">
        <v>0</v>
      </c>
      <c r="AF638" s="182">
        <v>1</v>
      </c>
      <c r="AG638" s="182">
        <v>1</v>
      </c>
      <c r="AH638" s="183">
        <v>0</v>
      </c>
      <c r="AI638" s="182">
        <v>0</v>
      </c>
      <c r="AJ638" s="182">
        <v>0</v>
      </c>
      <c r="AK638" s="182">
        <v>0</v>
      </c>
      <c r="AL638" s="182">
        <v>1</v>
      </c>
      <c r="AM638" s="182">
        <v>0</v>
      </c>
      <c r="AN638" s="182">
        <v>0</v>
      </c>
      <c r="AO638" s="182">
        <v>0</v>
      </c>
      <c r="AP638" s="182">
        <v>4</v>
      </c>
      <c r="AQ638" s="182">
        <v>5</v>
      </c>
      <c r="AR638" s="183">
        <v>0</v>
      </c>
      <c r="AS638" s="182">
        <v>0</v>
      </c>
      <c r="AT638" s="182">
        <v>0</v>
      </c>
      <c r="AU638" s="182">
        <v>0</v>
      </c>
      <c r="AV638" s="182">
        <v>0</v>
      </c>
      <c r="AW638" s="182">
        <v>0</v>
      </c>
      <c r="AX638" s="182">
        <v>0</v>
      </c>
      <c r="AY638" s="182">
        <v>0</v>
      </c>
      <c r="AZ638" s="182">
        <v>1</v>
      </c>
      <c r="BA638" s="190">
        <v>1</v>
      </c>
    </row>
    <row r="639" spans="1:53" ht="15" customHeight="1">
      <c r="A639" s="35"/>
      <c r="B639" s="11"/>
      <c r="C639" s="181" t="s">
        <v>130</v>
      </c>
      <c r="D639" s="183">
        <v>0</v>
      </c>
      <c r="E639" s="182">
        <v>0</v>
      </c>
      <c r="F639" s="182">
        <v>0</v>
      </c>
      <c r="G639" s="182">
        <v>1</v>
      </c>
      <c r="H639" s="182">
        <v>0</v>
      </c>
      <c r="I639" s="182">
        <v>0</v>
      </c>
      <c r="J639" s="182">
        <v>0</v>
      </c>
      <c r="K639" s="182">
        <v>0</v>
      </c>
      <c r="L639" s="182">
        <v>0</v>
      </c>
      <c r="M639" s="190">
        <v>1</v>
      </c>
      <c r="N639" s="183">
        <v>0</v>
      </c>
      <c r="O639" s="182">
        <v>0</v>
      </c>
      <c r="P639" s="182">
        <v>0</v>
      </c>
      <c r="Q639" s="182">
        <v>0</v>
      </c>
      <c r="R639" s="182">
        <v>0</v>
      </c>
      <c r="S639" s="182">
        <v>0</v>
      </c>
      <c r="T639" s="182">
        <v>0</v>
      </c>
      <c r="U639" s="182">
        <v>0</v>
      </c>
      <c r="V639" s="182">
        <v>0</v>
      </c>
      <c r="W639" s="182">
        <v>0</v>
      </c>
      <c r="X639" s="183">
        <v>0</v>
      </c>
      <c r="Y639" s="182">
        <v>0</v>
      </c>
      <c r="Z639" s="182">
        <v>0</v>
      </c>
      <c r="AA639" s="182">
        <v>0</v>
      </c>
      <c r="AB639" s="182">
        <v>0</v>
      </c>
      <c r="AC639" s="182">
        <v>0</v>
      </c>
      <c r="AD639" s="182">
        <v>0</v>
      </c>
      <c r="AE639" s="182">
        <v>0</v>
      </c>
      <c r="AF639" s="182">
        <v>0</v>
      </c>
      <c r="AG639" s="182">
        <v>0</v>
      </c>
      <c r="AH639" s="183">
        <v>0</v>
      </c>
      <c r="AI639" s="182">
        <v>0</v>
      </c>
      <c r="AJ639" s="182">
        <v>0</v>
      </c>
      <c r="AK639" s="182">
        <v>0</v>
      </c>
      <c r="AL639" s="182">
        <v>0</v>
      </c>
      <c r="AM639" s="182">
        <v>0</v>
      </c>
      <c r="AN639" s="182">
        <v>0</v>
      </c>
      <c r="AO639" s="182">
        <v>0</v>
      </c>
      <c r="AP639" s="182">
        <v>0</v>
      </c>
      <c r="AQ639" s="182">
        <v>0</v>
      </c>
      <c r="AR639" s="183">
        <v>0</v>
      </c>
      <c r="AS639" s="182">
        <v>0</v>
      </c>
      <c r="AT639" s="182">
        <v>0</v>
      </c>
      <c r="AU639" s="182">
        <v>0</v>
      </c>
      <c r="AV639" s="182">
        <v>0</v>
      </c>
      <c r="AW639" s="182">
        <v>0</v>
      </c>
      <c r="AX639" s="182">
        <v>0</v>
      </c>
      <c r="AY639" s="182">
        <v>0</v>
      </c>
      <c r="AZ639" s="182">
        <v>0</v>
      </c>
      <c r="BA639" s="190">
        <v>0</v>
      </c>
    </row>
    <row r="640" spans="1:53" ht="15" customHeight="1">
      <c r="A640" s="35"/>
      <c r="B640" s="11"/>
      <c r="C640" s="181" t="s">
        <v>323</v>
      </c>
      <c r="D640" s="183">
        <v>0</v>
      </c>
      <c r="E640" s="182">
        <v>0</v>
      </c>
      <c r="F640" s="182">
        <v>0</v>
      </c>
      <c r="G640" s="182">
        <v>0</v>
      </c>
      <c r="H640" s="182">
        <v>0</v>
      </c>
      <c r="I640" s="182">
        <v>0</v>
      </c>
      <c r="J640" s="182">
        <v>0</v>
      </c>
      <c r="K640" s="182">
        <v>0</v>
      </c>
      <c r="L640" s="182">
        <v>0</v>
      </c>
      <c r="M640" s="190">
        <v>0</v>
      </c>
      <c r="N640" s="183">
        <v>0</v>
      </c>
      <c r="O640" s="182">
        <v>0</v>
      </c>
      <c r="P640" s="182">
        <v>0</v>
      </c>
      <c r="Q640" s="182">
        <v>0</v>
      </c>
      <c r="R640" s="182">
        <v>0</v>
      </c>
      <c r="S640" s="182">
        <v>0</v>
      </c>
      <c r="T640" s="182">
        <v>0</v>
      </c>
      <c r="U640" s="182">
        <v>0</v>
      </c>
      <c r="V640" s="182">
        <v>1</v>
      </c>
      <c r="W640" s="182">
        <v>1</v>
      </c>
      <c r="X640" s="183">
        <v>0</v>
      </c>
      <c r="Y640" s="182">
        <v>0</v>
      </c>
      <c r="Z640" s="182">
        <v>0</v>
      </c>
      <c r="AA640" s="182">
        <v>0</v>
      </c>
      <c r="AB640" s="182">
        <v>0</v>
      </c>
      <c r="AC640" s="182">
        <v>0</v>
      </c>
      <c r="AD640" s="182">
        <v>0</v>
      </c>
      <c r="AE640" s="182">
        <v>0</v>
      </c>
      <c r="AF640" s="182">
        <v>0</v>
      </c>
      <c r="AG640" s="182">
        <v>0</v>
      </c>
      <c r="AH640" s="183">
        <v>0</v>
      </c>
      <c r="AI640" s="182">
        <v>0</v>
      </c>
      <c r="AJ640" s="182">
        <v>0</v>
      </c>
      <c r="AK640" s="182">
        <v>0</v>
      </c>
      <c r="AL640" s="182">
        <v>0</v>
      </c>
      <c r="AM640" s="182">
        <v>0</v>
      </c>
      <c r="AN640" s="182">
        <v>0</v>
      </c>
      <c r="AO640" s="182">
        <v>0</v>
      </c>
      <c r="AP640" s="182">
        <v>3</v>
      </c>
      <c r="AQ640" s="182">
        <v>3</v>
      </c>
      <c r="AR640" s="183">
        <v>0</v>
      </c>
      <c r="AS640" s="182">
        <v>0</v>
      </c>
      <c r="AT640" s="182">
        <v>0</v>
      </c>
      <c r="AU640" s="182">
        <v>0</v>
      </c>
      <c r="AV640" s="182">
        <v>0</v>
      </c>
      <c r="AW640" s="182">
        <v>0</v>
      </c>
      <c r="AX640" s="182">
        <v>0</v>
      </c>
      <c r="AY640" s="182">
        <v>0</v>
      </c>
      <c r="AZ640" s="182">
        <v>0</v>
      </c>
      <c r="BA640" s="190">
        <v>0</v>
      </c>
    </row>
    <row r="641" spans="1:53" ht="15" customHeight="1">
      <c r="A641" s="35"/>
      <c r="B641" s="11"/>
      <c r="C641" s="181" t="s">
        <v>39</v>
      </c>
      <c r="D641" s="183">
        <v>0</v>
      </c>
      <c r="E641" s="182">
        <v>0</v>
      </c>
      <c r="F641" s="182">
        <v>0</v>
      </c>
      <c r="G641" s="182">
        <v>1</v>
      </c>
      <c r="H641" s="182">
        <v>2</v>
      </c>
      <c r="I641" s="182">
        <v>0</v>
      </c>
      <c r="J641" s="182">
        <v>0</v>
      </c>
      <c r="K641" s="182">
        <v>0</v>
      </c>
      <c r="L641" s="182">
        <v>1</v>
      </c>
      <c r="M641" s="190">
        <v>4</v>
      </c>
      <c r="N641" s="183">
        <v>0</v>
      </c>
      <c r="O641" s="182">
        <v>0</v>
      </c>
      <c r="P641" s="182">
        <v>0</v>
      </c>
      <c r="Q641" s="182">
        <v>2</v>
      </c>
      <c r="R641" s="182">
        <v>1</v>
      </c>
      <c r="S641" s="182">
        <v>0</v>
      </c>
      <c r="T641" s="182">
        <v>0</v>
      </c>
      <c r="U641" s="182">
        <v>0</v>
      </c>
      <c r="V641" s="182">
        <v>6</v>
      </c>
      <c r="W641" s="182">
        <v>9</v>
      </c>
      <c r="X641" s="183">
        <v>0</v>
      </c>
      <c r="Y641" s="182">
        <v>0</v>
      </c>
      <c r="Z641" s="182">
        <v>0</v>
      </c>
      <c r="AA641" s="182">
        <v>0</v>
      </c>
      <c r="AB641" s="182">
        <v>0</v>
      </c>
      <c r="AC641" s="182">
        <v>0</v>
      </c>
      <c r="AD641" s="182">
        <v>0</v>
      </c>
      <c r="AE641" s="182">
        <v>0</v>
      </c>
      <c r="AF641" s="182">
        <v>1</v>
      </c>
      <c r="AG641" s="182">
        <v>1</v>
      </c>
      <c r="AH641" s="183">
        <v>0</v>
      </c>
      <c r="AI641" s="182">
        <v>0</v>
      </c>
      <c r="AJ641" s="182">
        <v>0</v>
      </c>
      <c r="AK641" s="182">
        <v>0</v>
      </c>
      <c r="AL641" s="182">
        <v>1</v>
      </c>
      <c r="AM641" s="182">
        <v>0</v>
      </c>
      <c r="AN641" s="182">
        <v>0</v>
      </c>
      <c r="AO641" s="182">
        <v>0</v>
      </c>
      <c r="AP641" s="182">
        <v>7</v>
      </c>
      <c r="AQ641" s="182">
        <v>8</v>
      </c>
      <c r="AR641" s="183">
        <v>0</v>
      </c>
      <c r="AS641" s="182">
        <v>0</v>
      </c>
      <c r="AT641" s="182">
        <v>0</v>
      </c>
      <c r="AU641" s="182">
        <v>0</v>
      </c>
      <c r="AV641" s="182">
        <v>0</v>
      </c>
      <c r="AW641" s="182">
        <v>0</v>
      </c>
      <c r="AX641" s="182">
        <v>0</v>
      </c>
      <c r="AY641" s="182">
        <v>0</v>
      </c>
      <c r="AZ641" s="182">
        <v>1</v>
      </c>
      <c r="BA641" s="190">
        <v>1</v>
      </c>
    </row>
    <row r="642" spans="1:53" ht="15" customHeight="1">
      <c r="A642" s="35"/>
      <c r="B642" s="334" t="s">
        <v>181</v>
      </c>
      <c r="C642" s="260" t="s">
        <v>132</v>
      </c>
      <c r="D642" s="188">
        <v>0</v>
      </c>
      <c r="E642" s="189">
        <v>0</v>
      </c>
      <c r="F642" s="189">
        <v>0</v>
      </c>
      <c r="G642" s="189">
        <v>2</v>
      </c>
      <c r="H642" s="189">
        <v>0</v>
      </c>
      <c r="I642" s="189">
        <v>0</v>
      </c>
      <c r="J642" s="189">
        <v>0</v>
      </c>
      <c r="K642" s="189">
        <v>0</v>
      </c>
      <c r="L642" s="189">
        <v>0</v>
      </c>
      <c r="M642" s="312">
        <v>2</v>
      </c>
      <c r="N642" s="188">
        <v>0</v>
      </c>
      <c r="O642" s="189">
        <v>0</v>
      </c>
      <c r="P642" s="189">
        <v>0</v>
      </c>
      <c r="Q642" s="189">
        <v>2</v>
      </c>
      <c r="R642" s="189">
        <v>0</v>
      </c>
      <c r="S642" s="189">
        <v>0</v>
      </c>
      <c r="T642" s="189">
        <v>0</v>
      </c>
      <c r="U642" s="189">
        <v>0</v>
      </c>
      <c r="V642" s="189">
        <v>1</v>
      </c>
      <c r="W642" s="189">
        <v>3</v>
      </c>
      <c r="X642" s="188">
        <v>0</v>
      </c>
      <c r="Y642" s="189">
        <v>2</v>
      </c>
      <c r="Z642" s="189">
        <v>1</v>
      </c>
      <c r="AA642" s="189">
        <v>0</v>
      </c>
      <c r="AB642" s="189">
        <v>0</v>
      </c>
      <c r="AC642" s="189">
        <v>0</v>
      </c>
      <c r="AD642" s="189">
        <v>1</v>
      </c>
      <c r="AE642" s="189">
        <v>0</v>
      </c>
      <c r="AF642" s="189">
        <v>0</v>
      </c>
      <c r="AG642" s="189">
        <v>4</v>
      </c>
      <c r="AH642" s="188">
        <v>0</v>
      </c>
      <c r="AI642" s="189">
        <v>1</v>
      </c>
      <c r="AJ642" s="189">
        <v>0</v>
      </c>
      <c r="AK642" s="189">
        <v>3</v>
      </c>
      <c r="AL642" s="189">
        <v>0</v>
      </c>
      <c r="AM642" s="189">
        <v>0</v>
      </c>
      <c r="AN642" s="189">
        <v>1</v>
      </c>
      <c r="AO642" s="189">
        <v>0</v>
      </c>
      <c r="AP642" s="189">
        <v>0</v>
      </c>
      <c r="AQ642" s="189">
        <v>5</v>
      </c>
      <c r="AR642" s="188">
        <v>0</v>
      </c>
      <c r="AS642" s="189">
        <v>0</v>
      </c>
      <c r="AT642" s="189">
        <v>0</v>
      </c>
      <c r="AU642" s="189">
        <v>1</v>
      </c>
      <c r="AV642" s="189">
        <v>0</v>
      </c>
      <c r="AW642" s="189">
        <v>0</v>
      </c>
      <c r="AX642" s="189">
        <v>0</v>
      </c>
      <c r="AY642" s="189">
        <v>0</v>
      </c>
      <c r="AZ642" s="189">
        <v>1</v>
      </c>
      <c r="BA642" s="312">
        <v>2</v>
      </c>
    </row>
    <row r="643" spans="1:53" ht="15" customHeight="1">
      <c r="A643" s="35"/>
      <c r="B643" s="11"/>
      <c r="C643" s="181" t="s">
        <v>133</v>
      </c>
      <c r="D643" s="183">
        <v>0</v>
      </c>
      <c r="E643" s="182">
        <v>4</v>
      </c>
      <c r="F643" s="182">
        <v>3</v>
      </c>
      <c r="G643" s="182">
        <v>43</v>
      </c>
      <c r="H643" s="182">
        <v>11</v>
      </c>
      <c r="I643" s="182">
        <v>0</v>
      </c>
      <c r="J643" s="182">
        <v>6</v>
      </c>
      <c r="K643" s="182">
        <v>1</v>
      </c>
      <c r="L643" s="182">
        <v>35</v>
      </c>
      <c r="M643" s="190">
        <v>103</v>
      </c>
      <c r="N643" s="183">
        <v>0</v>
      </c>
      <c r="O643" s="182">
        <v>0</v>
      </c>
      <c r="P643" s="182">
        <v>0</v>
      </c>
      <c r="Q643" s="182">
        <v>37</v>
      </c>
      <c r="R643" s="182">
        <v>11</v>
      </c>
      <c r="S643" s="182">
        <v>0</v>
      </c>
      <c r="T643" s="182">
        <v>7</v>
      </c>
      <c r="U643" s="182">
        <v>0</v>
      </c>
      <c r="V643" s="182">
        <v>40</v>
      </c>
      <c r="W643" s="182">
        <v>95</v>
      </c>
      <c r="X643" s="183">
        <v>0</v>
      </c>
      <c r="Y643" s="182">
        <v>1</v>
      </c>
      <c r="Z643" s="182">
        <v>1</v>
      </c>
      <c r="AA643" s="182">
        <v>20</v>
      </c>
      <c r="AB643" s="182">
        <v>6</v>
      </c>
      <c r="AC643" s="182">
        <v>0</v>
      </c>
      <c r="AD643" s="182">
        <v>9</v>
      </c>
      <c r="AE643" s="182">
        <v>0</v>
      </c>
      <c r="AF643" s="182">
        <v>33</v>
      </c>
      <c r="AG643" s="182">
        <v>70</v>
      </c>
      <c r="AH643" s="183">
        <v>0</v>
      </c>
      <c r="AI643" s="182">
        <v>3</v>
      </c>
      <c r="AJ643" s="182">
        <v>0</v>
      </c>
      <c r="AK643" s="182">
        <v>25</v>
      </c>
      <c r="AL643" s="182">
        <v>7</v>
      </c>
      <c r="AM643" s="182">
        <v>0</v>
      </c>
      <c r="AN643" s="182">
        <v>6</v>
      </c>
      <c r="AO643" s="182">
        <v>0</v>
      </c>
      <c r="AP643" s="182">
        <v>36</v>
      </c>
      <c r="AQ643" s="182">
        <v>77</v>
      </c>
      <c r="AR643" s="183">
        <v>0</v>
      </c>
      <c r="AS643" s="182">
        <v>1</v>
      </c>
      <c r="AT643" s="182">
        <v>2</v>
      </c>
      <c r="AU643" s="182">
        <v>23</v>
      </c>
      <c r="AV643" s="182">
        <v>4</v>
      </c>
      <c r="AW643" s="182">
        <v>0</v>
      </c>
      <c r="AX643" s="182">
        <v>2</v>
      </c>
      <c r="AY643" s="182">
        <v>0</v>
      </c>
      <c r="AZ643" s="182">
        <v>50</v>
      </c>
      <c r="BA643" s="190">
        <v>82</v>
      </c>
    </row>
    <row r="644" spans="1:53" ht="15" customHeight="1">
      <c r="A644" s="35"/>
      <c r="B644" s="11"/>
      <c r="C644" s="181" t="s">
        <v>134</v>
      </c>
      <c r="D644" s="183">
        <v>0</v>
      </c>
      <c r="E644" s="182">
        <v>0</v>
      </c>
      <c r="F644" s="182">
        <v>0</v>
      </c>
      <c r="G644" s="182">
        <v>2</v>
      </c>
      <c r="H644" s="182">
        <v>0</v>
      </c>
      <c r="I644" s="182">
        <v>0</v>
      </c>
      <c r="J644" s="182">
        <v>0</v>
      </c>
      <c r="K644" s="182">
        <v>0</v>
      </c>
      <c r="L644" s="182">
        <v>0</v>
      </c>
      <c r="M644" s="190">
        <v>2</v>
      </c>
      <c r="N644" s="183">
        <v>0</v>
      </c>
      <c r="O644" s="182">
        <v>0</v>
      </c>
      <c r="P644" s="182">
        <v>0</v>
      </c>
      <c r="Q644" s="182">
        <v>0</v>
      </c>
      <c r="R644" s="182">
        <v>0</v>
      </c>
      <c r="S644" s="182">
        <v>0</v>
      </c>
      <c r="T644" s="182">
        <v>0</v>
      </c>
      <c r="U644" s="182">
        <v>0</v>
      </c>
      <c r="V644" s="182">
        <v>2</v>
      </c>
      <c r="W644" s="182">
        <v>2</v>
      </c>
      <c r="X644" s="183">
        <v>0</v>
      </c>
      <c r="Y644" s="182">
        <v>0</v>
      </c>
      <c r="Z644" s="182">
        <v>0</v>
      </c>
      <c r="AA644" s="182">
        <v>0</v>
      </c>
      <c r="AB644" s="182">
        <v>0</v>
      </c>
      <c r="AC644" s="182">
        <v>0</v>
      </c>
      <c r="AD644" s="182">
        <v>0</v>
      </c>
      <c r="AE644" s="182">
        <v>0</v>
      </c>
      <c r="AF644" s="182">
        <v>1</v>
      </c>
      <c r="AG644" s="182">
        <v>1</v>
      </c>
      <c r="AH644" s="183">
        <v>0</v>
      </c>
      <c r="AI644" s="182">
        <v>0</v>
      </c>
      <c r="AJ644" s="182">
        <v>0</v>
      </c>
      <c r="AK644" s="182">
        <v>1</v>
      </c>
      <c r="AL644" s="182">
        <v>0</v>
      </c>
      <c r="AM644" s="182">
        <v>0</v>
      </c>
      <c r="AN644" s="182">
        <v>0</v>
      </c>
      <c r="AO644" s="182">
        <v>0</v>
      </c>
      <c r="AP644" s="182">
        <v>1</v>
      </c>
      <c r="AQ644" s="182">
        <v>2</v>
      </c>
      <c r="AR644" s="183">
        <v>0</v>
      </c>
      <c r="AS644" s="182">
        <v>0</v>
      </c>
      <c r="AT644" s="182">
        <v>0</v>
      </c>
      <c r="AU644" s="182">
        <v>1</v>
      </c>
      <c r="AV644" s="182">
        <v>0</v>
      </c>
      <c r="AW644" s="182">
        <v>0</v>
      </c>
      <c r="AX644" s="182">
        <v>0</v>
      </c>
      <c r="AY644" s="182">
        <v>0</v>
      </c>
      <c r="AZ644" s="182">
        <v>2</v>
      </c>
      <c r="BA644" s="190">
        <v>3</v>
      </c>
    </row>
    <row r="645" spans="1:53" ht="15" customHeight="1">
      <c r="A645" s="35"/>
      <c r="B645" s="11"/>
      <c r="C645" s="181" t="s">
        <v>325</v>
      </c>
      <c r="D645" s="183">
        <v>0</v>
      </c>
      <c r="E645" s="182">
        <v>10</v>
      </c>
      <c r="F645" s="182">
        <v>0</v>
      </c>
      <c r="G645" s="182">
        <v>14</v>
      </c>
      <c r="H645" s="182">
        <v>4</v>
      </c>
      <c r="I645" s="182">
        <v>0</v>
      </c>
      <c r="J645" s="182">
        <v>3</v>
      </c>
      <c r="K645" s="182">
        <v>1</v>
      </c>
      <c r="L645" s="182">
        <v>15</v>
      </c>
      <c r="M645" s="190">
        <v>47</v>
      </c>
      <c r="N645" s="183">
        <v>0</v>
      </c>
      <c r="O645" s="182">
        <v>2</v>
      </c>
      <c r="P645" s="182">
        <v>0</v>
      </c>
      <c r="Q645" s="182">
        <v>14</v>
      </c>
      <c r="R645" s="182">
        <v>2</v>
      </c>
      <c r="S645" s="182">
        <v>0</v>
      </c>
      <c r="T645" s="182">
        <v>1</v>
      </c>
      <c r="U645" s="182">
        <v>0</v>
      </c>
      <c r="V645" s="182">
        <v>11</v>
      </c>
      <c r="W645" s="182">
        <v>30</v>
      </c>
      <c r="X645" s="183">
        <v>0</v>
      </c>
      <c r="Y645" s="182">
        <v>1</v>
      </c>
      <c r="Z645" s="182">
        <v>2</v>
      </c>
      <c r="AA645" s="182">
        <v>8</v>
      </c>
      <c r="AB645" s="182">
        <v>1</v>
      </c>
      <c r="AC645" s="182">
        <v>2</v>
      </c>
      <c r="AD645" s="182">
        <v>1</v>
      </c>
      <c r="AE645" s="182">
        <v>0</v>
      </c>
      <c r="AF645" s="182">
        <v>15</v>
      </c>
      <c r="AG645" s="182">
        <v>30</v>
      </c>
      <c r="AH645" s="183">
        <v>0</v>
      </c>
      <c r="AI645" s="182">
        <v>2</v>
      </c>
      <c r="AJ645" s="182">
        <v>0</v>
      </c>
      <c r="AK645" s="182">
        <v>7</v>
      </c>
      <c r="AL645" s="182">
        <v>1</v>
      </c>
      <c r="AM645" s="182">
        <v>1</v>
      </c>
      <c r="AN645" s="182">
        <v>2</v>
      </c>
      <c r="AO645" s="182">
        <v>0</v>
      </c>
      <c r="AP645" s="182">
        <v>24</v>
      </c>
      <c r="AQ645" s="182">
        <v>37</v>
      </c>
      <c r="AR645" s="183">
        <v>0</v>
      </c>
      <c r="AS645" s="182">
        <v>0</v>
      </c>
      <c r="AT645" s="182">
        <v>1</v>
      </c>
      <c r="AU645" s="182">
        <v>4</v>
      </c>
      <c r="AV645" s="182">
        <v>0</v>
      </c>
      <c r="AW645" s="182">
        <v>0</v>
      </c>
      <c r="AX645" s="182">
        <v>0</v>
      </c>
      <c r="AY645" s="182">
        <v>0</v>
      </c>
      <c r="AZ645" s="182">
        <v>31</v>
      </c>
      <c r="BA645" s="190">
        <v>36</v>
      </c>
    </row>
    <row r="646" spans="1:53" ht="15" customHeight="1">
      <c r="A646" s="35"/>
      <c r="B646" s="304"/>
      <c r="C646" s="34" t="s">
        <v>39</v>
      </c>
      <c r="D646" s="184">
        <v>0</v>
      </c>
      <c r="E646" s="185">
        <v>14</v>
      </c>
      <c r="F646" s="185">
        <v>3</v>
      </c>
      <c r="G646" s="185">
        <v>61</v>
      </c>
      <c r="H646" s="185">
        <v>15</v>
      </c>
      <c r="I646" s="185">
        <v>0</v>
      </c>
      <c r="J646" s="185">
        <v>9</v>
      </c>
      <c r="K646" s="185">
        <v>2</v>
      </c>
      <c r="L646" s="185">
        <v>50</v>
      </c>
      <c r="M646" s="191">
        <v>154</v>
      </c>
      <c r="N646" s="184">
        <v>0</v>
      </c>
      <c r="O646" s="185">
        <v>2</v>
      </c>
      <c r="P646" s="185">
        <v>0</v>
      </c>
      <c r="Q646" s="185">
        <v>53</v>
      </c>
      <c r="R646" s="185">
        <v>13</v>
      </c>
      <c r="S646" s="185">
        <v>0</v>
      </c>
      <c r="T646" s="185">
        <v>8</v>
      </c>
      <c r="U646" s="185">
        <v>0</v>
      </c>
      <c r="V646" s="185">
        <v>54</v>
      </c>
      <c r="W646" s="185">
        <v>130</v>
      </c>
      <c r="X646" s="184">
        <v>0</v>
      </c>
      <c r="Y646" s="185">
        <v>4</v>
      </c>
      <c r="Z646" s="185">
        <v>4</v>
      </c>
      <c r="AA646" s="185">
        <v>28</v>
      </c>
      <c r="AB646" s="185">
        <v>7</v>
      </c>
      <c r="AC646" s="185">
        <v>2</v>
      </c>
      <c r="AD646" s="185">
        <v>11</v>
      </c>
      <c r="AE646" s="185">
        <v>0</v>
      </c>
      <c r="AF646" s="185">
        <v>49</v>
      </c>
      <c r="AG646" s="185">
        <v>105</v>
      </c>
      <c r="AH646" s="184">
        <v>0</v>
      </c>
      <c r="AI646" s="185">
        <v>6</v>
      </c>
      <c r="AJ646" s="185">
        <v>0</v>
      </c>
      <c r="AK646" s="185">
        <v>36</v>
      </c>
      <c r="AL646" s="185">
        <v>8</v>
      </c>
      <c r="AM646" s="185">
        <v>1</v>
      </c>
      <c r="AN646" s="185">
        <v>9</v>
      </c>
      <c r="AO646" s="185">
        <v>0</v>
      </c>
      <c r="AP646" s="185">
        <v>61</v>
      </c>
      <c r="AQ646" s="185">
        <v>121</v>
      </c>
      <c r="AR646" s="184">
        <v>0</v>
      </c>
      <c r="AS646" s="185">
        <v>1</v>
      </c>
      <c r="AT646" s="185">
        <v>3</v>
      </c>
      <c r="AU646" s="185">
        <v>29</v>
      </c>
      <c r="AV646" s="185">
        <v>4</v>
      </c>
      <c r="AW646" s="185">
        <v>0</v>
      </c>
      <c r="AX646" s="185">
        <v>2</v>
      </c>
      <c r="AY646" s="185">
        <v>0</v>
      </c>
      <c r="AZ646" s="185">
        <v>84</v>
      </c>
      <c r="BA646" s="191">
        <v>123</v>
      </c>
    </row>
    <row r="647" spans="1:53" ht="15" customHeight="1">
      <c r="A647" s="36"/>
      <c r="B647" s="304" t="s">
        <v>39</v>
      </c>
      <c r="C647" s="34"/>
      <c r="D647" s="184">
        <v>0</v>
      </c>
      <c r="E647" s="185">
        <v>161</v>
      </c>
      <c r="F647" s="185">
        <v>41</v>
      </c>
      <c r="G647" s="185">
        <v>421</v>
      </c>
      <c r="H647" s="185">
        <v>29</v>
      </c>
      <c r="I647" s="185">
        <v>1</v>
      </c>
      <c r="J647" s="185">
        <v>29</v>
      </c>
      <c r="K647" s="185">
        <v>2</v>
      </c>
      <c r="L647" s="185">
        <v>566</v>
      </c>
      <c r="M647" s="191">
        <v>1250</v>
      </c>
      <c r="N647" s="184">
        <v>0</v>
      </c>
      <c r="O647" s="185">
        <v>137</v>
      </c>
      <c r="P647" s="185">
        <v>39</v>
      </c>
      <c r="Q647" s="185">
        <v>417</v>
      </c>
      <c r="R647" s="185">
        <v>32</v>
      </c>
      <c r="S647" s="185">
        <v>0</v>
      </c>
      <c r="T647" s="185">
        <v>39</v>
      </c>
      <c r="U647" s="185">
        <v>0</v>
      </c>
      <c r="V647" s="185">
        <v>495</v>
      </c>
      <c r="W647" s="185">
        <v>1159</v>
      </c>
      <c r="X647" s="184">
        <v>0</v>
      </c>
      <c r="Y647" s="185">
        <v>138</v>
      </c>
      <c r="Z647" s="185">
        <v>45</v>
      </c>
      <c r="AA647" s="185">
        <v>369</v>
      </c>
      <c r="AB647" s="185">
        <v>15</v>
      </c>
      <c r="AC647" s="185">
        <v>7</v>
      </c>
      <c r="AD647" s="185">
        <v>42</v>
      </c>
      <c r="AE647" s="185">
        <v>0</v>
      </c>
      <c r="AF647" s="185">
        <v>467</v>
      </c>
      <c r="AG647" s="185">
        <v>1083</v>
      </c>
      <c r="AH647" s="184">
        <v>0</v>
      </c>
      <c r="AI647" s="185">
        <v>126</v>
      </c>
      <c r="AJ647" s="185">
        <v>32</v>
      </c>
      <c r="AK647" s="185">
        <v>367</v>
      </c>
      <c r="AL647" s="185">
        <v>23</v>
      </c>
      <c r="AM647" s="185">
        <v>1</v>
      </c>
      <c r="AN647" s="185">
        <v>50</v>
      </c>
      <c r="AO647" s="185">
        <v>0</v>
      </c>
      <c r="AP647" s="185">
        <v>444</v>
      </c>
      <c r="AQ647" s="185">
        <v>1043</v>
      </c>
      <c r="AR647" s="184">
        <v>0</v>
      </c>
      <c r="AS647" s="185">
        <v>93</v>
      </c>
      <c r="AT647" s="185">
        <v>35</v>
      </c>
      <c r="AU647" s="185">
        <v>294</v>
      </c>
      <c r="AV647" s="185">
        <v>17</v>
      </c>
      <c r="AW647" s="185">
        <v>2</v>
      </c>
      <c r="AX647" s="185">
        <v>37</v>
      </c>
      <c r="AY647" s="185">
        <v>0</v>
      </c>
      <c r="AZ647" s="185">
        <v>465</v>
      </c>
      <c r="BA647" s="191">
        <v>943</v>
      </c>
    </row>
    <row r="648" spans="1:53" ht="15" customHeight="1">
      <c r="A648" s="35" t="s">
        <v>24</v>
      </c>
      <c r="B648" s="11" t="s">
        <v>183</v>
      </c>
      <c r="C648" s="181" t="s">
        <v>135</v>
      </c>
      <c r="D648" s="183">
        <v>0</v>
      </c>
      <c r="E648" s="182">
        <v>0</v>
      </c>
      <c r="F648" s="182">
        <v>0</v>
      </c>
      <c r="G648" s="182">
        <v>0</v>
      </c>
      <c r="H648" s="182">
        <v>0</v>
      </c>
      <c r="I648" s="182">
        <v>0</v>
      </c>
      <c r="J648" s="182">
        <v>0</v>
      </c>
      <c r="K648" s="182">
        <v>0</v>
      </c>
      <c r="L648" s="182">
        <v>0</v>
      </c>
      <c r="M648" s="190">
        <v>0</v>
      </c>
      <c r="N648" s="183">
        <v>0</v>
      </c>
      <c r="O648" s="182">
        <v>0</v>
      </c>
      <c r="P648" s="182">
        <v>0</v>
      </c>
      <c r="Q648" s="182">
        <v>0</v>
      </c>
      <c r="R648" s="182">
        <v>0</v>
      </c>
      <c r="S648" s="182">
        <v>0</v>
      </c>
      <c r="T648" s="182">
        <v>0</v>
      </c>
      <c r="U648" s="182">
        <v>0</v>
      </c>
      <c r="V648" s="182">
        <v>0</v>
      </c>
      <c r="W648" s="182">
        <v>0</v>
      </c>
      <c r="X648" s="183">
        <v>0</v>
      </c>
      <c r="Y648" s="182">
        <v>0</v>
      </c>
      <c r="Z648" s="182">
        <v>0</v>
      </c>
      <c r="AA648" s="182">
        <v>0</v>
      </c>
      <c r="AB648" s="182">
        <v>0</v>
      </c>
      <c r="AC648" s="182">
        <v>0</v>
      </c>
      <c r="AD648" s="182">
        <v>0</v>
      </c>
      <c r="AE648" s="182">
        <v>0</v>
      </c>
      <c r="AF648" s="182">
        <v>0</v>
      </c>
      <c r="AG648" s="182">
        <v>0</v>
      </c>
      <c r="AH648" s="183">
        <v>0</v>
      </c>
      <c r="AI648" s="182">
        <v>0</v>
      </c>
      <c r="AJ648" s="182">
        <v>1</v>
      </c>
      <c r="AK648" s="182">
        <v>0</v>
      </c>
      <c r="AL648" s="182">
        <v>0</v>
      </c>
      <c r="AM648" s="182">
        <v>0</v>
      </c>
      <c r="AN648" s="182">
        <v>0</v>
      </c>
      <c r="AO648" s="182">
        <v>0</v>
      </c>
      <c r="AP648" s="182">
        <v>0</v>
      </c>
      <c r="AQ648" s="182">
        <v>1</v>
      </c>
      <c r="AR648" s="183">
        <v>0</v>
      </c>
      <c r="AS648" s="182">
        <v>0</v>
      </c>
      <c r="AT648" s="182">
        <v>0</v>
      </c>
      <c r="AU648" s="182">
        <v>0</v>
      </c>
      <c r="AV648" s="182">
        <v>0</v>
      </c>
      <c r="AW648" s="182">
        <v>0</v>
      </c>
      <c r="AX648" s="182">
        <v>0</v>
      </c>
      <c r="AY648" s="182">
        <v>0</v>
      </c>
      <c r="AZ648" s="182">
        <v>0</v>
      </c>
      <c r="BA648" s="190">
        <v>0</v>
      </c>
    </row>
    <row r="649" spans="1:53" ht="15" customHeight="1">
      <c r="A649" s="35"/>
      <c r="B649" s="334" t="s">
        <v>136</v>
      </c>
      <c r="C649" s="260" t="s">
        <v>139</v>
      </c>
      <c r="D649" s="188">
        <v>0</v>
      </c>
      <c r="E649" s="189">
        <v>0</v>
      </c>
      <c r="F649" s="189">
        <v>0</v>
      </c>
      <c r="G649" s="189">
        <v>0</v>
      </c>
      <c r="H649" s="189">
        <v>0</v>
      </c>
      <c r="I649" s="189">
        <v>0</v>
      </c>
      <c r="J649" s="189">
        <v>0</v>
      </c>
      <c r="K649" s="189">
        <v>0</v>
      </c>
      <c r="L649" s="189">
        <v>0</v>
      </c>
      <c r="M649" s="312">
        <v>0</v>
      </c>
      <c r="N649" s="188">
        <v>0</v>
      </c>
      <c r="O649" s="189">
        <v>0</v>
      </c>
      <c r="P649" s="189">
        <v>0</v>
      </c>
      <c r="Q649" s="189">
        <v>0</v>
      </c>
      <c r="R649" s="189">
        <v>0</v>
      </c>
      <c r="S649" s="189">
        <v>0</v>
      </c>
      <c r="T649" s="189">
        <v>0</v>
      </c>
      <c r="U649" s="189">
        <v>0</v>
      </c>
      <c r="V649" s="189">
        <v>0</v>
      </c>
      <c r="W649" s="189">
        <v>0</v>
      </c>
      <c r="X649" s="188">
        <v>0</v>
      </c>
      <c r="Y649" s="189">
        <v>0</v>
      </c>
      <c r="Z649" s="189">
        <v>0</v>
      </c>
      <c r="AA649" s="189">
        <v>0</v>
      </c>
      <c r="AB649" s="189">
        <v>0</v>
      </c>
      <c r="AC649" s="189">
        <v>0</v>
      </c>
      <c r="AD649" s="189">
        <v>0</v>
      </c>
      <c r="AE649" s="189">
        <v>0</v>
      </c>
      <c r="AF649" s="189">
        <v>0</v>
      </c>
      <c r="AG649" s="189">
        <v>0</v>
      </c>
      <c r="AH649" s="188">
        <v>0</v>
      </c>
      <c r="AI649" s="189">
        <v>0</v>
      </c>
      <c r="AJ649" s="189">
        <v>0</v>
      </c>
      <c r="AK649" s="189">
        <v>0</v>
      </c>
      <c r="AL649" s="189">
        <v>0</v>
      </c>
      <c r="AM649" s="189">
        <v>0</v>
      </c>
      <c r="AN649" s="189">
        <v>0</v>
      </c>
      <c r="AO649" s="189">
        <v>0</v>
      </c>
      <c r="AP649" s="189">
        <v>0</v>
      </c>
      <c r="AQ649" s="189">
        <v>0</v>
      </c>
      <c r="AR649" s="188">
        <v>0</v>
      </c>
      <c r="AS649" s="189">
        <v>0</v>
      </c>
      <c r="AT649" s="189">
        <v>0</v>
      </c>
      <c r="AU649" s="189">
        <v>0</v>
      </c>
      <c r="AV649" s="189">
        <v>0</v>
      </c>
      <c r="AW649" s="189">
        <v>0</v>
      </c>
      <c r="AX649" s="189">
        <v>0</v>
      </c>
      <c r="AY649" s="189">
        <v>0</v>
      </c>
      <c r="AZ649" s="189">
        <v>1</v>
      </c>
      <c r="BA649" s="312">
        <v>1</v>
      </c>
    </row>
    <row r="650" spans="1:53" ht="15" customHeight="1">
      <c r="A650" s="35"/>
      <c r="B650" s="11"/>
      <c r="C650" s="181" t="s">
        <v>141</v>
      </c>
      <c r="D650" s="183">
        <v>0</v>
      </c>
      <c r="E650" s="182">
        <v>0</v>
      </c>
      <c r="F650" s="182">
        <v>0</v>
      </c>
      <c r="G650" s="182">
        <v>1</v>
      </c>
      <c r="H650" s="182">
        <v>0</v>
      </c>
      <c r="I650" s="182">
        <v>0</v>
      </c>
      <c r="J650" s="182">
        <v>0</v>
      </c>
      <c r="K650" s="182">
        <v>0</v>
      </c>
      <c r="L650" s="182">
        <v>3</v>
      </c>
      <c r="M650" s="190">
        <v>4</v>
      </c>
      <c r="N650" s="183">
        <v>0</v>
      </c>
      <c r="O650" s="182">
        <v>0</v>
      </c>
      <c r="P650" s="182">
        <v>0</v>
      </c>
      <c r="Q650" s="182">
        <v>0</v>
      </c>
      <c r="R650" s="182">
        <v>2</v>
      </c>
      <c r="S650" s="182">
        <v>0</v>
      </c>
      <c r="T650" s="182">
        <v>0</v>
      </c>
      <c r="U650" s="182">
        <v>0</v>
      </c>
      <c r="V650" s="182">
        <v>3</v>
      </c>
      <c r="W650" s="182">
        <v>5</v>
      </c>
      <c r="X650" s="183">
        <v>0</v>
      </c>
      <c r="Y650" s="182">
        <v>0</v>
      </c>
      <c r="Z650" s="182">
        <v>0</v>
      </c>
      <c r="AA650" s="182">
        <v>1</v>
      </c>
      <c r="AB650" s="182">
        <v>1</v>
      </c>
      <c r="AC650" s="182">
        <v>0</v>
      </c>
      <c r="AD650" s="182">
        <v>1</v>
      </c>
      <c r="AE650" s="182">
        <v>0</v>
      </c>
      <c r="AF650" s="182">
        <v>1</v>
      </c>
      <c r="AG650" s="182">
        <v>4</v>
      </c>
      <c r="AH650" s="183">
        <v>0</v>
      </c>
      <c r="AI650" s="182">
        <v>0</v>
      </c>
      <c r="AJ650" s="182">
        <v>0</v>
      </c>
      <c r="AK650" s="182">
        <v>1</v>
      </c>
      <c r="AL650" s="182">
        <v>1</v>
      </c>
      <c r="AM650" s="182">
        <v>0</v>
      </c>
      <c r="AN650" s="182">
        <v>0</v>
      </c>
      <c r="AO650" s="182">
        <v>0</v>
      </c>
      <c r="AP650" s="182">
        <v>2</v>
      </c>
      <c r="AQ650" s="182">
        <v>4</v>
      </c>
      <c r="AR650" s="183">
        <v>0</v>
      </c>
      <c r="AS650" s="182">
        <v>0</v>
      </c>
      <c r="AT650" s="182">
        <v>0</v>
      </c>
      <c r="AU650" s="182">
        <v>2</v>
      </c>
      <c r="AV650" s="182">
        <v>2</v>
      </c>
      <c r="AW650" s="182">
        <v>0</v>
      </c>
      <c r="AX650" s="182">
        <v>2</v>
      </c>
      <c r="AY650" s="182">
        <v>0</v>
      </c>
      <c r="AZ650" s="182">
        <v>0</v>
      </c>
      <c r="BA650" s="190">
        <v>6</v>
      </c>
    </row>
    <row r="651" spans="1:53" ht="15" customHeight="1">
      <c r="A651" s="35"/>
      <c r="B651" s="11"/>
      <c r="C651" s="181" t="s">
        <v>326</v>
      </c>
      <c r="D651" s="183">
        <v>0</v>
      </c>
      <c r="E651" s="182">
        <v>0</v>
      </c>
      <c r="F651" s="182">
        <v>1</v>
      </c>
      <c r="G651" s="182">
        <v>3</v>
      </c>
      <c r="H651" s="182">
        <v>0</v>
      </c>
      <c r="I651" s="182">
        <v>0</v>
      </c>
      <c r="J651" s="182">
        <v>0</v>
      </c>
      <c r="K651" s="182">
        <v>0</v>
      </c>
      <c r="L651" s="182">
        <v>2</v>
      </c>
      <c r="M651" s="190">
        <v>6</v>
      </c>
      <c r="N651" s="183">
        <v>0</v>
      </c>
      <c r="O651" s="182">
        <v>0</v>
      </c>
      <c r="P651" s="182">
        <v>0</v>
      </c>
      <c r="Q651" s="182">
        <v>2</v>
      </c>
      <c r="R651" s="182">
        <v>0</v>
      </c>
      <c r="S651" s="182">
        <v>0</v>
      </c>
      <c r="T651" s="182">
        <v>1</v>
      </c>
      <c r="U651" s="182">
        <v>0</v>
      </c>
      <c r="V651" s="182">
        <v>2</v>
      </c>
      <c r="W651" s="182">
        <v>5</v>
      </c>
      <c r="X651" s="183">
        <v>0</v>
      </c>
      <c r="Y651" s="182">
        <v>0</v>
      </c>
      <c r="Z651" s="182">
        <v>0</v>
      </c>
      <c r="AA651" s="182">
        <v>1</v>
      </c>
      <c r="AB651" s="182">
        <v>0</v>
      </c>
      <c r="AC651" s="182">
        <v>0</v>
      </c>
      <c r="AD651" s="182">
        <v>0</v>
      </c>
      <c r="AE651" s="182">
        <v>0</v>
      </c>
      <c r="AF651" s="182">
        <v>3</v>
      </c>
      <c r="AG651" s="182">
        <v>4</v>
      </c>
      <c r="AH651" s="183">
        <v>0</v>
      </c>
      <c r="AI651" s="182">
        <v>0</v>
      </c>
      <c r="AJ651" s="182">
        <v>0</v>
      </c>
      <c r="AK651" s="182">
        <v>1</v>
      </c>
      <c r="AL651" s="182">
        <v>0</v>
      </c>
      <c r="AM651" s="182">
        <v>0</v>
      </c>
      <c r="AN651" s="182">
        <v>0</v>
      </c>
      <c r="AO651" s="182">
        <v>0</v>
      </c>
      <c r="AP651" s="182">
        <v>2</v>
      </c>
      <c r="AQ651" s="182">
        <v>3</v>
      </c>
      <c r="AR651" s="183">
        <v>0</v>
      </c>
      <c r="AS651" s="182">
        <v>0</v>
      </c>
      <c r="AT651" s="182">
        <v>0</v>
      </c>
      <c r="AU651" s="182">
        <v>2</v>
      </c>
      <c r="AV651" s="182">
        <v>0</v>
      </c>
      <c r="AW651" s="182">
        <v>0</v>
      </c>
      <c r="AX651" s="182">
        <v>0</v>
      </c>
      <c r="AY651" s="182">
        <v>0</v>
      </c>
      <c r="AZ651" s="182">
        <v>3</v>
      </c>
      <c r="BA651" s="190">
        <v>5</v>
      </c>
    </row>
    <row r="652" spans="1:53" ht="15" customHeight="1">
      <c r="A652" s="35"/>
      <c r="B652" s="304"/>
      <c r="C652" s="34" t="s">
        <v>39</v>
      </c>
      <c r="D652" s="184">
        <v>0</v>
      </c>
      <c r="E652" s="185">
        <v>0</v>
      </c>
      <c r="F652" s="185">
        <v>1</v>
      </c>
      <c r="G652" s="185">
        <v>4</v>
      </c>
      <c r="H652" s="185">
        <v>0</v>
      </c>
      <c r="I652" s="185">
        <v>0</v>
      </c>
      <c r="J652" s="185">
        <v>0</v>
      </c>
      <c r="K652" s="185">
        <v>0</v>
      </c>
      <c r="L652" s="185">
        <v>5</v>
      </c>
      <c r="M652" s="191">
        <v>10</v>
      </c>
      <c r="N652" s="184">
        <v>0</v>
      </c>
      <c r="O652" s="185">
        <v>0</v>
      </c>
      <c r="P652" s="185">
        <v>0</v>
      </c>
      <c r="Q652" s="185">
        <v>2</v>
      </c>
      <c r="R652" s="185">
        <v>2</v>
      </c>
      <c r="S652" s="185">
        <v>0</v>
      </c>
      <c r="T652" s="185">
        <v>1</v>
      </c>
      <c r="U652" s="185">
        <v>0</v>
      </c>
      <c r="V652" s="185">
        <v>5</v>
      </c>
      <c r="W652" s="185">
        <v>10</v>
      </c>
      <c r="X652" s="184">
        <v>0</v>
      </c>
      <c r="Y652" s="185">
        <v>0</v>
      </c>
      <c r="Z652" s="185">
        <v>0</v>
      </c>
      <c r="AA652" s="185">
        <v>2</v>
      </c>
      <c r="AB652" s="185">
        <v>1</v>
      </c>
      <c r="AC652" s="185">
        <v>0</v>
      </c>
      <c r="AD652" s="185">
        <v>1</v>
      </c>
      <c r="AE652" s="185">
        <v>0</v>
      </c>
      <c r="AF652" s="185">
        <v>4</v>
      </c>
      <c r="AG652" s="185">
        <v>8</v>
      </c>
      <c r="AH652" s="184">
        <v>0</v>
      </c>
      <c r="AI652" s="185">
        <v>0</v>
      </c>
      <c r="AJ652" s="185">
        <v>0</v>
      </c>
      <c r="AK652" s="185">
        <v>2</v>
      </c>
      <c r="AL652" s="185">
        <v>1</v>
      </c>
      <c r="AM652" s="185">
        <v>0</v>
      </c>
      <c r="AN652" s="185">
        <v>0</v>
      </c>
      <c r="AO652" s="185">
        <v>0</v>
      </c>
      <c r="AP652" s="185">
        <v>4</v>
      </c>
      <c r="AQ652" s="185">
        <v>7</v>
      </c>
      <c r="AR652" s="184">
        <v>0</v>
      </c>
      <c r="AS652" s="185">
        <v>0</v>
      </c>
      <c r="AT652" s="185">
        <v>0</v>
      </c>
      <c r="AU652" s="185">
        <v>4</v>
      </c>
      <c r="AV652" s="185">
        <v>2</v>
      </c>
      <c r="AW652" s="185">
        <v>0</v>
      </c>
      <c r="AX652" s="185">
        <v>2</v>
      </c>
      <c r="AY652" s="185">
        <v>0</v>
      </c>
      <c r="AZ652" s="185">
        <v>4</v>
      </c>
      <c r="BA652" s="191">
        <v>12</v>
      </c>
    </row>
    <row r="653" spans="1:53" ht="15" customHeight="1">
      <c r="A653" s="35"/>
      <c r="B653" s="11" t="s">
        <v>142</v>
      </c>
      <c r="C653" s="181" t="s">
        <v>142</v>
      </c>
      <c r="D653" s="183">
        <v>0</v>
      </c>
      <c r="E653" s="182">
        <v>0</v>
      </c>
      <c r="F653" s="182">
        <v>0</v>
      </c>
      <c r="G653" s="182">
        <v>0</v>
      </c>
      <c r="H653" s="182">
        <v>0</v>
      </c>
      <c r="I653" s="182">
        <v>0</v>
      </c>
      <c r="J653" s="182">
        <v>0</v>
      </c>
      <c r="K653" s="182">
        <v>0</v>
      </c>
      <c r="L653" s="182">
        <v>1</v>
      </c>
      <c r="M653" s="190">
        <v>1</v>
      </c>
      <c r="N653" s="183">
        <v>0</v>
      </c>
      <c r="O653" s="182">
        <v>0</v>
      </c>
      <c r="P653" s="182">
        <v>0</v>
      </c>
      <c r="Q653" s="182">
        <v>0</v>
      </c>
      <c r="R653" s="182">
        <v>0</v>
      </c>
      <c r="S653" s="182">
        <v>0</v>
      </c>
      <c r="T653" s="182">
        <v>0</v>
      </c>
      <c r="U653" s="182">
        <v>0</v>
      </c>
      <c r="V653" s="182">
        <v>1</v>
      </c>
      <c r="W653" s="182">
        <v>1</v>
      </c>
      <c r="X653" s="183">
        <v>0</v>
      </c>
      <c r="Y653" s="182">
        <v>0</v>
      </c>
      <c r="Z653" s="182">
        <v>0</v>
      </c>
      <c r="AA653" s="182">
        <v>0</v>
      </c>
      <c r="AB653" s="182">
        <v>0</v>
      </c>
      <c r="AC653" s="182">
        <v>0</v>
      </c>
      <c r="AD653" s="182">
        <v>0</v>
      </c>
      <c r="AE653" s="182">
        <v>0</v>
      </c>
      <c r="AF653" s="182">
        <v>0</v>
      </c>
      <c r="AG653" s="182">
        <v>0</v>
      </c>
      <c r="AH653" s="183">
        <v>0</v>
      </c>
      <c r="AI653" s="182">
        <v>0</v>
      </c>
      <c r="AJ653" s="182">
        <v>0</v>
      </c>
      <c r="AK653" s="182">
        <v>0</v>
      </c>
      <c r="AL653" s="182">
        <v>0</v>
      </c>
      <c r="AM653" s="182">
        <v>0</v>
      </c>
      <c r="AN653" s="182">
        <v>0</v>
      </c>
      <c r="AO653" s="182">
        <v>0</v>
      </c>
      <c r="AP653" s="182">
        <v>0</v>
      </c>
      <c r="AQ653" s="182">
        <v>0</v>
      </c>
      <c r="AR653" s="183">
        <v>0</v>
      </c>
      <c r="AS653" s="182">
        <v>0</v>
      </c>
      <c r="AT653" s="182">
        <v>0</v>
      </c>
      <c r="AU653" s="182">
        <v>0</v>
      </c>
      <c r="AV653" s="182">
        <v>0</v>
      </c>
      <c r="AW653" s="182">
        <v>0</v>
      </c>
      <c r="AX653" s="182">
        <v>0</v>
      </c>
      <c r="AY653" s="182">
        <v>0</v>
      </c>
      <c r="AZ653" s="182">
        <v>0</v>
      </c>
      <c r="BA653" s="190">
        <v>0</v>
      </c>
    </row>
    <row r="654" spans="1:53" ht="15" customHeight="1">
      <c r="A654" s="35"/>
      <c r="B654" s="334" t="s">
        <v>143</v>
      </c>
      <c r="C654" s="260" t="s">
        <v>144</v>
      </c>
      <c r="D654" s="188">
        <v>0</v>
      </c>
      <c r="E654" s="189">
        <v>0</v>
      </c>
      <c r="F654" s="189">
        <v>0</v>
      </c>
      <c r="G654" s="189">
        <v>0</v>
      </c>
      <c r="H654" s="189">
        <v>0</v>
      </c>
      <c r="I654" s="189">
        <v>0</v>
      </c>
      <c r="J654" s="189">
        <v>0</v>
      </c>
      <c r="K654" s="189">
        <v>0</v>
      </c>
      <c r="L654" s="189">
        <v>0</v>
      </c>
      <c r="M654" s="312">
        <v>0</v>
      </c>
      <c r="N654" s="188">
        <v>0</v>
      </c>
      <c r="O654" s="189">
        <v>0</v>
      </c>
      <c r="P654" s="189">
        <v>0</v>
      </c>
      <c r="Q654" s="189">
        <v>0</v>
      </c>
      <c r="R654" s="189">
        <v>0</v>
      </c>
      <c r="S654" s="189">
        <v>0</v>
      </c>
      <c r="T654" s="189">
        <v>0</v>
      </c>
      <c r="U654" s="189">
        <v>0</v>
      </c>
      <c r="V654" s="189">
        <v>0</v>
      </c>
      <c r="W654" s="189">
        <v>0</v>
      </c>
      <c r="X654" s="188">
        <v>0</v>
      </c>
      <c r="Y654" s="189">
        <v>0</v>
      </c>
      <c r="Z654" s="189">
        <v>0</v>
      </c>
      <c r="AA654" s="189">
        <v>0</v>
      </c>
      <c r="AB654" s="189">
        <v>1</v>
      </c>
      <c r="AC654" s="189">
        <v>0</v>
      </c>
      <c r="AD654" s="189">
        <v>0</v>
      </c>
      <c r="AE654" s="189">
        <v>0</v>
      </c>
      <c r="AF654" s="189">
        <v>0</v>
      </c>
      <c r="AG654" s="189">
        <v>1</v>
      </c>
      <c r="AH654" s="188">
        <v>0</v>
      </c>
      <c r="AI654" s="189">
        <v>0</v>
      </c>
      <c r="AJ654" s="189">
        <v>0</v>
      </c>
      <c r="AK654" s="189">
        <v>0</v>
      </c>
      <c r="AL654" s="189">
        <v>0</v>
      </c>
      <c r="AM654" s="189">
        <v>0</v>
      </c>
      <c r="AN654" s="189">
        <v>0</v>
      </c>
      <c r="AO654" s="189">
        <v>0</v>
      </c>
      <c r="AP654" s="189">
        <v>0</v>
      </c>
      <c r="AQ654" s="189">
        <v>0</v>
      </c>
      <c r="AR654" s="188">
        <v>0</v>
      </c>
      <c r="AS654" s="189">
        <v>0</v>
      </c>
      <c r="AT654" s="189">
        <v>0</v>
      </c>
      <c r="AU654" s="189">
        <v>0</v>
      </c>
      <c r="AV654" s="189">
        <v>0</v>
      </c>
      <c r="AW654" s="189">
        <v>0</v>
      </c>
      <c r="AX654" s="189">
        <v>0</v>
      </c>
      <c r="AY654" s="189">
        <v>0</v>
      </c>
      <c r="AZ654" s="189">
        <v>0</v>
      </c>
      <c r="BA654" s="312">
        <v>0</v>
      </c>
    </row>
    <row r="655" spans="1:53" ht="15" customHeight="1">
      <c r="A655" s="35"/>
      <c r="B655" s="11"/>
      <c r="C655" s="181" t="s">
        <v>147</v>
      </c>
      <c r="D655" s="183">
        <v>0</v>
      </c>
      <c r="E655" s="182">
        <v>0</v>
      </c>
      <c r="F655" s="182">
        <v>0</v>
      </c>
      <c r="G655" s="182">
        <v>1</v>
      </c>
      <c r="H655" s="182">
        <v>0</v>
      </c>
      <c r="I655" s="182">
        <v>0</v>
      </c>
      <c r="J655" s="182">
        <v>0</v>
      </c>
      <c r="K655" s="182">
        <v>0</v>
      </c>
      <c r="L655" s="182">
        <v>0</v>
      </c>
      <c r="M655" s="190">
        <v>1</v>
      </c>
      <c r="N655" s="183">
        <v>0</v>
      </c>
      <c r="O655" s="182">
        <v>0</v>
      </c>
      <c r="P655" s="182">
        <v>0</v>
      </c>
      <c r="Q655" s="182">
        <v>0</v>
      </c>
      <c r="R655" s="182">
        <v>0</v>
      </c>
      <c r="S655" s="182">
        <v>0</v>
      </c>
      <c r="T655" s="182">
        <v>0</v>
      </c>
      <c r="U655" s="182">
        <v>0</v>
      </c>
      <c r="V655" s="182">
        <v>0</v>
      </c>
      <c r="W655" s="182">
        <v>0</v>
      </c>
      <c r="X655" s="183">
        <v>0</v>
      </c>
      <c r="Y655" s="182">
        <v>0</v>
      </c>
      <c r="Z655" s="182">
        <v>0</v>
      </c>
      <c r="AA655" s="182">
        <v>0</v>
      </c>
      <c r="AB655" s="182">
        <v>0</v>
      </c>
      <c r="AC655" s="182">
        <v>0</v>
      </c>
      <c r="AD655" s="182">
        <v>0</v>
      </c>
      <c r="AE655" s="182">
        <v>0</v>
      </c>
      <c r="AF655" s="182">
        <v>0</v>
      </c>
      <c r="AG655" s="182">
        <v>0</v>
      </c>
      <c r="AH655" s="183">
        <v>0</v>
      </c>
      <c r="AI655" s="182">
        <v>0</v>
      </c>
      <c r="AJ655" s="182">
        <v>0</v>
      </c>
      <c r="AK655" s="182">
        <v>0</v>
      </c>
      <c r="AL655" s="182">
        <v>0</v>
      </c>
      <c r="AM655" s="182">
        <v>0</v>
      </c>
      <c r="AN655" s="182">
        <v>0</v>
      </c>
      <c r="AO655" s="182">
        <v>0</v>
      </c>
      <c r="AP655" s="182">
        <v>0</v>
      </c>
      <c r="AQ655" s="182">
        <v>0</v>
      </c>
      <c r="AR655" s="183">
        <v>0</v>
      </c>
      <c r="AS655" s="182">
        <v>0</v>
      </c>
      <c r="AT655" s="182">
        <v>0</v>
      </c>
      <c r="AU655" s="182">
        <v>0</v>
      </c>
      <c r="AV655" s="182">
        <v>0</v>
      </c>
      <c r="AW655" s="182">
        <v>0</v>
      </c>
      <c r="AX655" s="182">
        <v>0</v>
      </c>
      <c r="AY655" s="182">
        <v>0</v>
      </c>
      <c r="AZ655" s="182">
        <v>0</v>
      </c>
      <c r="BA655" s="190">
        <v>0</v>
      </c>
    </row>
    <row r="656" spans="1:53" ht="15" customHeight="1">
      <c r="A656" s="35"/>
      <c r="B656" s="11"/>
      <c r="C656" s="181" t="s">
        <v>327</v>
      </c>
      <c r="D656" s="183">
        <v>0</v>
      </c>
      <c r="E656" s="182">
        <v>0</v>
      </c>
      <c r="F656" s="182">
        <v>0</v>
      </c>
      <c r="G656" s="182">
        <v>0</v>
      </c>
      <c r="H656" s="182">
        <v>2</v>
      </c>
      <c r="I656" s="182">
        <v>0</v>
      </c>
      <c r="J656" s="182">
        <v>0</v>
      </c>
      <c r="K656" s="182">
        <v>0</v>
      </c>
      <c r="L656" s="182">
        <v>1</v>
      </c>
      <c r="M656" s="190">
        <v>3</v>
      </c>
      <c r="N656" s="183">
        <v>0</v>
      </c>
      <c r="O656" s="182">
        <v>1</v>
      </c>
      <c r="P656" s="182">
        <v>0</v>
      </c>
      <c r="Q656" s="182">
        <v>1</v>
      </c>
      <c r="R656" s="182">
        <v>0</v>
      </c>
      <c r="S656" s="182">
        <v>0</v>
      </c>
      <c r="T656" s="182">
        <v>0</v>
      </c>
      <c r="U656" s="182">
        <v>0</v>
      </c>
      <c r="V656" s="182">
        <v>0</v>
      </c>
      <c r="W656" s="182">
        <v>2</v>
      </c>
      <c r="X656" s="183">
        <v>0</v>
      </c>
      <c r="Y656" s="182">
        <v>0</v>
      </c>
      <c r="Z656" s="182">
        <v>0</v>
      </c>
      <c r="AA656" s="182">
        <v>1</v>
      </c>
      <c r="AB656" s="182">
        <v>0</v>
      </c>
      <c r="AC656" s="182">
        <v>0</v>
      </c>
      <c r="AD656" s="182">
        <v>0</v>
      </c>
      <c r="AE656" s="182">
        <v>0</v>
      </c>
      <c r="AF656" s="182">
        <v>2</v>
      </c>
      <c r="AG656" s="182">
        <v>3</v>
      </c>
      <c r="AH656" s="183">
        <v>0</v>
      </c>
      <c r="AI656" s="182">
        <v>0</v>
      </c>
      <c r="AJ656" s="182">
        <v>0</v>
      </c>
      <c r="AK656" s="182">
        <v>0</v>
      </c>
      <c r="AL656" s="182">
        <v>0</v>
      </c>
      <c r="AM656" s="182">
        <v>0</v>
      </c>
      <c r="AN656" s="182">
        <v>0</v>
      </c>
      <c r="AO656" s="182">
        <v>0</v>
      </c>
      <c r="AP656" s="182">
        <v>1</v>
      </c>
      <c r="AQ656" s="182">
        <v>1</v>
      </c>
      <c r="AR656" s="183">
        <v>0</v>
      </c>
      <c r="AS656" s="182">
        <v>0</v>
      </c>
      <c r="AT656" s="182">
        <v>0</v>
      </c>
      <c r="AU656" s="182">
        <v>2</v>
      </c>
      <c r="AV656" s="182">
        <v>2</v>
      </c>
      <c r="AW656" s="182">
        <v>0</v>
      </c>
      <c r="AX656" s="182">
        <v>0</v>
      </c>
      <c r="AY656" s="182">
        <v>2</v>
      </c>
      <c r="AZ656" s="182">
        <v>0</v>
      </c>
      <c r="BA656" s="190">
        <v>6</v>
      </c>
    </row>
    <row r="657" spans="1:53" ht="15" customHeight="1">
      <c r="A657" s="35"/>
      <c r="B657" s="304"/>
      <c r="C657" s="34" t="s">
        <v>39</v>
      </c>
      <c r="D657" s="184">
        <v>0</v>
      </c>
      <c r="E657" s="185">
        <v>0</v>
      </c>
      <c r="F657" s="185">
        <v>0</v>
      </c>
      <c r="G657" s="185">
        <v>1</v>
      </c>
      <c r="H657" s="185">
        <v>2</v>
      </c>
      <c r="I657" s="185">
        <v>0</v>
      </c>
      <c r="J657" s="185">
        <v>0</v>
      </c>
      <c r="K657" s="185">
        <v>0</v>
      </c>
      <c r="L657" s="185">
        <v>1</v>
      </c>
      <c r="M657" s="191">
        <v>4</v>
      </c>
      <c r="N657" s="184">
        <v>0</v>
      </c>
      <c r="O657" s="185">
        <v>1</v>
      </c>
      <c r="P657" s="185">
        <v>0</v>
      </c>
      <c r="Q657" s="185">
        <v>1</v>
      </c>
      <c r="R657" s="185">
        <v>0</v>
      </c>
      <c r="S657" s="185">
        <v>0</v>
      </c>
      <c r="T657" s="185">
        <v>0</v>
      </c>
      <c r="U657" s="185">
        <v>0</v>
      </c>
      <c r="V657" s="185">
        <v>0</v>
      </c>
      <c r="W657" s="185">
        <v>2</v>
      </c>
      <c r="X657" s="184">
        <v>0</v>
      </c>
      <c r="Y657" s="185">
        <v>0</v>
      </c>
      <c r="Z657" s="185">
        <v>0</v>
      </c>
      <c r="AA657" s="185">
        <v>1</v>
      </c>
      <c r="AB657" s="185">
        <v>1</v>
      </c>
      <c r="AC657" s="185">
        <v>0</v>
      </c>
      <c r="AD657" s="185">
        <v>0</v>
      </c>
      <c r="AE657" s="185">
        <v>0</v>
      </c>
      <c r="AF657" s="185">
        <v>2</v>
      </c>
      <c r="AG657" s="185">
        <v>4</v>
      </c>
      <c r="AH657" s="184">
        <v>0</v>
      </c>
      <c r="AI657" s="185">
        <v>0</v>
      </c>
      <c r="AJ657" s="185">
        <v>0</v>
      </c>
      <c r="AK657" s="185">
        <v>0</v>
      </c>
      <c r="AL657" s="185">
        <v>0</v>
      </c>
      <c r="AM657" s="185">
        <v>0</v>
      </c>
      <c r="AN657" s="185">
        <v>0</v>
      </c>
      <c r="AO657" s="185">
        <v>0</v>
      </c>
      <c r="AP657" s="185">
        <v>1</v>
      </c>
      <c r="AQ657" s="185">
        <v>1</v>
      </c>
      <c r="AR657" s="184">
        <v>0</v>
      </c>
      <c r="AS657" s="185">
        <v>0</v>
      </c>
      <c r="AT657" s="185">
        <v>0</v>
      </c>
      <c r="AU657" s="185">
        <v>2</v>
      </c>
      <c r="AV657" s="185">
        <v>2</v>
      </c>
      <c r="AW657" s="185">
        <v>0</v>
      </c>
      <c r="AX657" s="185">
        <v>0</v>
      </c>
      <c r="AY657" s="185">
        <v>2</v>
      </c>
      <c r="AZ657" s="185">
        <v>0</v>
      </c>
      <c r="BA657" s="191">
        <v>6</v>
      </c>
    </row>
    <row r="658" spans="1:53" ht="15" customHeight="1">
      <c r="A658" s="36"/>
      <c r="B658" s="304" t="s">
        <v>39</v>
      </c>
      <c r="C658" s="34"/>
      <c r="D658" s="184">
        <v>0</v>
      </c>
      <c r="E658" s="185">
        <v>0</v>
      </c>
      <c r="F658" s="185">
        <v>1</v>
      </c>
      <c r="G658" s="185">
        <v>5</v>
      </c>
      <c r="H658" s="185">
        <v>2</v>
      </c>
      <c r="I658" s="185">
        <v>0</v>
      </c>
      <c r="J658" s="185">
        <v>0</v>
      </c>
      <c r="K658" s="185">
        <v>0</v>
      </c>
      <c r="L658" s="185">
        <v>7</v>
      </c>
      <c r="M658" s="191">
        <v>15</v>
      </c>
      <c r="N658" s="184">
        <v>0</v>
      </c>
      <c r="O658" s="185">
        <v>1</v>
      </c>
      <c r="P658" s="185">
        <v>0</v>
      </c>
      <c r="Q658" s="185">
        <v>3</v>
      </c>
      <c r="R658" s="185">
        <v>2</v>
      </c>
      <c r="S658" s="185">
        <v>0</v>
      </c>
      <c r="T658" s="185">
        <v>1</v>
      </c>
      <c r="U658" s="185">
        <v>0</v>
      </c>
      <c r="V658" s="185">
        <v>6</v>
      </c>
      <c r="W658" s="185">
        <v>13</v>
      </c>
      <c r="X658" s="184">
        <v>0</v>
      </c>
      <c r="Y658" s="185">
        <v>0</v>
      </c>
      <c r="Z658" s="185">
        <v>0</v>
      </c>
      <c r="AA658" s="185">
        <v>3</v>
      </c>
      <c r="AB658" s="185">
        <v>2</v>
      </c>
      <c r="AC658" s="185">
        <v>0</v>
      </c>
      <c r="AD658" s="185">
        <v>1</v>
      </c>
      <c r="AE658" s="185">
        <v>0</v>
      </c>
      <c r="AF658" s="185">
        <v>6</v>
      </c>
      <c r="AG658" s="185">
        <v>12</v>
      </c>
      <c r="AH658" s="184">
        <v>0</v>
      </c>
      <c r="AI658" s="185">
        <v>0</v>
      </c>
      <c r="AJ658" s="185">
        <v>1</v>
      </c>
      <c r="AK658" s="185">
        <v>2</v>
      </c>
      <c r="AL658" s="185">
        <v>1</v>
      </c>
      <c r="AM658" s="185">
        <v>0</v>
      </c>
      <c r="AN658" s="185">
        <v>0</v>
      </c>
      <c r="AO658" s="185">
        <v>0</v>
      </c>
      <c r="AP658" s="185">
        <v>5</v>
      </c>
      <c r="AQ658" s="185">
        <v>9</v>
      </c>
      <c r="AR658" s="184">
        <v>0</v>
      </c>
      <c r="AS658" s="185">
        <v>0</v>
      </c>
      <c r="AT658" s="185">
        <v>0</v>
      </c>
      <c r="AU658" s="185">
        <v>6</v>
      </c>
      <c r="AV658" s="185">
        <v>4</v>
      </c>
      <c r="AW658" s="185">
        <v>0</v>
      </c>
      <c r="AX658" s="185">
        <v>2</v>
      </c>
      <c r="AY658" s="185">
        <v>2</v>
      </c>
      <c r="AZ658" s="185">
        <v>4</v>
      </c>
      <c r="BA658" s="191">
        <v>18</v>
      </c>
    </row>
    <row r="659" spans="1:53" ht="15" customHeight="1">
      <c r="A659" s="36" t="s">
        <v>39</v>
      </c>
      <c r="B659" s="304"/>
      <c r="C659" s="34"/>
      <c r="D659" s="184">
        <v>0</v>
      </c>
      <c r="E659" s="185">
        <v>584</v>
      </c>
      <c r="F659" s="185">
        <v>178</v>
      </c>
      <c r="G659" s="185">
        <v>2671</v>
      </c>
      <c r="H659" s="185">
        <v>364</v>
      </c>
      <c r="I659" s="185">
        <v>5</v>
      </c>
      <c r="J659" s="185">
        <v>304</v>
      </c>
      <c r="K659" s="185">
        <v>6</v>
      </c>
      <c r="L659" s="185">
        <v>1789</v>
      </c>
      <c r="M659" s="191">
        <v>5901</v>
      </c>
      <c r="N659" s="184">
        <v>0</v>
      </c>
      <c r="O659" s="185">
        <v>559</v>
      </c>
      <c r="P659" s="185">
        <v>212</v>
      </c>
      <c r="Q659" s="185">
        <v>2518</v>
      </c>
      <c r="R659" s="185">
        <v>333</v>
      </c>
      <c r="S659" s="185">
        <v>7</v>
      </c>
      <c r="T659" s="185">
        <v>340</v>
      </c>
      <c r="U659" s="185">
        <v>6</v>
      </c>
      <c r="V659" s="185">
        <v>1746</v>
      </c>
      <c r="W659" s="185">
        <v>5721</v>
      </c>
      <c r="X659" s="184">
        <v>0</v>
      </c>
      <c r="Y659" s="185">
        <v>529</v>
      </c>
      <c r="Z659" s="185">
        <v>230</v>
      </c>
      <c r="AA659" s="185">
        <v>2293</v>
      </c>
      <c r="AB659" s="185">
        <v>262</v>
      </c>
      <c r="AC659" s="185">
        <v>14</v>
      </c>
      <c r="AD659" s="185">
        <v>375</v>
      </c>
      <c r="AE659" s="185">
        <v>5</v>
      </c>
      <c r="AF659" s="185">
        <v>1682</v>
      </c>
      <c r="AG659" s="185">
        <v>5390</v>
      </c>
      <c r="AH659" s="184">
        <v>0</v>
      </c>
      <c r="AI659" s="185">
        <v>510</v>
      </c>
      <c r="AJ659" s="185">
        <v>191</v>
      </c>
      <c r="AK659" s="185">
        <v>2357</v>
      </c>
      <c r="AL659" s="185">
        <v>252</v>
      </c>
      <c r="AM659" s="185">
        <v>6</v>
      </c>
      <c r="AN659" s="185">
        <v>389</v>
      </c>
      <c r="AO659" s="185">
        <v>5</v>
      </c>
      <c r="AP659" s="185">
        <v>1614</v>
      </c>
      <c r="AQ659" s="185">
        <v>5324</v>
      </c>
      <c r="AR659" s="184">
        <v>0</v>
      </c>
      <c r="AS659" s="185">
        <v>427</v>
      </c>
      <c r="AT659" s="185">
        <v>151</v>
      </c>
      <c r="AU659" s="185">
        <v>2147</v>
      </c>
      <c r="AV659" s="185">
        <v>178</v>
      </c>
      <c r="AW659" s="185">
        <v>3</v>
      </c>
      <c r="AX659" s="185">
        <v>392</v>
      </c>
      <c r="AY659" s="185">
        <v>6</v>
      </c>
      <c r="AZ659" s="185">
        <v>1795</v>
      </c>
      <c r="BA659" s="191">
        <v>5099</v>
      </c>
    </row>
    <row r="660" spans="1:53" ht="15" customHeight="1">
      <c r="A660" s="178"/>
      <c r="B660" s="178"/>
      <c r="C660" s="178"/>
      <c r="D660" s="178"/>
      <c r="E660" s="178"/>
      <c r="F660" s="178"/>
      <c r="G660" s="178"/>
      <c r="H660" s="178"/>
      <c r="I660" s="178"/>
      <c r="J660" s="178"/>
      <c r="K660" s="178"/>
      <c r="L660" s="178"/>
      <c r="M660" s="178"/>
      <c r="N660" s="178"/>
      <c r="O660" s="178"/>
      <c r="P660" s="178"/>
      <c r="Q660" s="178"/>
      <c r="R660" s="178"/>
      <c r="S660" s="178"/>
      <c r="T660" s="178"/>
      <c r="U660" s="178"/>
      <c r="V660" s="178"/>
      <c r="W660" s="178"/>
      <c r="X660" s="178"/>
      <c r="Y660" s="178"/>
      <c r="Z660" s="178"/>
      <c r="AA660" s="178"/>
      <c r="AB660" s="178"/>
      <c r="AC660" s="178"/>
      <c r="AD660" s="178"/>
      <c r="AE660" s="178"/>
      <c r="AF660" s="178"/>
      <c r="AG660" s="178"/>
      <c r="AH660" s="178"/>
      <c r="AI660" s="178"/>
      <c r="AJ660" s="178"/>
      <c r="AK660" s="178"/>
      <c r="AL660" s="178"/>
      <c r="AM660" s="178"/>
      <c r="AN660" s="178"/>
      <c r="AO660" s="178"/>
      <c r="AP660" s="178"/>
      <c r="AQ660" s="178"/>
      <c r="AR660" s="178"/>
      <c r="AS660" s="178"/>
      <c r="AT660" s="178"/>
      <c r="AU660" s="178"/>
      <c r="AV660" s="178"/>
      <c r="AW660" s="178"/>
      <c r="AX660" s="178"/>
      <c r="AY660" s="178"/>
      <c r="AZ660" s="178"/>
      <c r="BA660" s="178"/>
    </row>
    <row r="661" spans="1:53" ht="15" customHeight="1">
      <c r="A661" s="46" t="s">
        <v>619</v>
      </c>
    </row>
    <row r="662" spans="1:53" ht="15" customHeight="1">
      <c r="A662" s="204" t="s">
        <v>652</v>
      </c>
      <c r="C662" s="178"/>
    </row>
    <row r="663" spans="1:53" s="178" customFormat="1" ht="15" customHeight="1">
      <c r="A663" s="148" t="s">
        <v>653</v>
      </c>
      <c r="B663" s="3"/>
      <c r="D663" s="3"/>
      <c r="E663" s="3"/>
      <c r="F663" s="3"/>
      <c r="G663" s="3"/>
      <c r="H663" s="3"/>
      <c r="I663" s="3"/>
      <c r="J663" s="3"/>
      <c r="K663" s="3"/>
      <c r="L663" s="3"/>
      <c r="M663" s="3"/>
      <c r="N663" s="3"/>
      <c r="O663" s="3"/>
      <c r="P663" s="3"/>
      <c r="Q663" s="3"/>
      <c r="R663" s="3"/>
      <c r="S663" s="3"/>
      <c r="T663" s="3"/>
      <c r="U663" s="3"/>
      <c r="V663" s="3"/>
      <c r="W663" s="3"/>
      <c r="X663" s="3"/>
      <c r="Y663" s="3"/>
      <c r="Z663" s="3"/>
      <c r="AA663" s="3"/>
      <c r="AB663" s="3"/>
      <c r="AC663" s="3"/>
      <c r="AD663" s="3"/>
      <c r="AE663" s="3"/>
      <c r="AF663" s="3"/>
      <c r="AG663" s="3"/>
      <c r="AH663" s="3"/>
      <c r="AI663" s="3"/>
      <c r="AJ663" s="3"/>
      <c r="AK663" s="3"/>
      <c r="AL663" s="3"/>
      <c r="AM663" s="3"/>
      <c r="AN663" s="3"/>
      <c r="AO663" s="3"/>
      <c r="AP663" s="3"/>
      <c r="AQ663" s="3"/>
      <c r="AR663" s="3"/>
      <c r="AS663" s="3"/>
      <c r="AT663" s="3"/>
      <c r="AU663" s="3"/>
      <c r="AV663" s="3"/>
      <c r="AW663" s="3"/>
      <c r="AX663" s="3"/>
      <c r="AY663" s="3"/>
      <c r="AZ663" s="3"/>
      <c r="BA663" s="3"/>
    </row>
    <row r="664" spans="1:53" ht="15" customHeight="1">
      <c r="A664" s="148" t="s">
        <v>654</v>
      </c>
      <c r="C664" s="178"/>
    </row>
    <row r="665" spans="1:53" ht="15" customHeight="1">
      <c r="A665" s="148" t="s">
        <v>655</v>
      </c>
      <c r="C665" s="178"/>
    </row>
    <row r="666" spans="1:53" ht="15" customHeight="1">
      <c r="A666" s="148" t="s">
        <v>732</v>
      </c>
      <c r="C666" s="178"/>
    </row>
    <row r="667" spans="1:53" s="178" customFormat="1" ht="15" customHeight="1">
      <c r="A667" s="181" t="s">
        <v>533</v>
      </c>
      <c r="B667" s="3"/>
      <c r="D667" s="3"/>
      <c r="E667" s="3"/>
      <c r="F667" s="3"/>
      <c r="G667" s="3"/>
      <c r="H667" s="3"/>
      <c r="I667" s="3"/>
      <c r="J667" s="3"/>
      <c r="K667" s="3"/>
      <c r="L667" s="3"/>
      <c r="M667" s="3"/>
      <c r="N667" s="3"/>
      <c r="O667" s="3"/>
      <c r="P667" s="3"/>
      <c r="Q667" s="3"/>
      <c r="R667" s="3"/>
      <c r="S667" s="3"/>
      <c r="T667" s="3"/>
      <c r="U667" s="3"/>
      <c r="V667" s="3"/>
      <c r="W667" s="3"/>
      <c r="X667" s="3"/>
      <c r="Y667" s="3"/>
      <c r="Z667" s="3"/>
      <c r="AA667" s="3"/>
      <c r="AB667" s="3"/>
      <c r="AC667" s="3"/>
      <c r="AD667" s="3"/>
      <c r="AE667" s="3"/>
      <c r="AF667" s="3"/>
      <c r="AG667" s="3"/>
      <c r="AH667" s="3"/>
      <c r="AI667" s="3"/>
      <c r="AJ667" s="3"/>
      <c r="AK667" s="3"/>
      <c r="AL667" s="3"/>
      <c r="AM667" s="3"/>
      <c r="AN667" s="3"/>
      <c r="AO667" s="3"/>
      <c r="AP667" s="3"/>
      <c r="AQ667" s="3"/>
      <c r="AR667" s="3"/>
      <c r="AS667" s="3"/>
      <c r="AT667" s="3"/>
      <c r="AU667" s="3"/>
      <c r="AV667" s="3"/>
      <c r="AW667" s="3"/>
      <c r="AX667" s="3"/>
      <c r="AY667" s="3"/>
      <c r="AZ667" s="3"/>
      <c r="BA667" s="3"/>
    </row>
    <row r="668" spans="1:53" ht="15" customHeight="1">
      <c r="A668" s="46" t="s">
        <v>539</v>
      </c>
      <c r="B668" s="178"/>
      <c r="C668" s="178"/>
      <c r="D668" s="178"/>
      <c r="E668" s="178"/>
      <c r="F668" s="178"/>
      <c r="G668" s="178"/>
      <c r="H668" s="178"/>
      <c r="I668" s="178"/>
      <c r="J668" s="178"/>
      <c r="K668" s="178"/>
      <c r="L668" s="178"/>
      <c r="M668" s="178"/>
      <c r="N668" s="178"/>
      <c r="O668" s="178"/>
      <c r="P668" s="178"/>
      <c r="Q668" s="178"/>
      <c r="R668" s="178"/>
      <c r="S668" s="178"/>
      <c r="T668" s="178"/>
      <c r="U668" s="178"/>
      <c r="V668" s="178"/>
      <c r="W668" s="178"/>
      <c r="X668" s="178"/>
      <c r="Y668" s="178"/>
      <c r="Z668" s="178"/>
      <c r="AA668" s="178"/>
      <c r="AB668" s="178"/>
      <c r="AC668" s="178"/>
      <c r="AD668" s="178"/>
      <c r="AE668" s="178"/>
      <c r="AF668" s="178"/>
      <c r="AG668" s="178"/>
      <c r="AH668" s="178"/>
      <c r="AI668" s="178"/>
      <c r="AJ668" s="178"/>
      <c r="AK668" s="178"/>
      <c r="AL668" s="178"/>
      <c r="AM668" s="178"/>
      <c r="AN668" s="178"/>
      <c r="AO668" s="178"/>
      <c r="AP668" s="178"/>
      <c r="AQ668" s="178"/>
      <c r="AR668" s="178"/>
      <c r="AS668" s="178"/>
      <c r="AT668" s="178"/>
      <c r="AU668" s="178"/>
      <c r="AV668" s="178"/>
      <c r="AW668" s="178"/>
      <c r="AX668" s="178"/>
      <c r="AY668" s="178"/>
      <c r="AZ668" s="178"/>
      <c r="BA668" s="178"/>
    </row>
    <row r="669" spans="1:53" ht="15" customHeight="1">
      <c r="A669" s="460" t="s">
        <v>614</v>
      </c>
      <c r="B669" s="178"/>
      <c r="C669" s="178"/>
      <c r="D669" s="178"/>
      <c r="E669" s="178"/>
      <c r="F669" s="178"/>
      <c r="G669" s="178"/>
      <c r="H669" s="178"/>
      <c r="I669" s="178"/>
      <c r="J669" s="178"/>
      <c r="K669" s="178"/>
      <c r="L669" s="178"/>
      <c r="M669" s="178"/>
      <c r="N669" s="178"/>
      <c r="O669" s="178"/>
      <c r="P669" s="178"/>
      <c r="Q669" s="178"/>
      <c r="R669" s="178"/>
      <c r="S669" s="178"/>
      <c r="T669" s="178"/>
      <c r="U669" s="178"/>
      <c r="V669" s="178"/>
      <c r="W669" s="178"/>
      <c r="X669" s="178"/>
      <c r="Y669" s="178"/>
      <c r="Z669" s="178"/>
      <c r="AA669" s="178"/>
      <c r="AB669" s="178"/>
      <c r="AC669" s="178"/>
      <c r="AD669" s="178"/>
      <c r="AE669" s="178"/>
      <c r="AF669" s="178"/>
      <c r="AG669" s="178"/>
      <c r="AH669" s="178"/>
      <c r="AI669" s="178"/>
      <c r="AJ669" s="178"/>
      <c r="AK669" s="178"/>
      <c r="AL669" s="178"/>
      <c r="AM669" s="178"/>
      <c r="AN669" s="178"/>
      <c r="AO669" s="178"/>
      <c r="AP669" s="178"/>
      <c r="AQ669" s="178"/>
      <c r="AR669" s="178"/>
      <c r="AS669" s="178"/>
      <c r="AT669" s="178"/>
      <c r="AU669" s="178"/>
      <c r="AV669" s="178"/>
      <c r="AW669" s="178"/>
      <c r="AX669" s="178"/>
      <c r="AY669" s="178"/>
      <c r="AZ669" s="178"/>
      <c r="BA669" s="178"/>
    </row>
    <row r="670" spans="1:53" ht="15" customHeight="1">
      <c r="A670" s="461" t="s">
        <v>785</v>
      </c>
    </row>
    <row r="671" spans="1:53" ht="15" customHeight="1">
      <c r="A671" s="46"/>
    </row>
    <row r="672" spans="1:53" ht="15" customHeight="1">
      <c r="A672" s="141" t="s">
        <v>389</v>
      </c>
    </row>
    <row r="673" spans="1:1" ht="15" customHeight="1">
      <c r="A673" s="341" t="s">
        <v>625</v>
      </c>
    </row>
    <row r="674" spans="1:1" ht="15" customHeight="1">
      <c r="A674" s="204" t="s">
        <v>0</v>
      </c>
    </row>
    <row r="675" spans="1:1" ht="15" customHeight="1">
      <c r="A675" s="204" t="s">
        <v>414</v>
      </c>
    </row>
    <row r="676" spans="1:1" ht="15" customHeight="1">
      <c r="A676" s="204" t="s">
        <v>30</v>
      </c>
    </row>
    <row r="677" spans="1:1" ht="15" customHeight="1">
      <c r="A677" s="204" t="s">
        <v>415</v>
      </c>
    </row>
  </sheetData>
  <mergeCells count="30">
    <mergeCell ref="D7:BA7"/>
    <mergeCell ref="D183:BA183"/>
    <mergeCell ref="D184:M184"/>
    <mergeCell ref="N184:W184"/>
    <mergeCell ref="X184:AG184"/>
    <mergeCell ref="AH184:AQ184"/>
    <mergeCell ref="AR184:BA184"/>
    <mergeCell ref="D8:M8"/>
    <mergeCell ref="N8:W8"/>
    <mergeCell ref="X8:AG8"/>
    <mergeCell ref="AH8:AQ8"/>
    <mergeCell ref="AR8:BA8"/>
    <mergeCell ref="D222:BA222"/>
    <mergeCell ref="D223:M223"/>
    <mergeCell ref="N223:W223"/>
    <mergeCell ref="X223:AG223"/>
    <mergeCell ref="AH223:AQ223"/>
    <mergeCell ref="AR223:BA223"/>
    <mergeCell ref="D353:BA353"/>
    <mergeCell ref="D354:M354"/>
    <mergeCell ref="N354:W354"/>
    <mergeCell ref="X354:AG354"/>
    <mergeCell ref="AH354:AQ354"/>
    <mergeCell ref="AR354:BA354"/>
    <mergeCell ref="D521:BA521"/>
    <mergeCell ref="D522:M522"/>
    <mergeCell ref="N522:W522"/>
    <mergeCell ref="X522:AG522"/>
    <mergeCell ref="AH522:AQ522"/>
    <mergeCell ref="AR522:BA522"/>
  </mergeCells>
  <conditionalFormatting sqref="A186:C190 A192:C193 A286:C296 A306:C307 A325:C337 A309:C316 A417:C425 A501:C516 A246:C251 A578:C586 A629:C646 A12:C21 A198:C203 A238:C244 A318:C323 A339:C348 A356:C362 A588:C593 A22:B22 A364:C373 A363:B363 A218:C220 A23:C180 A205:C207 A253:C257 A298:C304 A382:C385 A477:C499 A648:C657">
    <cfRule type="cellIs" dxfId="227" priority="81" operator="equal">
      <formula>"Total"</formula>
    </cfRule>
  </conditionalFormatting>
  <conditionalFormatting sqref="A194:C194 A209:C209 A211:C216">
    <cfRule type="cellIs" dxfId="226" priority="75" operator="equal">
      <formula>"Total"</formula>
    </cfRule>
  </conditionalFormatting>
  <conditionalFormatting sqref="A258:C258">
    <cfRule type="cellIs" dxfId="225" priority="55" operator="equal">
      <formula>"Total"</formula>
    </cfRule>
  </conditionalFormatting>
  <conditionalFormatting sqref="A191:C191">
    <cfRule type="cellIs" dxfId="224" priority="73" operator="equal">
      <formula>"Total"</formula>
    </cfRule>
  </conditionalFormatting>
  <conditionalFormatting sqref="A197:C197">
    <cfRule type="cellIs" dxfId="223" priority="67" operator="equal">
      <formula>"Total"</formula>
    </cfRule>
  </conditionalFormatting>
  <conditionalFormatting sqref="A204:C204">
    <cfRule type="cellIs" dxfId="222" priority="66" operator="equal">
      <formula>"Total"</formula>
    </cfRule>
  </conditionalFormatting>
  <conditionalFormatting sqref="A208:C208">
    <cfRule type="cellIs" dxfId="221" priority="65" operator="equal">
      <formula>"Total"</formula>
    </cfRule>
  </conditionalFormatting>
  <conditionalFormatting sqref="A210:C210">
    <cfRule type="cellIs" dxfId="220" priority="63" operator="equal">
      <formula>"Total"</formula>
    </cfRule>
  </conditionalFormatting>
  <conditionalFormatting sqref="A217:C217">
    <cfRule type="cellIs" dxfId="219" priority="62" operator="equal">
      <formula>"Total"</formula>
    </cfRule>
  </conditionalFormatting>
  <conditionalFormatting sqref="A225:C229">
    <cfRule type="cellIs" dxfId="218" priority="60" operator="equal">
      <formula>"Total"</formula>
    </cfRule>
  </conditionalFormatting>
  <conditionalFormatting sqref="A230:C233 A259:C262 A265:C272 A274:C284 A235:C236 A234:B234">
    <cfRule type="cellIs" dxfId="217" priority="59" operator="equal">
      <formula>"Total"</formula>
    </cfRule>
  </conditionalFormatting>
  <conditionalFormatting sqref="A237:C237">
    <cfRule type="cellIs" dxfId="216" priority="58" operator="equal">
      <formula>"Total"</formula>
    </cfRule>
  </conditionalFormatting>
  <conditionalFormatting sqref="A245:C245">
    <cfRule type="cellIs" dxfId="215" priority="57" operator="equal">
      <formula>"Total"</formula>
    </cfRule>
  </conditionalFormatting>
  <conditionalFormatting sqref="A252:C252">
    <cfRule type="cellIs" dxfId="214" priority="56" operator="equal">
      <formula>"Total"</formula>
    </cfRule>
  </conditionalFormatting>
  <conditionalFormatting sqref="A263:C263">
    <cfRule type="cellIs" dxfId="213" priority="54" operator="equal">
      <formula>"Total"</formula>
    </cfRule>
  </conditionalFormatting>
  <conditionalFormatting sqref="A264:C264">
    <cfRule type="cellIs" dxfId="212" priority="53" operator="equal">
      <formula>"Total"</formula>
    </cfRule>
  </conditionalFormatting>
  <conditionalFormatting sqref="A273:C273">
    <cfRule type="cellIs" dxfId="211" priority="52" operator="equal">
      <formula>"Total"</formula>
    </cfRule>
  </conditionalFormatting>
  <conditionalFormatting sqref="A285:C285">
    <cfRule type="cellIs" dxfId="210" priority="51" operator="equal">
      <formula>"Total"</formula>
    </cfRule>
  </conditionalFormatting>
  <conditionalFormatting sqref="A297:C297">
    <cfRule type="cellIs" dxfId="209" priority="50" operator="equal">
      <formula>"Total"</formula>
    </cfRule>
  </conditionalFormatting>
  <conditionalFormatting sqref="A305:C305">
    <cfRule type="cellIs" dxfId="208" priority="49" operator="equal">
      <formula>"Total"</formula>
    </cfRule>
  </conditionalFormatting>
  <conditionalFormatting sqref="A308:C308">
    <cfRule type="cellIs" dxfId="207" priority="48" operator="equal">
      <formula>"Total"</formula>
    </cfRule>
  </conditionalFormatting>
  <conditionalFormatting sqref="A317:C317">
    <cfRule type="cellIs" dxfId="206" priority="47" operator="equal">
      <formula>"Total"</formula>
    </cfRule>
  </conditionalFormatting>
  <conditionalFormatting sqref="A324:C324">
    <cfRule type="cellIs" dxfId="205" priority="46" operator="equal">
      <formula>"Total"</formula>
    </cfRule>
  </conditionalFormatting>
  <conditionalFormatting sqref="A338:C338">
    <cfRule type="cellIs" dxfId="204" priority="45" operator="equal">
      <formula>"Total"</formula>
    </cfRule>
  </conditionalFormatting>
  <conditionalFormatting sqref="A375:C380 A387:C390 A393:C402 A404:C415 A427:C434 A436:C445 A447:C463 A465:C475">
    <cfRule type="cellIs" dxfId="203" priority="41" operator="equal">
      <formula>"Total"</formula>
    </cfRule>
  </conditionalFormatting>
  <conditionalFormatting sqref="A374:C374">
    <cfRule type="cellIs" dxfId="202" priority="40" operator="equal">
      <formula>"Total"</formula>
    </cfRule>
  </conditionalFormatting>
  <conditionalFormatting sqref="A381:C381">
    <cfRule type="cellIs" dxfId="201" priority="39" operator="equal">
      <formula>"Total"</formula>
    </cfRule>
  </conditionalFormatting>
  <conditionalFormatting sqref="A386:C386">
    <cfRule type="cellIs" dxfId="200" priority="38" operator="equal">
      <formula>"Total"</formula>
    </cfRule>
  </conditionalFormatting>
  <conditionalFormatting sqref="A391:C391">
    <cfRule type="cellIs" dxfId="199" priority="37" operator="equal">
      <formula>"Total"</formula>
    </cfRule>
  </conditionalFormatting>
  <conditionalFormatting sqref="A392:C392">
    <cfRule type="cellIs" dxfId="198" priority="36" operator="equal">
      <formula>"Total"</formula>
    </cfRule>
  </conditionalFormatting>
  <conditionalFormatting sqref="A403:C403">
    <cfRule type="cellIs" dxfId="197" priority="35" operator="equal">
      <formula>"Total"</formula>
    </cfRule>
  </conditionalFormatting>
  <conditionalFormatting sqref="A416:C416">
    <cfRule type="cellIs" dxfId="196" priority="34" operator="equal">
      <formula>"Total"</formula>
    </cfRule>
  </conditionalFormatting>
  <conditionalFormatting sqref="A426:C426">
    <cfRule type="cellIs" dxfId="195" priority="33" operator="equal">
      <formula>"Total"</formula>
    </cfRule>
  </conditionalFormatting>
  <conditionalFormatting sqref="A435:C435">
    <cfRule type="cellIs" dxfId="194" priority="32" operator="equal">
      <formula>"Total"</formula>
    </cfRule>
  </conditionalFormatting>
  <conditionalFormatting sqref="A446:C446">
    <cfRule type="cellIs" dxfId="193" priority="31" operator="equal">
      <formula>"Total"</formula>
    </cfRule>
  </conditionalFormatting>
  <conditionalFormatting sqref="A464:C464">
    <cfRule type="cellIs" dxfId="192" priority="30" operator="equal">
      <formula>"Total"</formula>
    </cfRule>
  </conditionalFormatting>
  <conditionalFormatting sqref="A476:C476">
    <cfRule type="cellIs" dxfId="191" priority="29" operator="equal">
      <formula>"Total"</formula>
    </cfRule>
  </conditionalFormatting>
  <conditionalFormatting sqref="A500:C500">
    <cfRule type="cellIs" dxfId="190" priority="28" operator="equal">
      <formula>"Total"</formula>
    </cfRule>
  </conditionalFormatting>
  <conditionalFormatting sqref="A517:C517">
    <cfRule type="cellIs" dxfId="189" priority="27" operator="equal">
      <formula>"Total"</formula>
    </cfRule>
  </conditionalFormatting>
  <conditionalFormatting sqref="A518:C518">
    <cfRule type="cellIs" dxfId="188" priority="26" operator="equal">
      <formula>"Total"</formula>
    </cfRule>
  </conditionalFormatting>
  <conditionalFormatting sqref="A524:C528 A541:C546 A548:C552 A554:C557 A560:C567 A569:C576 A595:C601 A603:C617 A619:C627 A530:C539 A529:B529">
    <cfRule type="cellIs" dxfId="187" priority="25" operator="equal">
      <formula>"Total"</formula>
    </cfRule>
  </conditionalFormatting>
  <conditionalFormatting sqref="A540:C540">
    <cfRule type="cellIs" dxfId="186" priority="24" operator="equal">
      <formula>"Total"</formula>
    </cfRule>
  </conditionalFormatting>
  <conditionalFormatting sqref="A547:C547">
    <cfRule type="cellIs" dxfId="185" priority="23" operator="equal">
      <formula>"Total"</formula>
    </cfRule>
  </conditionalFormatting>
  <conditionalFormatting sqref="A553:C553">
    <cfRule type="cellIs" dxfId="184" priority="22" operator="equal">
      <formula>"Total"</formula>
    </cfRule>
  </conditionalFormatting>
  <conditionalFormatting sqref="A558:C558">
    <cfRule type="cellIs" dxfId="183" priority="21" operator="equal">
      <formula>"Total"</formula>
    </cfRule>
  </conditionalFormatting>
  <conditionalFormatting sqref="A559:C559">
    <cfRule type="cellIs" dxfId="182" priority="20" operator="equal">
      <formula>"Total"</formula>
    </cfRule>
  </conditionalFormatting>
  <conditionalFormatting sqref="A568:C568">
    <cfRule type="cellIs" dxfId="181" priority="19" operator="equal">
      <formula>"Total"</formula>
    </cfRule>
  </conditionalFormatting>
  <conditionalFormatting sqref="A577:C577">
    <cfRule type="cellIs" dxfId="180" priority="18" operator="equal">
      <formula>"Total"</formula>
    </cfRule>
  </conditionalFormatting>
  <conditionalFormatting sqref="A587:C587">
    <cfRule type="cellIs" dxfId="179" priority="17" operator="equal">
      <formula>"Total"</formula>
    </cfRule>
  </conditionalFormatting>
  <conditionalFormatting sqref="A594:C594">
    <cfRule type="cellIs" dxfId="178" priority="16" operator="equal">
      <formula>"Total"</formula>
    </cfRule>
  </conditionalFormatting>
  <conditionalFormatting sqref="A602:C602">
    <cfRule type="cellIs" dxfId="177" priority="15" operator="equal">
      <formula>"Total"</formula>
    </cfRule>
  </conditionalFormatting>
  <conditionalFormatting sqref="A618:C618">
    <cfRule type="cellIs" dxfId="176" priority="14" operator="equal">
      <formula>"Total"</formula>
    </cfRule>
  </conditionalFormatting>
  <conditionalFormatting sqref="A628:C628">
    <cfRule type="cellIs" dxfId="175" priority="13" operator="equal">
      <formula>"Total"</formula>
    </cfRule>
  </conditionalFormatting>
  <conditionalFormatting sqref="A647:C647">
    <cfRule type="cellIs" dxfId="174" priority="12" operator="equal">
      <formula>"Total"</formula>
    </cfRule>
  </conditionalFormatting>
  <conditionalFormatting sqref="A658:C658">
    <cfRule type="cellIs" dxfId="173" priority="11" operator="equal">
      <formula>"Total"</formula>
    </cfRule>
  </conditionalFormatting>
  <conditionalFormatting sqref="A659:C659">
    <cfRule type="cellIs" dxfId="172" priority="10" operator="equal">
      <formula>"Total"</formula>
    </cfRule>
  </conditionalFormatting>
  <conditionalFormatting sqref="A195:C195">
    <cfRule type="cellIs" dxfId="171" priority="8" operator="equal">
      <formula>"Total"</formula>
    </cfRule>
  </conditionalFormatting>
  <conditionalFormatting sqref="A196:C196">
    <cfRule type="cellIs" dxfId="170" priority="7" operator="equal">
      <formula>"Total"</formula>
    </cfRule>
  </conditionalFormatting>
  <conditionalFormatting sqref="C22">
    <cfRule type="cellIs" dxfId="169" priority="6" operator="equal">
      <formula>"Total"</formula>
    </cfRule>
  </conditionalFormatting>
  <conditionalFormatting sqref="C234">
    <cfRule type="cellIs" dxfId="168" priority="5" operator="equal">
      <formula>"Total"</formula>
    </cfRule>
  </conditionalFormatting>
  <conditionalFormatting sqref="C363">
    <cfRule type="cellIs" dxfId="167" priority="4" operator="equal">
      <formula>"Total"</formula>
    </cfRule>
  </conditionalFormatting>
  <conditionalFormatting sqref="C529">
    <cfRule type="cellIs" dxfId="166" priority="3" operator="equal">
      <formula>"Total"</formula>
    </cfRule>
  </conditionalFormatting>
  <conditionalFormatting sqref="A349:C349">
    <cfRule type="cellIs" dxfId="165" priority="2" operator="equal">
      <formula>"Total"</formula>
    </cfRule>
  </conditionalFormatting>
  <conditionalFormatting sqref="A350:C350">
    <cfRule type="cellIs" dxfId="164" priority="1" operator="equal">
      <formula>"Total"</formula>
    </cfRule>
  </conditionalFormatting>
  <hyperlinks>
    <hyperlink ref="A1" location="'Table Of Contents'!C6" display="return to table of contents"/>
  </hyperlinks>
  <pageMargins left="0.39370078740157483" right="0.39370078740157483" top="0.59055118110236227" bottom="0.59055118110236227" header="0.39370078740157483" footer="0.39370078740157483"/>
  <pageSetup paperSize="9" scale="50" orientation="landscape" horizontalDpi="300" verticalDpi="300" r:id="rId1"/>
  <headerFooter>
    <oddHeader>&amp;C&amp;F     &amp;A</oddHeader>
    <oddFooter>Page &amp;P of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AB582"/>
  <sheetViews>
    <sheetView zoomScale="95" zoomScaleNormal="95" workbookViewId="0">
      <pane xSplit="3" ySplit="9" topLeftCell="D10" activePane="bottomRight" state="frozen"/>
      <selection pane="topRight"/>
      <selection pane="bottomLeft"/>
      <selection pane="bottomRight"/>
    </sheetView>
  </sheetViews>
  <sheetFormatPr defaultColWidth="11.42578125" defaultRowHeight="9.9499999999999993" customHeight="1"/>
  <cols>
    <col min="1" max="1" width="55.28515625" style="178" customWidth="1"/>
    <col min="2" max="2" width="48.85546875" style="178" bestFit="1" customWidth="1"/>
    <col min="3" max="3" width="62.7109375" style="178" customWidth="1"/>
    <col min="4" max="28" width="8.7109375" style="178" customWidth="1"/>
    <col min="29" max="16384" width="11.42578125" style="178"/>
  </cols>
  <sheetData>
    <row r="1" spans="1:28" ht="13.5">
      <c r="A1" s="203" t="s">
        <v>231</v>
      </c>
    </row>
    <row r="2" spans="1:28" ht="15" customHeight="1">
      <c r="A2" s="256" t="s">
        <v>509</v>
      </c>
    </row>
    <row r="3" spans="1:28" ht="14.1" customHeight="1">
      <c r="A3" s="256" t="str">
        <f>"NSW Higher, Local and Children's Criminal Courts " &amp;'Table Of Contents'!G4</f>
        <v>NSW Higher, Local and Children's Criminal Courts July 2018 - June 2019</v>
      </c>
      <c r="B3" s="202"/>
      <c r="D3" s="7"/>
      <c r="E3" s="7"/>
      <c r="F3" s="7"/>
      <c r="G3" s="7"/>
      <c r="H3" s="7"/>
      <c r="I3" s="7"/>
      <c r="J3" s="7"/>
      <c r="K3" s="7"/>
      <c r="L3" s="7"/>
      <c r="M3" s="7"/>
    </row>
    <row r="4" spans="1:28" ht="14.1" customHeight="1">
      <c r="A4" s="5" t="s">
        <v>615</v>
      </c>
      <c r="B4" s="7"/>
      <c r="C4" s="7"/>
      <c r="D4" s="7"/>
      <c r="E4" s="7"/>
      <c r="F4" s="7"/>
      <c r="G4" s="7"/>
      <c r="H4" s="7"/>
      <c r="I4" s="7"/>
      <c r="J4" s="7"/>
      <c r="K4" s="7"/>
      <c r="L4" s="7"/>
      <c r="M4" s="7"/>
    </row>
    <row r="5" spans="1:28" ht="14.1" customHeight="1">
      <c r="A5" s="5"/>
      <c r="B5" s="7"/>
      <c r="C5" s="7"/>
      <c r="D5" s="7"/>
      <c r="E5" s="7"/>
      <c r="F5" s="7"/>
      <c r="G5" s="7"/>
      <c r="H5" s="7"/>
      <c r="I5" s="7"/>
      <c r="J5" s="7"/>
      <c r="K5" s="7"/>
      <c r="L5" s="7"/>
      <c r="M5" s="7"/>
    </row>
    <row r="6" spans="1:28" ht="23.25" customHeight="1">
      <c r="A6" s="332"/>
      <c r="B6" s="49"/>
      <c r="C6" s="49"/>
      <c r="D6" s="49"/>
      <c r="E6" s="49"/>
      <c r="F6" s="49"/>
      <c r="G6" s="49"/>
      <c r="H6" s="49"/>
      <c r="I6" s="49"/>
      <c r="J6" s="49"/>
      <c r="K6" s="49"/>
      <c r="L6" s="49"/>
      <c r="M6" s="49"/>
    </row>
    <row r="7" spans="1:28" ht="15" customHeight="1">
      <c r="A7" s="51"/>
      <c r="B7" s="52"/>
      <c r="C7" s="53"/>
      <c r="D7" s="504" t="s">
        <v>150</v>
      </c>
      <c r="E7" s="505"/>
      <c r="F7" s="505"/>
      <c r="G7" s="505"/>
      <c r="H7" s="505"/>
      <c r="I7" s="505"/>
      <c r="J7" s="505"/>
      <c r="K7" s="505"/>
      <c r="L7" s="505"/>
      <c r="M7" s="505"/>
      <c r="N7" s="505"/>
      <c r="O7" s="505"/>
      <c r="P7" s="505"/>
      <c r="Q7" s="505"/>
      <c r="R7" s="505"/>
      <c r="S7" s="505"/>
      <c r="T7" s="505"/>
      <c r="U7" s="505"/>
      <c r="V7" s="505"/>
      <c r="W7" s="505"/>
      <c r="X7" s="505"/>
      <c r="Y7" s="505"/>
      <c r="Z7" s="505"/>
      <c r="AA7" s="505"/>
      <c r="AB7" s="506"/>
    </row>
    <row r="8" spans="1:28" ht="15" customHeight="1">
      <c r="A8" s="54"/>
      <c r="B8" s="45"/>
      <c r="C8" s="55"/>
      <c r="D8" s="507" t="str">
        <f>'Table Of Contents'!$G$4</f>
        <v>July 2018 - June 2019</v>
      </c>
      <c r="E8" s="508"/>
      <c r="F8" s="508"/>
      <c r="G8" s="508"/>
      <c r="H8" s="508"/>
      <c r="I8" s="508"/>
      <c r="J8" s="508"/>
      <c r="K8" s="508"/>
      <c r="L8" s="508"/>
      <c r="M8" s="508"/>
      <c r="N8" s="508"/>
      <c r="O8" s="508"/>
      <c r="P8" s="508"/>
      <c r="Q8" s="508"/>
      <c r="R8" s="508"/>
      <c r="S8" s="508"/>
      <c r="T8" s="508"/>
      <c r="U8" s="508"/>
      <c r="V8" s="508"/>
      <c r="W8" s="508"/>
      <c r="X8" s="508"/>
      <c r="Y8" s="508"/>
      <c r="Z8" s="508"/>
      <c r="AA8" s="508"/>
      <c r="AB8" s="509"/>
    </row>
    <row r="9" spans="1:28" ht="191.25" customHeight="1">
      <c r="A9" s="56" t="s">
        <v>754</v>
      </c>
      <c r="B9" s="50"/>
      <c r="C9" s="50"/>
      <c r="D9" s="58" t="s">
        <v>151</v>
      </c>
      <c r="E9" s="59" t="s">
        <v>260</v>
      </c>
      <c r="F9" s="59" t="s">
        <v>199</v>
      </c>
      <c r="G9" s="59" t="s">
        <v>521</v>
      </c>
      <c r="H9" s="59" t="s">
        <v>454</v>
      </c>
      <c r="I9" s="59" t="s">
        <v>200</v>
      </c>
      <c r="J9" s="59" t="s">
        <v>201</v>
      </c>
      <c r="K9" s="59" t="s">
        <v>522</v>
      </c>
      <c r="L9" s="59" t="s">
        <v>455</v>
      </c>
      <c r="M9" s="59" t="s">
        <v>523</v>
      </c>
      <c r="N9" s="59" t="s">
        <v>261</v>
      </c>
      <c r="O9" s="59" t="s">
        <v>202</v>
      </c>
      <c r="P9" s="59" t="s">
        <v>203</v>
      </c>
      <c r="Q9" s="59" t="s">
        <v>524</v>
      </c>
      <c r="R9" s="59" t="s">
        <v>525</v>
      </c>
      <c r="S9" s="59" t="s">
        <v>26</v>
      </c>
      <c r="T9" s="59" t="s">
        <v>456</v>
      </c>
      <c r="U9" s="59" t="s">
        <v>526</v>
      </c>
      <c r="V9" s="59" t="s">
        <v>457</v>
      </c>
      <c r="W9" s="59" t="s">
        <v>527</v>
      </c>
      <c r="X9" s="59" t="s">
        <v>458</v>
      </c>
      <c r="Y9" s="59" t="s">
        <v>204</v>
      </c>
      <c r="Z9" s="59" t="s">
        <v>528</v>
      </c>
      <c r="AA9" s="59" t="s">
        <v>557</v>
      </c>
      <c r="AB9" s="61" t="s">
        <v>39</v>
      </c>
    </row>
    <row r="10" spans="1:28" ht="21.75" customHeight="1">
      <c r="A10" s="369" t="s">
        <v>1</v>
      </c>
      <c r="B10" s="45"/>
      <c r="C10" s="45"/>
      <c r="D10" s="415"/>
      <c r="E10" s="398"/>
      <c r="F10" s="398"/>
      <c r="G10" s="398"/>
      <c r="H10" s="398"/>
      <c r="I10" s="398"/>
      <c r="J10" s="398"/>
      <c r="K10" s="398"/>
      <c r="L10" s="398"/>
      <c r="M10" s="398"/>
      <c r="N10" s="398"/>
      <c r="O10" s="398"/>
      <c r="P10" s="398"/>
      <c r="Q10" s="398"/>
      <c r="R10" s="398"/>
      <c r="S10" s="398"/>
      <c r="T10" s="398"/>
      <c r="U10" s="398"/>
      <c r="V10" s="398"/>
      <c r="W10" s="398"/>
      <c r="X10" s="398"/>
      <c r="Y10" s="398"/>
      <c r="Z10" s="398"/>
      <c r="AA10" s="398"/>
      <c r="AB10" s="432"/>
    </row>
    <row r="11" spans="1:28" ht="21.75" customHeight="1">
      <c r="A11" s="56"/>
      <c r="B11" s="50"/>
      <c r="C11" s="50"/>
      <c r="D11" s="403"/>
      <c r="E11" s="397"/>
      <c r="F11" s="397"/>
      <c r="G11" s="397"/>
      <c r="H11" s="397"/>
      <c r="I11" s="397"/>
      <c r="J11" s="397"/>
      <c r="K11" s="397"/>
      <c r="L11" s="397"/>
      <c r="M11" s="397"/>
      <c r="N11" s="397"/>
      <c r="O11" s="397"/>
      <c r="P11" s="397"/>
      <c r="Q11" s="397"/>
      <c r="R11" s="397"/>
      <c r="S11" s="397"/>
      <c r="T11" s="397"/>
      <c r="U11" s="397"/>
      <c r="V11" s="397"/>
      <c r="W11" s="397"/>
      <c r="X11" s="397"/>
      <c r="Y11" s="397"/>
      <c r="Z11" s="397"/>
      <c r="AA11" s="397"/>
      <c r="AB11" s="253"/>
    </row>
    <row r="12" spans="1:28" ht="15" customHeight="1">
      <c r="A12" s="35" t="s">
        <v>9</v>
      </c>
      <c r="B12" s="181" t="s">
        <v>35</v>
      </c>
      <c r="C12" s="181" t="s">
        <v>35</v>
      </c>
      <c r="D12" s="183">
        <v>34</v>
      </c>
      <c r="E12" s="182">
        <v>0</v>
      </c>
      <c r="F12" s="182">
        <v>0</v>
      </c>
      <c r="G12" s="182">
        <v>0</v>
      </c>
      <c r="H12" s="182">
        <v>0</v>
      </c>
      <c r="I12" s="182">
        <v>0</v>
      </c>
      <c r="J12" s="182">
        <v>0</v>
      </c>
      <c r="K12" s="182">
        <v>0</v>
      </c>
      <c r="L12" s="182">
        <v>0</v>
      </c>
      <c r="M12" s="182">
        <v>0</v>
      </c>
      <c r="N12" s="182">
        <v>0</v>
      </c>
      <c r="O12" s="182">
        <v>0</v>
      </c>
      <c r="P12" s="182">
        <v>0</v>
      </c>
      <c r="Q12" s="182">
        <v>0</v>
      </c>
      <c r="R12" s="182">
        <v>0</v>
      </c>
      <c r="S12" s="182">
        <v>0</v>
      </c>
      <c r="T12" s="182">
        <v>0</v>
      </c>
      <c r="U12" s="182">
        <v>0</v>
      </c>
      <c r="V12" s="182">
        <v>0</v>
      </c>
      <c r="W12" s="182">
        <v>0</v>
      </c>
      <c r="X12" s="182">
        <v>0</v>
      </c>
      <c r="Y12" s="182">
        <v>0</v>
      </c>
      <c r="Z12" s="182">
        <v>0</v>
      </c>
      <c r="AA12" s="182">
        <v>0</v>
      </c>
      <c r="AB12" s="190">
        <v>34</v>
      </c>
    </row>
    <row r="13" spans="1:28" ht="15" customHeight="1">
      <c r="A13" s="35"/>
      <c r="B13" s="39" t="s">
        <v>36</v>
      </c>
      <c r="C13" s="39" t="s">
        <v>36</v>
      </c>
      <c r="D13" s="195">
        <v>8</v>
      </c>
      <c r="E13" s="194">
        <v>0</v>
      </c>
      <c r="F13" s="194">
        <v>0</v>
      </c>
      <c r="G13" s="194">
        <v>1</v>
      </c>
      <c r="H13" s="194">
        <v>0</v>
      </c>
      <c r="I13" s="194">
        <v>0</v>
      </c>
      <c r="J13" s="194">
        <v>0</v>
      </c>
      <c r="K13" s="194">
        <v>0</v>
      </c>
      <c r="L13" s="194">
        <v>0</v>
      </c>
      <c r="M13" s="194">
        <v>0</v>
      </c>
      <c r="N13" s="194">
        <v>0</v>
      </c>
      <c r="O13" s="194">
        <v>0</v>
      </c>
      <c r="P13" s="194">
        <v>0</v>
      </c>
      <c r="Q13" s="194">
        <v>0</v>
      </c>
      <c r="R13" s="194">
        <v>0</v>
      </c>
      <c r="S13" s="194">
        <v>0</v>
      </c>
      <c r="T13" s="194">
        <v>0</v>
      </c>
      <c r="U13" s="194">
        <v>0</v>
      </c>
      <c r="V13" s="194">
        <v>0</v>
      </c>
      <c r="W13" s="194">
        <v>0</v>
      </c>
      <c r="X13" s="194">
        <v>0</v>
      </c>
      <c r="Y13" s="194">
        <v>0</v>
      </c>
      <c r="Z13" s="194">
        <v>0</v>
      </c>
      <c r="AA13" s="194">
        <v>0</v>
      </c>
      <c r="AB13" s="196">
        <v>9</v>
      </c>
    </row>
    <row r="14" spans="1:28" ht="15" customHeight="1">
      <c r="A14" s="35"/>
      <c r="B14" s="11" t="s">
        <v>184</v>
      </c>
      <c r="C14" s="181" t="s">
        <v>37</v>
      </c>
      <c r="D14" s="183">
        <v>25</v>
      </c>
      <c r="E14" s="182">
        <v>0</v>
      </c>
      <c r="F14" s="182">
        <v>0</v>
      </c>
      <c r="G14" s="182">
        <v>1</v>
      </c>
      <c r="H14" s="182">
        <v>0</v>
      </c>
      <c r="I14" s="182">
        <v>0</v>
      </c>
      <c r="J14" s="182">
        <v>0</v>
      </c>
      <c r="K14" s="182">
        <v>0</v>
      </c>
      <c r="L14" s="182">
        <v>0</v>
      </c>
      <c r="M14" s="182">
        <v>0</v>
      </c>
      <c r="N14" s="182">
        <v>0</v>
      </c>
      <c r="O14" s="182">
        <v>0</v>
      </c>
      <c r="P14" s="182">
        <v>0</v>
      </c>
      <c r="Q14" s="182">
        <v>0</v>
      </c>
      <c r="R14" s="182">
        <v>0</v>
      </c>
      <c r="S14" s="182">
        <v>0</v>
      </c>
      <c r="T14" s="182">
        <v>0</v>
      </c>
      <c r="U14" s="182">
        <v>0</v>
      </c>
      <c r="V14" s="182">
        <v>0</v>
      </c>
      <c r="W14" s="182">
        <v>0</v>
      </c>
      <c r="X14" s="182">
        <v>0</v>
      </c>
      <c r="Y14" s="182">
        <v>0</v>
      </c>
      <c r="Z14" s="182">
        <v>0</v>
      </c>
      <c r="AA14" s="182">
        <v>0</v>
      </c>
      <c r="AB14" s="190">
        <v>26</v>
      </c>
    </row>
    <row r="15" spans="1:28" ht="15" customHeight="1">
      <c r="A15" s="35"/>
      <c r="B15" s="11"/>
      <c r="C15" s="181" t="s">
        <v>38</v>
      </c>
      <c r="D15" s="183">
        <v>25</v>
      </c>
      <c r="E15" s="182">
        <v>1</v>
      </c>
      <c r="F15" s="182">
        <v>2</v>
      </c>
      <c r="G15" s="182">
        <v>19</v>
      </c>
      <c r="H15" s="182">
        <v>2</v>
      </c>
      <c r="I15" s="182">
        <v>0</v>
      </c>
      <c r="J15" s="182">
        <v>4</v>
      </c>
      <c r="K15" s="182">
        <v>6</v>
      </c>
      <c r="L15" s="182">
        <v>0</v>
      </c>
      <c r="M15" s="182">
        <v>12</v>
      </c>
      <c r="N15" s="182">
        <v>2</v>
      </c>
      <c r="O15" s="182">
        <v>0</v>
      </c>
      <c r="P15" s="182">
        <v>3</v>
      </c>
      <c r="Q15" s="182">
        <v>0</v>
      </c>
      <c r="R15" s="182">
        <v>1</v>
      </c>
      <c r="S15" s="182">
        <v>1</v>
      </c>
      <c r="T15" s="182">
        <v>1</v>
      </c>
      <c r="U15" s="182">
        <v>0</v>
      </c>
      <c r="V15" s="182">
        <v>0</v>
      </c>
      <c r="W15" s="182">
        <v>1</v>
      </c>
      <c r="X15" s="182">
        <v>1</v>
      </c>
      <c r="Y15" s="182">
        <v>0</v>
      </c>
      <c r="Z15" s="182">
        <v>0</v>
      </c>
      <c r="AA15" s="182">
        <v>0</v>
      </c>
      <c r="AB15" s="190">
        <v>81</v>
      </c>
    </row>
    <row r="16" spans="1:28" ht="15" customHeight="1">
      <c r="A16" s="35"/>
      <c r="B16" s="11"/>
      <c r="C16" s="181" t="s">
        <v>39</v>
      </c>
      <c r="D16" s="183">
        <v>50</v>
      </c>
      <c r="E16" s="182">
        <v>1</v>
      </c>
      <c r="F16" s="182">
        <v>2</v>
      </c>
      <c r="G16" s="182">
        <v>20</v>
      </c>
      <c r="H16" s="182">
        <v>2</v>
      </c>
      <c r="I16" s="182">
        <v>0</v>
      </c>
      <c r="J16" s="182">
        <v>4</v>
      </c>
      <c r="K16" s="182">
        <v>6</v>
      </c>
      <c r="L16" s="182">
        <v>0</v>
      </c>
      <c r="M16" s="182">
        <v>12</v>
      </c>
      <c r="N16" s="182">
        <v>2</v>
      </c>
      <c r="O16" s="182">
        <v>0</v>
      </c>
      <c r="P16" s="182">
        <v>3</v>
      </c>
      <c r="Q16" s="182">
        <v>0</v>
      </c>
      <c r="R16" s="182">
        <v>1</v>
      </c>
      <c r="S16" s="182">
        <v>1</v>
      </c>
      <c r="T16" s="182">
        <v>1</v>
      </c>
      <c r="U16" s="182">
        <v>0</v>
      </c>
      <c r="V16" s="182">
        <v>0</v>
      </c>
      <c r="W16" s="182">
        <v>1</v>
      </c>
      <c r="X16" s="182">
        <v>1</v>
      </c>
      <c r="Y16" s="182">
        <v>0</v>
      </c>
      <c r="Z16" s="182">
        <v>0</v>
      </c>
      <c r="AA16" s="182">
        <v>0</v>
      </c>
      <c r="AB16" s="190">
        <v>107</v>
      </c>
    </row>
    <row r="17" spans="1:28" ht="15" customHeight="1">
      <c r="A17" s="36"/>
      <c r="B17" s="39" t="s">
        <v>39</v>
      </c>
      <c r="C17" s="39"/>
      <c r="D17" s="195">
        <v>92</v>
      </c>
      <c r="E17" s="194">
        <v>1</v>
      </c>
      <c r="F17" s="194">
        <v>2</v>
      </c>
      <c r="G17" s="194">
        <v>21</v>
      </c>
      <c r="H17" s="194">
        <v>2</v>
      </c>
      <c r="I17" s="194">
        <v>0</v>
      </c>
      <c r="J17" s="194">
        <v>4</v>
      </c>
      <c r="K17" s="194">
        <v>6</v>
      </c>
      <c r="L17" s="194">
        <v>0</v>
      </c>
      <c r="M17" s="194">
        <v>12</v>
      </c>
      <c r="N17" s="194">
        <v>2</v>
      </c>
      <c r="O17" s="194">
        <v>0</v>
      </c>
      <c r="P17" s="194">
        <v>3</v>
      </c>
      <c r="Q17" s="194">
        <v>0</v>
      </c>
      <c r="R17" s="194">
        <v>1</v>
      </c>
      <c r="S17" s="194">
        <v>1</v>
      </c>
      <c r="T17" s="194">
        <v>1</v>
      </c>
      <c r="U17" s="194">
        <v>0</v>
      </c>
      <c r="V17" s="194">
        <v>0</v>
      </c>
      <c r="W17" s="194">
        <v>1</v>
      </c>
      <c r="X17" s="194">
        <v>1</v>
      </c>
      <c r="Y17" s="194">
        <v>0</v>
      </c>
      <c r="Z17" s="194">
        <v>0</v>
      </c>
      <c r="AA17" s="194">
        <v>0</v>
      </c>
      <c r="AB17" s="196">
        <v>150</v>
      </c>
    </row>
    <row r="18" spans="1:28" ht="15" customHeight="1">
      <c r="A18" s="35" t="s">
        <v>10</v>
      </c>
      <c r="B18" s="11" t="s">
        <v>40</v>
      </c>
      <c r="C18" s="181" t="s">
        <v>41</v>
      </c>
      <c r="D18" s="183">
        <v>1552</v>
      </c>
      <c r="E18" s="182">
        <v>46</v>
      </c>
      <c r="F18" s="182">
        <v>0</v>
      </c>
      <c r="G18" s="182">
        <v>645</v>
      </c>
      <c r="H18" s="182">
        <v>67</v>
      </c>
      <c r="I18" s="182">
        <v>104</v>
      </c>
      <c r="J18" s="182">
        <v>67</v>
      </c>
      <c r="K18" s="182">
        <v>1029</v>
      </c>
      <c r="L18" s="182">
        <v>114</v>
      </c>
      <c r="M18" s="182">
        <v>532</v>
      </c>
      <c r="N18" s="182">
        <v>108</v>
      </c>
      <c r="O18" s="182">
        <v>189</v>
      </c>
      <c r="P18" s="182">
        <v>364</v>
      </c>
      <c r="Q18" s="182">
        <v>84</v>
      </c>
      <c r="R18" s="182">
        <v>220</v>
      </c>
      <c r="S18" s="182">
        <v>199</v>
      </c>
      <c r="T18" s="182">
        <v>9</v>
      </c>
      <c r="U18" s="182">
        <v>43</v>
      </c>
      <c r="V18" s="182">
        <v>15</v>
      </c>
      <c r="W18" s="182">
        <v>237</v>
      </c>
      <c r="X18" s="182">
        <v>108</v>
      </c>
      <c r="Y18" s="182">
        <v>11</v>
      </c>
      <c r="Z18" s="182">
        <v>64</v>
      </c>
      <c r="AA18" s="182">
        <v>0</v>
      </c>
      <c r="AB18" s="190">
        <v>5807</v>
      </c>
    </row>
    <row r="19" spans="1:28" ht="15" customHeight="1">
      <c r="A19" s="35"/>
      <c r="B19" s="11"/>
      <c r="C19" s="181" t="s">
        <v>42</v>
      </c>
      <c r="D19" s="183">
        <v>208</v>
      </c>
      <c r="E19" s="182">
        <v>7</v>
      </c>
      <c r="F19" s="182">
        <v>0</v>
      </c>
      <c r="G19" s="182">
        <v>89</v>
      </c>
      <c r="H19" s="182">
        <v>3</v>
      </c>
      <c r="I19" s="182">
        <v>16</v>
      </c>
      <c r="J19" s="182">
        <v>4</v>
      </c>
      <c r="K19" s="182">
        <v>225</v>
      </c>
      <c r="L19" s="182">
        <v>19</v>
      </c>
      <c r="M19" s="182">
        <v>152</v>
      </c>
      <c r="N19" s="182">
        <v>20</v>
      </c>
      <c r="O19" s="182">
        <v>45</v>
      </c>
      <c r="P19" s="182">
        <v>79</v>
      </c>
      <c r="Q19" s="182">
        <v>32</v>
      </c>
      <c r="R19" s="182">
        <v>72</v>
      </c>
      <c r="S19" s="182">
        <v>114</v>
      </c>
      <c r="T19" s="182">
        <v>11</v>
      </c>
      <c r="U19" s="182">
        <v>8</v>
      </c>
      <c r="V19" s="182">
        <v>3</v>
      </c>
      <c r="W19" s="182">
        <v>73</v>
      </c>
      <c r="X19" s="182">
        <v>26</v>
      </c>
      <c r="Y19" s="182">
        <v>6</v>
      </c>
      <c r="Z19" s="182">
        <v>32</v>
      </c>
      <c r="AA19" s="182">
        <v>0</v>
      </c>
      <c r="AB19" s="190">
        <v>1244</v>
      </c>
    </row>
    <row r="20" spans="1:28" ht="15" customHeight="1">
      <c r="A20" s="35"/>
      <c r="B20" s="11"/>
      <c r="C20" s="181" t="s">
        <v>43</v>
      </c>
      <c r="D20" s="183">
        <v>378</v>
      </c>
      <c r="E20" s="182">
        <v>11</v>
      </c>
      <c r="F20" s="182">
        <v>1</v>
      </c>
      <c r="G20" s="182">
        <v>202</v>
      </c>
      <c r="H20" s="182">
        <v>7</v>
      </c>
      <c r="I20" s="182">
        <v>38</v>
      </c>
      <c r="J20" s="182">
        <v>35</v>
      </c>
      <c r="K20" s="182">
        <v>1051</v>
      </c>
      <c r="L20" s="182">
        <v>71</v>
      </c>
      <c r="M20" s="182">
        <v>655</v>
      </c>
      <c r="N20" s="182">
        <v>45</v>
      </c>
      <c r="O20" s="182">
        <v>224</v>
      </c>
      <c r="P20" s="182">
        <v>510</v>
      </c>
      <c r="Q20" s="182">
        <v>222</v>
      </c>
      <c r="R20" s="182">
        <v>589</v>
      </c>
      <c r="S20" s="182">
        <v>896</v>
      </c>
      <c r="T20" s="182">
        <v>57</v>
      </c>
      <c r="U20" s="182">
        <v>142</v>
      </c>
      <c r="V20" s="182">
        <v>28</v>
      </c>
      <c r="W20" s="182">
        <v>1297</v>
      </c>
      <c r="X20" s="182">
        <v>467</v>
      </c>
      <c r="Y20" s="182">
        <v>185</v>
      </c>
      <c r="Z20" s="182">
        <v>132</v>
      </c>
      <c r="AA20" s="182">
        <v>0</v>
      </c>
      <c r="AB20" s="190">
        <v>7243</v>
      </c>
    </row>
    <row r="21" spans="1:28" ht="15" customHeight="1">
      <c r="A21" s="35"/>
      <c r="B21" s="11"/>
      <c r="C21" s="181" t="s">
        <v>39</v>
      </c>
      <c r="D21" s="183">
        <v>2138</v>
      </c>
      <c r="E21" s="182">
        <v>64</v>
      </c>
      <c r="F21" s="182">
        <v>1</v>
      </c>
      <c r="G21" s="182">
        <v>936</v>
      </c>
      <c r="H21" s="182">
        <v>77</v>
      </c>
      <c r="I21" s="182">
        <v>158</v>
      </c>
      <c r="J21" s="182">
        <v>106</v>
      </c>
      <c r="K21" s="182">
        <v>2305</v>
      </c>
      <c r="L21" s="182">
        <v>204</v>
      </c>
      <c r="M21" s="182">
        <v>1339</v>
      </c>
      <c r="N21" s="182">
        <v>173</v>
      </c>
      <c r="O21" s="182">
        <v>458</v>
      </c>
      <c r="P21" s="182">
        <v>953</v>
      </c>
      <c r="Q21" s="182">
        <v>338</v>
      </c>
      <c r="R21" s="182">
        <v>881</v>
      </c>
      <c r="S21" s="182">
        <v>1209</v>
      </c>
      <c r="T21" s="182">
        <v>77</v>
      </c>
      <c r="U21" s="182">
        <v>193</v>
      </c>
      <c r="V21" s="182">
        <v>46</v>
      </c>
      <c r="W21" s="182">
        <v>1607</v>
      </c>
      <c r="X21" s="182">
        <v>601</v>
      </c>
      <c r="Y21" s="182">
        <v>202</v>
      </c>
      <c r="Z21" s="182">
        <v>228</v>
      </c>
      <c r="AA21" s="182">
        <v>0</v>
      </c>
      <c r="AB21" s="190">
        <v>14294</v>
      </c>
    </row>
    <row r="22" spans="1:28" ht="15" customHeight="1">
      <c r="A22" s="35"/>
      <c r="B22" s="334" t="s">
        <v>241</v>
      </c>
      <c r="C22" s="260" t="s">
        <v>532</v>
      </c>
      <c r="D22" s="188">
        <v>645</v>
      </c>
      <c r="E22" s="189">
        <v>13</v>
      </c>
      <c r="F22" s="189">
        <v>0</v>
      </c>
      <c r="G22" s="189">
        <v>294</v>
      </c>
      <c r="H22" s="189">
        <v>16</v>
      </c>
      <c r="I22" s="189">
        <v>49</v>
      </c>
      <c r="J22" s="189">
        <v>23</v>
      </c>
      <c r="K22" s="189">
        <v>1199</v>
      </c>
      <c r="L22" s="189">
        <v>46</v>
      </c>
      <c r="M22" s="189">
        <v>552</v>
      </c>
      <c r="N22" s="189">
        <v>40</v>
      </c>
      <c r="O22" s="189">
        <v>266</v>
      </c>
      <c r="P22" s="189">
        <v>418</v>
      </c>
      <c r="Q22" s="189">
        <v>162</v>
      </c>
      <c r="R22" s="189">
        <v>358</v>
      </c>
      <c r="S22" s="189">
        <v>308</v>
      </c>
      <c r="T22" s="189">
        <v>33</v>
      </c>
      <c r="U22" s="189">
        <v>59</v>
      </c>
      <c r="V22" s="189">
        <v>25</v>
      </c>
      <c r="W22" s="189">
        <v>386</v>
      </c>
      <c r="X22" s="189">
        <v>156</v>
      </c>
      <c r="Y22" s="189">
        <v>20</v>
      </c>
      <c r="Z22" s="189">
        <v>70</v>
      </c>
      <c r="AA22" s="189">
        <v>0</v>
      </c>
      <c r="AB22" s="312">
        <v>5138</v>
      </c>
    </row>
    <row r="23" spans="1:28" ht="15" customHeight="1">
      <c r="A23" s="35"/>
      <c r="B23" s="11"/>
      <c r="C23" s="181" t="s">
        <v>308</v>
      </c>
      <c r="D23" s="183">
        <v>11</v>
      </c>
      <c r="E23" s="182">
        <v>0</v>
      </c>
      <c r="F23" s="182">
        <v>0</v>
      </c>
      <c r="G23" s="182">
        <v>3</v>
      </c>
      <c r="H23" s="182">
        <v>0</v>
      </c>
      <c r="I23" s="182">
        <v>0</v>
      </c>
      <c r="J23" s="182">
        <v>0</v>
      </c>
      <c r="K23" s="182">
        <v>0</v>
      </c>
      <c r="L23" s="182">
        <v>0</v>
      </c>
      <c r="M23" s="182">
        <v>2</v>
      </c>
      <c r="N23" s="182">
        <v>1</v>
      </c>
      <c r="O23" s="182">
        <v>4</v>
      </c>
      <c r="P23" s="182">
        <v>3</v>
      </c>
      <c r="Q23" s="182">
        <v>0</v>
      </c>
      <c r="R23" s="182">
        <v>1</v>
      </c>
      <c r="S23" s="182">
        <v>3</v>
      </c>
      <c r="T23" s="182">
        <v>1</v>
      </c>
      <c r="U23" s="182">
        <v>1</v>
      </c>
      <c r="V23" s="182">
        <v>1</v>
      </c>
      <c r="W23" s="182">
        <v>1</v>
      </c>
      <c r="X23" s="182">
        <v>0</v>
      </c>
      <c r="Y23" s="182">
        <v>0</v>
      </c>
      <c r="Z23" s="182">
        <v>1</v>
      </c>
      <c r="AA23" s="182">
        <v>0</v>
      </c>
      <c r="AB23" s="190">
        <v>33</v>
      </c>
    </row>
    <row r="24" spans="1:28" ht="15" customHeight="1">
      <c r="A24" s="35"/>
      <c r="B24" s="304"/>
      <c r="C24" s="34" t="s">
        <v>39</v>
      </c>
      <c r="D24" s="184">
        <v>656</v>
      </c>
      <c r="E24" s="185">
        <v>13</v>
      </c>
      <c r="F24" s="185">
        <v>0</v>
      </c>
      <c r="G24" s="185">
        <v>297</v>
      </c>
      <c r="H24" s="185">
        <v>16</v>
      </c>
      <c r="I24" s="185">
        <v>49</v>
      </c>
      <c r="J24" s="185">
        <v>23</v>
      </c>
      <c r="K24" s="185">
        <v>1199</v>
      </c>
      <c r="L24" s="185">
        <v>46</v>
      </c>
      <c r="M24" s="185">
        <v>554</v>
      </c>
      <c r="N24" s="185">
        <v>41</v>
      </c>
      <c r="O24" s="185">
        <v>270</v>
      </c>
      <c r="P24" s="185">
        <v>421</v>
      </c>
      <c r="Q24" s="185">
        <v>162</v>
      </c>
      <c r="R24" s="185">
        <v>359</v>
      </c>
      <c r="S24" s="185">
        <v>311</v>
      </c>
      <c r="T24" s="185">
        <v>34</v>
      </c>
      <c r="U24" s="185">
        <v>60</v>
      </c>
      <c r="V24" s="185">
        <v>26</v>
      </c>
      <c r="W24" s="185">
        <v>387</v>
      </c>
      <c r="X24" s="185">
        <v>156</v>
      </c>
      <c r="Y24" s="185">
        <v>20</v>
      </c>
      <c r="Z24" s="185">
        <v>71</v>
      </c>
      <c r="AA24" s="185">
        <v>0</v>
      </c>
      <c r="AB24" s="191">
        <v>5171</v>
      </c>
    </row>
    <row r="25" spans="1:28" ht="15" customHeight="1">
      <c r="A25" s="36"/>
      <c r="B25" s="34" t="s">
        <v>39</v>
      </c>
      <c r="C25" s="34"/>
      <c r="D25" s="184">
        <v>2794</v>
      </c>
      <c r="E25" s="185">
        <v>77</v>
      </c>
      <c r="F25" s="185">
        <v>1</v>
      </c>
      <c r="G25" s="185">
        <v>1233</v>
      </c>
      <c r="H25" s="185">
        <v>93</v>
      </c>
      <c r="I25" s="185">
        <v>207</v>
      </c>
      <c r="J25" s="185">
        <v>129</v>
      </c>
      <c r="K25" s="185">
        <v>3504</v>
      </c>
      <c r="L25" s="185">
        <v>250</v>
      </c>
      <c r="M25" s="185">
        <v>1893</v>
      </c>
      <c r="N25" s="185">
        <v>214</v>
      </c>
      <c r="O25" s="185">
        <v>728</v>
      </c>
      <c r="P25" s="185">
        <v>1374</v>
      </c>
      <c r="Q25" s="185">
        <v>500</v>
      </c>
      <c r="R25" s="185">
        <v>1240</v>
      </c>
      <c r="S25" s="185">
        <v>1520</v>
      </c>
      <c r="T25" s="185">
        <v>111</v>
      </c>
      <c r="U25" s="185">
        <v>253</v>
      </c>
      <c r="V25" s="185">
        <v>72</v>
      </c>
      <c r="W25" s="185">
        <v>1994</v>
      </c>
      <c r="X25" s="185">
        <v>757</v>
      </c>
      <c r="Y25" s="185">
        <v>222</v>
      </c>
      <c r="Z25" s="185">
        <v>299</v>
      </c>
      <c r="AA25" s="185">
        <v>0</v>
      </c>
      <c r="AB25" s="191">
        <v>19465</v>
      </c>
    </row>
    <row r="26" spans="1:28" ht="15" customHeight="1">
      <c r="A26" s="35" t="s">
        <v>11</v>
      </c>
      <c r="B26" s="334" t="s">
        <v>44</v>
      </c>
      <c r="C26" s="260" t="s">
        <v>45</v>
      </c>
      <c r="D26" s="188">
        <v>519</v>
      </c>
      <c r="E26" s="189">
        <v>15</v>
      </c>
      <c r="F26" s="189">
        <v>0</v>
      </c>
      <c r="G26" s="189">
        <v>44</v>
      </c>
      <c r="H26" s="189">
        <v>2</v>
      </c>
      <c r="I26" s="189">
        <v>33</v>
      </c>
      <c r="J26" s="189">
        <v>9</v>
      </c>
      <c r="K26" s="189">
        <v>89</v>
      </c>
      <c r="L26" s="189">
        <v>4</v>
      </c>
      <c r="M26" s="189">
        <v>24</v>
      </c>
      <c r="N26" s="189">
        <v>27</v>
      </c>
      <c r="O26" s="189">
        <v>25</v>
      </c>
      <c r="P26" s="189">
        <v>19</v>
      </c>
      <c r="Q26" s="189">
        <v>2</v>
      </c>
      <c r="R26" s="189">
        <v>10</v>
      </c>
      <c r="S26" s="189">
        <v>6</v>
      </c>
      <c r="T26" s="189">
        <v>2</v>
      </c>
      <c r="U26" s="189">
        <v>3</v>
      </c>
      <c r="V26" s="189">
        <v>5</v>
      </c>
      <c r="W26" s="189">
        <v>10</v>
      </c>
      <c r="X26" s="189">
        <v>6</v>
      </c>
      <c r="Y26" s="189">
        <v>0</v>
      </c>
      <c r="Z26" s="189">
        <v>1</v>
      </c>
      <c r="AA26" s="189">
        <v>0</v>
      </c>
      <c r="AB26" s="312">
        <v>855</v>
      </c>
    </row>
    <row r="27" spans="1:28" ht="15" customHeight="1">
      <c r="A27" s="35"/>
      <c r="B27" s="11"/>
      <c r="C27" s="181" t="s">
        <v>46</v>
      </c>
      <c r="D27" s="183">
        <v>36</v>
      </c>
      <c r="E27" s="182">
        <v>1</v>
      </c>
      <c r="F27" s="182">
        <v>0</v>
      </c>
      <c r="G27" s="182">
        <v>9</v>
      </c>
      <c r="H27" s="182">
        <v>1</v>
      </c>
      <c r="I27" s="182">
        <v>3</v>
      </c>
      <c r="J27" s="182">
        <v>1</v>
      </c>
      <c r="K27" s="182">
        <v>14</v>
      </c>
      <c r="L27" s="182">
        <v>4</v>
      </c>
      <c r="M27" s="182">
        <v>3</v>
      </c>
      <c r="N27" s="182">
        <v>0</v>
      </c>
      <c r="O27" s="182">
        <v>2</v>
      </c>
      <c r="P27" s="182">
        <v>5</v>
      </c>
      <c r="Q27" s="182">
        <v>0</v>
      </c>
      <c r="R27" s="182">
        <v>1</v>
      </c>
      <c r="S27" s="182">
        <v>1</v>
      </c>
      <c r="T27" s="182">
        <v>1</v>
      </c>
      <c r="U27" s="182">
        <v>1</v>
      </c>
      <c r="V27" s="182">
        <v>0</v>
      </c>
      <c r="W27" s="182">
        <v>3</v>
      </c>
      <c r="X27" s="182">
        <v>1</v>
      </c>
      <c r="Y27" s="182">
        <v>0</v>
      </c>
      <c r="Z27" s="182">
        <v>0</v>
      </c>
      <c r="AA27" s="182">
        <v>0</v>
      </c>
      <c r="AB27" s="190">
        <v>87</v>
      </c>
    </row>
    <row r="28" spans="1:28" ht="15" customHeight="1">
      <c r="A28" s="35"/>
      <c r="B28" s="304"/>
      <c r="C28" s="34" t="s">
        <v>39</v>
      </c>
      <c r="D28" s="184">
        <v>555</v>
      </c>
      <c r="E28" s="185">
        <v>16</v>
      </c>
      <c r="F28" s="185">
        <v>0</v>
      </c>
      <c r="G28" s="185">
        <v>53</v>
      </c>
      <c r="H28" s="185">
        <v>3</v>
      </c>
      <c r="I28" s="185">
        <v>36</v>
      </c>
      <c r="J28" s="185">
        <v>10</v>
      </c>
      <c r="K28" s="185">
        <v>103</v>
      </c>
      <c r="L28" s="185">
        <v>8</v>
      </c>
      <c r="M28" s="185">
        <v>27</v>
      </c>
      <c r="N28" s="185">
        <v>27</v>
      </c>
      <c r="O28" s="185">
        <v>27</v>
      </c>
      <c r="P28" s="185">
        <v>24</v>
      </c>
      <c r="Q28" s="185">
        <v>2</v>
      </c>
      <c r="R28" s="185">
        <v>11</v>
      </c>
      <c r="S28" s="185">
        <v>7</v>
      </c>
      <c r="T28" s="185">
        <v>3</v>
      </c>
      <c r="U28" s="185">
        <v>4</v>
      </c>
      <c r="V28" s="185">
        <v>5</v>
      </c>
      <c r="W28" s="185">
        <v>13</v>
      </c>
      <c r="X28" s="185">
        <v>7</v>
      </c>
      <c r="Y28" s="185">
        <v>0</v>
      </c>
      <c r="Z28" s="185">
        <v>1</v>
      </c>
      <c r="AA28" s="185">
        <v>0</v>
      </c>
      <c r="AB28" s="191">
        <v>942</v>
      </c>
    </row>
    <row r="29" spans="1:28" ht="15" customHeight="1">
      <c r="A29" s="35"/>
      <c r="B29" s="11" t="s">
        <v>47</v>
      </c>
      <c r="C29" s="181" t="s">
        <v>48</v>
      </c>
      <c r="D29" s="183">
        <v>29</v>
      </c>
      <c r="E29" s="182">
        <v>0</v>
      </c>
      <c r="F29" s="182">
        <v>0</v>
      </c>
      <c r="G29" s="182">
        <v>0</v>
      </c>
      <c r="H29" s="182">
        <v>4</v>
      </c>
      <c r="I29" s="182">
        <v>12</v>
      </c>
      <c r="J29" s="182">
        <v>4</v>
      </c>
      <c r="K29" s="182">
        <v>1</v>
      </c>
      <c r="L29" s="182">
        <v>0</v>
      </c>
      <c r="M29" s="182">
        <v>0</v>
      </c>
      <c r="N29" s="182">
        <v>0</v>
      </c>
      <c r="O29" s="182">
        <v>0</v>
      </c>
      <c r="P29" s="182">
        <v>5</v>
      </c>
      <c r="Q29" s="182">
        <v>0</v>
      </c>
      <c r="R29" s="182">
        <v>0</v>
      </c>
      <c r="S29" s="182">
        <v>0</v>
      </c>
      <c r="T29" s="182">
        <v>0</v>
      </c>
      <c r="U29" s="182">
        <v>0</v>
      </c>
      <c r="V29" s="182">
        <v>0</v>
      </c>
      <c r="W29" s="182">
        <v>0</v>
      </c>
      <c r="X29" s="182">
        <v>0</v>
      </c>
      <c r="Y29" s="182">
        <v>0</v>
      </c>
      <c r="Z29" s="182">
        <v>0</v>
      </c>
      <c r="AA29" s="182">
        <v>0</v>
      </c>
      <c r="AB29" s="190">
        <v>55</v>
      </c>
    </row>
    <row r="30" spans="1:28" ht="15" customHeight="1">
      <c r="A30" s="35"/>
      <c r="B30" s="11"/>
      <c r="C30" s="181" t="s">
        <v>49</v>
      </c>
      <c r="D30" s="183">
        <v>91</v>
      </c>
      <c r="E30" s="182">
        <v>0</v>
      </c>
      <c r="F30" s="182">
        <v>0</v>
      </c>
      <c r="G30" s="182">
        <v>11</v>
      </c>
      <c r="H30" s="182">
        <v>5</v>
      </c>
      <c r="I30" s="182">
        <v>16</v>
      </c>
      <c r="J30" s="182">
        <v>3</v>
      </c>
      <c r="K30" s="182">
        <v>19</v>
      </c>
      <c r="L30" s="182">
        <v>1</v>
      </c>
      <c r="M30" s="182">
        <v>4</v>
      </c>
      <c r="N30" s="182">
        <v>4</v>
      </c>
      <c r="O30" s="182">
        <v>3</v>
      </c>
      <c r="P30" s="182">
        <v>3</v>
      </c>
      <c r="Q30" s="182">
        <v>0</v>
      </c>
      <c r="R30" s="182">
        <v>0</v>
      </c>
      <c r="S30" s="182">
        <v>1</v>
      </c>
      <c r="T30" s="182">
        <v>0</v>
      </c>
      <c r="U30" s="182">
        <v>0</v>
      </c>
      <c r="V30" s="182">
        <v>0</v>
      </c>
      <c r="W30" s="182">
        <v>1</v>
      </c>
      <c r="X30" s="182">
        <v>1</v>
      </c>
      <c r="Y30" s="182">
        <v>0</v>
      </c>
      <c r="Z30" s="182">
        <v>0</v>
      </c>
      <c r="AA30" s="182">
        <v>0</v>
      </c>
      <c r="AB30" s="190">
        <v>163</v>
      </c>
    </row>
    <row r="31" spans="1:28" ht="15" customHeight="1">
      <c r="A31" s="35"/>
      <c r="B31" s="11"/>
      <c r="C31" s="181" t="s">
        <v>309</v>
      </c>
      <c r="D31" s="183">
        <v>21</v>
      </c>
      <c r="E31" s="182">
        <v>0</v>
      </c>
      <c r="F31" s="182">
        <v>0</v>
      </c>
      <c r="G31" s="182">
        <v>28</v>
      </c>
      <c r="H31" s="182">
        <v>1</v>
      </c>
      <c r="I31" s="182">
        <v>3</v>
      </c>
      <c r="J31" s="182">
        <v>3</v>
      </c>
      <c r="K31" s="182">
        <v>49</v>
      </c>
      <c r="L31" s="182">
        <v>2</v>
      </c>
      <c r="M31" s="182">
        <v>21</v>
      </c>
      <c r="N31" s="182">
        <v>2</v>
      </c>
      <c r="O31" s="182">
        <v>3</v>
      </c>
      <c r="P31" s="182">
        <v>6</v>
      </c>
      <c r="Q31" s="182">
        <v>1</v>
      </c>
      <c r="R31" s="182">
        <v>8</v>
      </c>
      <c r="S31" s="182">
        <v>10</v>
      </c>
      <c r="T31" s="182">
        <v>0</v>
      </c>
      <c r="U31" s="182">
        <v>1</v>
      </c>
      <c r="V31" s="182">
        <v>0</v>
      </c>
      <c r="W31" s="182">
        <v>6</v>
      </c>
      <c r="X31" s="182">
        <v>5</v>
      </c>
      <c r="Y31" s="182">
        <v>0</v>
      </c>
      <c r="Z31" s="182">
        <v>0</v>
      </c>
      <c r="AA31" s="182">
        <v>0</v>
      </c>
      <c r="AB31" s="190">
        <v>170</v>
      </c>
    </row>
    <row r="32" spans="1:28" ht="15" customHeight="1">
      <c r="A32" s="35"/>
      <c r="B32" s="11"/>
      <c r="C32" s="181" t="s">
        <v>39</v>
      </c>
      <c r="D32" s="183">
        <v>141</v>
      </c>
      <c r="E32" s="182">
        <v>0</v>
      </c>
      <c r="F32" s="182">
        <v>0</v>
      </c>
      <c r="G32" s="182">
        <v>39</v>
      </c>
      <c r="H32" s="182">
        <v>10</v>
      </c>
      <c r="I32" s="182">
        <v>31</v>
      </c>
      <c r="J32" s="182">
        <v>10</v>
      </c>
      <c r="K32" s="182">
        <v>69</v>
      </c>
      <c r="L32" s="182">
        <v>3</v>
      </c>
      <c r="M32" s="182">
        <v>25</v>
      </c>
      <c r="N32" s="182">
        <v>6</v>
      </c>
      <c r="O32" s="182">
        <v>6</v>
      </c>
      <c r="P32" s="182">
        <v>14</v>
      </c>
      <c r="Q32" s="182">
        <v>1</v>
      </c>
      <c r="R32" s="182">
        <v>8</v>
      </c>
      <c r="S32" s="182">
        <v>11</v>
      </c>
      <c r="T32" s="182">
        <v>0</v>
      </c>
      <c r="U32" s="182">
        <v>1</v>
      </c>
      <c r="V32" s="182">
        <v>0</v>
      </c>
      <c r="W32" s="182">
        <v>7</v>
      </c>
      <c r="X32" s="182">
        <v>6</v>
      </c>
      <c r="Y32" s="182">
        <v>0</v>
      </c>
      <c r="Z32" s="182">
        <v>0</v>
      </c>
      <c r="AA32" s="182">
        <v>0</v>
      </c>
      <c r="AB32" s="190">
        <v>388</v>
      </c>
    </row>
    <row r="33" spans="1:28" ht="15" customHeight="1">
      <c r="A33" s="36"/>
      <c r="B33" s="39" t="s">
        <v>39</v>
      </c>
      <c r="C33" s="39"/>
      <c r="D33" s="195">
        <v>696</v>
      </c>
      <c r="E33" s="194">
        <v>16</v>
      </c>
      <c r="F33" s="194">
        <v>0</v>
      </c>
      <c r="G33" s="194">
        <v>92</v>
      </c>
      <c r="H33" s="194">
        <v>13</v>
      </c>
      <c r="I33" s="194">
        <v>67</v>
      </c>
      <c r="J33" s="194">
        <v>20</v>
      </c>
      <c r="K33" s="194">
        <v>172</v>
      </c>
      <c r="L33" s="194">
        <v>11</v>
      </c>
      <c r="M33" s="194">
        <v>52</v>
      </c>
      <c r="N33" s="194">
        <v>33</v>
      </c>
      <c r="O33" s="194">
        <v>33</v>
      </c>
      <c r="P33" s="194">
        <v>38</v>
      </c>
      <c r="Q33" s="194">
        <v>3</v>
      </c>
      <c r="R33" s="194">
        <v>19</v>
      </c>
      <c r="S33" s="194">
        <v>18</v>
      </c>
      <c r="T33" s="194">
        <v>3</v>
      </c>
      <c r="U33" s="194">
        <v>5</v>
      </c>
      <c r="V33" s="194">
        <v>5</v>
      </c>
      <c r="W33" s="194">
        <v>20</v>
      </c>
      <c r="X33" s="194">
        <v>13</v>
      </c>
      <c r="Y33" s="194">
        <v>0</v>
      </c>
      <c r="Z33" s="194">
        <v>1</v>
      </c>
      <c r="AA33" s="194">
        <v>0</v>
      </c>
      <c r="AB33" s="196">
        <v>1330</v>
      </c>
    </row>
    <row r="34" spans="1:28" ht="15" customHeight="1">
      <c r="A34" s="35" t="s">
        <v>12</v>
      </c>
      <c r="B34" s="11" t="s">
        <v>185</v>
      </c>
      <c r="C34" s="181" t="s">
        <v>51</v>
      </c>
      <c r="D34" s="183">
        <v>43</v>
      </c>
      <c r="E34" s="182">
        <v>1</v>
      </c>
      <c r="F34" s="182">
        <v>0</v>
      </c>
      <c r="G34" s="182">
        <v>33</v>
      </c>
      <c r="H34" s="182">
        <v>6</v>
      </c>
      <c r="I34" s="182">
        <v>4</v>
      </c>
      <c r="J34" s="182">
        <v>11</v>
      </c>
      <c r="K34" s="182">
        <v>91</v>
      </c>
      <c r="L34" s="182">
        <v>7</v>
      </c>
      <c r="M34" s="182">
        <v>57</v>
      </c>
      <c r="N34" s="182">
        <v>1</v>
      </c>
      <c r="O34" s="182">
        <v>20</v>
      </c>
      <c r="P34" s="182">
        <v>40</v>
      </c>
      <c r="Q34" s="182">
        <v>12</v>
      </c>
      <c r="R34" s="182">
        <v>38</v>
      </c>
      <c r="S34" s="182">
        <v>279</v>
      </c>
      <c r="T34" s="182">
        <v>16</v>
      </c>
      <c r="U34" s="182">
        <v>3</v>
      </c>
      <c r="V34" s="182">
        <v>0</v>
      </c>
      <c r="W34" s="182">
        <v>30</v>
      </c>
      <c r="X34" s="182">
        <v>16</v>
      </c>
      <c r="Y34" s="182">
        <v>2</v>
      </c>
      <c r="Z34" s="182">
        <v>0</v>
      </c>
      <c r="AA34" s="182">
        <v>0</v>
      </c>
      <c r="AB34" s="190">
        <v>710</v>
      </c>
    </row>
    <row r="35" spans="1:28" ht="15" customHeight="1">
      <c r="A35" s="35"/>
      <c r="B35" s="11"/>
      <c r="C35" s="181" t="s">
        <v>52</v>
      </c>
      <c r="D35" s="183">
        <v>367</v>
      </c>
      <c r="E35" s="182">
        <v>14</v>
      </c>
      <c r="F35" s="182">
        <v>2</v>
      </c>
      <c r="G35" s="182">
        <v>159</v>
      </c>
      <c r="H35" s="182">
        <v>20</v>
      </c>
      <c r="I35" s="182">
        <v>26</v>
      </c>
      <c r="J35" s="182">
        <v>14</v>
      </c>
      <c r="K35" s="182">
        <v>154</v>
      </c>
      <c r="L35" s="182">
        <v>36</v>
      </c>
      <c r="M35" s="182">
        <v>157</v>
      </c>
      <c r="N35" s="182">
        <v>22</v>
      </c>
      <c r="O35" s="182">
        <v>21</v>
      </c>
      <c r="P35" s="182">
        <v>83</v>
      </c>
      <c r="Q35" s="182">
        <v>11</v>
      </c>
      <c r="R35" s="182">
        <v>66</v>
      </c>
      <c r="S35" s="182">
        <v>695</v>
      </c>
      <c r="T35" s="182">
        <v>42</v>
      </c>
      <c r="U35" s="182">
        <v>3</v>
      </c>
      <c r="V35" s="182">
        <v>0</v>
      </c>
      <c r="W35" s="182">
        <v>94</v>
      </c>
      <c r="X35" s="182">
        <v>36</v>
      </c>
      <c r="Y35" s="182">
        <v>59</v>
      </c>
      <c r="Z35" s="182">
        <v>6</v>
      </c>
      <c r="AA35" s="182">
        <v>0</v>
      </c>
      <c r="AB35" s="190">
        <v>2087</v>
      </c>
    </row>
    <row r="36" spans="1:28" ht="15" customHeight="1">
      <c r="A36" s="35"/>
      <c r="B36" s="11"/>
      <c r="C36" s="181" t="s">
        <v>39</v>
      </c>
      <c r="D36" s="183">
        <v>410</v>
      </c>
      <c r="E36" s="182">
        <v>15</v>
      </c>
      <c r="F36" s="182">
        <v>2</v>
      </c>
      <c r="G36" s="182">
        <v>192</v>
      </c>
      <c r="H36" s="182">
        <v>26</v>
      </c>
      <c r="I36" s="182">
        <v>30</v>
      </c>
      <c r="J36" s="182">
        <v>25</v>
      </c>
      <c r="K36" s="182">
        <v>245</v>
      </c>
      <c r="L36" s="182">
        <v>43</v>
      </c>
      <c r="M36" s="182">
        <v>214</v>
      </c>
      <c r="N36" s="182">
        <v>23</v>
      </c>
      <c r="O36" s="182">
        <v>41</v>
      </c>
      <c r="P36" s="182">
        <v>123</v>
      </c>
      <c r="Q36" s="182">
        <v>23</v>
      </c>
      <c r="R36" s="182">
        <v>104</v>
      </c>
      <c r="S36" s="182">
        <v>974</v>
      </c>
      <c r="T36" s="182">
        <v>58</v>
      </c>
      <c r="U36" s="182">
        <v>6</v>
      </c>
      <c r="V36" s="182">
        <v>0</v>
      </c>
      <c r="W36" s="182">
        <v>124</v>
      </c>
      <c r="X36" s="182">
        <v>52</v>
      </c>
      <c r="Y36" s="182">
        <v>61</v>
      </c>
      <c r="Z36" s="182">
        <v>6</v>
      </c>
      <c r="AA36" s="182">
        <v>0</v>
      </c>
      <c r="AB36" s="190">
        <v>2797</v>
      </c>
    </row>
    <row r="37" spans="1:28" ht="15" customHeight="1">
      <c r="A37" s="35"/>
      <c r="B37" s="334" t="s">
        <v>186</v>
      </c>
      <c r="C37" s="260" t="s">
        <v>53</v>
      </c>
      <c r="D37" s="188">
        <v>1</v>
      </c>
      <c r="E37" s="189">
        <v>0</v>
      </c>
      <c r="F37" s="189">
        <v>0</v>
      </c>
      <c r="G37" s="189">
        <v>1</v>
      </c>
      <c r="H37" s="189">
        <v>0</v>
      </c>
      <c r="I37" s="189">
        <v>0</v>
      </c>
      <c r="J37" s="189">
        <v>0</v>
      </c>
      <c r="K37" s="189">
        <v>0</v>
      </c>
      <c r="L37" s="189">
        <v>0</v>
      </c>
      <c r="M37" s="189">
        <v>1</v>
      </c>
      <c r="N37" s="189">
        <v>0</v>
      </c>
      <c r="O37" s="189">
        <v>0</v>
      </c>
      <c r="P37" s="189">
        <v>0</v>
      </c>
      <c r="Q37" s="189">
        <v>0</v>
      </c>
      <c r="R37" s="189">
        <v>1</v>
      </c>
      <c r="S37" s="189">
        <v>13</v>
      </c>
      <c r="T37" s="189">
        <v>2</v>
      </c>
      <c r="U37" s="189">
        <v>0</v>
      </c>
      <c r="V37" s="189">
        <v>0</v>
      </c>
      <c r="W37" s="189">
        <v>6</v>
      </c>
      <c r="X37" s="189">
        <v>1</v>
      </c>
      <c r="Y37" s="189">
        <v>0</v>
      </c>
      <c r="Z37" s="189">
        <v>0</v>
      </c>
      <c r="AA37" s="189">
        <v>0</v>
      </c>
      <c r="AB37" s="312">
        <v>26</v>
      </c>
    </row>
    <row r="38" spans="1:28" ht="15" customHeight="1">
      <c r="A38" s="35"/>
      <c r="B38" s="11"/>
      <c r="C38" s="181" t="s">
        <v>310</v>
      </c>
      <c r="D38" s="183">
        <v>1</v>
      </c>
      <c r="E38" s="182">
        <v>1</v>
      </c>
      <c r="F38" s="182">
        <v>0</v>
      </c>
      <c r="G38" s="182">
        <v>1</v>
      </c>
      <c r="H38" s="182">
        <v>0</v>
      </c>
      <c r="I38" s="182">
        <v>1</v>
      </c>
      <c r="J38" s="182">
        <v>0</v>
      </c>
      <c r="K38" s="182">
        <v>2</v>
      </c>
      <c r="L38" s="182">
        <v>1</v>
      </c>
      <c r="M38" s="182">
        <v>2</v>
      </c>
      <c r="N38" s="182">
        <v>0</v>
      </c>
      <c r="O38" s="182">
        <v>0</v>
      </c>
      <c r="P38" s="182">
        <v>2</v>
      </c>
      <c r="Q38" s="182">
        <v>0</v>
      </c>
      <c r="R38" s="182">
        <v>1</v>
      </c>
      <c r="S38" s="182">
        <v>5</v>
      </c>
      <c r="T38" s="182">
        <v>0</v>
      </c>
      <c r="U38" s="182">
        <v>0</v>
      </c>
      <c r="V38" s="182">
        <v>0</v>
      </c>
      <c r="W38" s="182">
        <v>2</v>
      </c>
      <c r="X38" s="182">
        <v>0</v>
      </c>
      <c r="Y38" s="182">
        <v>0</v>
      </c>
      <c r="Z38" s="182">
        <v>0</v>
      </c>
      <c r="AA38" s="182">
        <v>0</v>
      </c>
      <c r="AB38" s="190">
        <v>19</v>
      </c>
    </row>
    <row r="39" spans="1:28" ht="15" customHeight="1">
      <c r="A39" s="35"/>
      <c r="B39" s="304"/>
      <c r="C39" s="34" t="s">
        <v>39</v>
      </c>
      <c r="D39" s="184">
        <v>2</v>
      </c>
      <c r="E39" s="185">
        <v>1</v>
      </c>
      <c r="F39" s="185">
        <v>0</v>
      </c>
      <c r="G39" s="185">
        <v>2</v>
      </c>
      <c r="H39" s="185">
        <v>0</v>
      </c>
      <c r="I39" s="185">
        <v>1</v>
      </c>
      <c r="J39" s="185">
        <v>0</v>
      </c>
      <c r="K39" s="185">
        <v>2</v>
      </c>
      <c r="L39" s="185">
        <v>1</v>
      </c>
      <c r="M39" s="185">
        <v>3</v>
      </c>
      <c r="N39" s="185">
        <v>0</v>
      </c>
      <c r="O39" s="185">
        <v>0</v>
      </c>
      <c r="P39" s="185">
        <v>2</v>
      </c>
      <c r="Q39" s="185">
        <v>0</v>
      </c>
      <c r="R39" s="185">
        <v>2</v>
      </c>
      <c r="S39" s="185">
        <v>18</v>
      </c>
      <c r="T39" s="185">
        <v>2</v>
      </c>
      <c r="U39" s="185">
        <v>0</v>
      </c>
      <c r="V39" s="185">
        <v>0</v>
      </c>
      <c r="W39" s="185">
        <v>8</v>
      </c>
      <c r="X39" s="185">
        <v>1</v>
      </c>
      <c r="Y39" s="185">
        <v>0</v>
      </c>
      <c r="Z39" s="185">
        <v>0</v>
      </c>
      <c r="AA39" s="185">
        <v>0</v>
      </c>
      <c r="AB39" s="191">
        <v>45</v>
      </c>
    </row>
    <row r="40" spans="1:28" ht="15" customHeight="1">
      <c r="A40" s="36"/>
      <c r="B40" s="34" t="s">
        <v>39</v>
      </c>
      <c r="C40" s="34"/>
      <c r="D40" s="184">
        <v>412</v>
      </c>
      <c r="E40" s="185">
        <v>16</v>
      </c>
      <c r="F40" s="185">
        <v>2</v>
      </c>
      <c r="G40" s="185">
        <v>194</v>
      </c>
      <c r="H40" s="185">
        <v>26</v>
      </c>
      <c r="I40" s="185">
        <v>31</v>
      </c>
      <c r="J40" s="185">
        <v>25</v>
      </c>
      <c r="K40" s="185">
        <v>247</v>
      </c>
      <c r="L40" s="185">
        <v>44</v>
      </c>
      <c r="M40" s="185">
        <v>217</v>
      </c>
      <c r="N40" s="185">
        <v>23</v>
      </c>
      <c r="O40" s="185">
        <v>41</v>
      </c>
      <c r="P40" s="185">
        <v>125</v>
      </c>
      <c r="Q40" s="185">
        <v>23</v>
      </c>
      <c r="R40" s="185">
        <v>106</v>
      </c>
      <c r="S40" s="185">
        <v>992</v>
      </c>
      <c r="T40" s="185">
        <v>60</v>
      </c>
      <c r="U40" s="185">
        <v>6</v>
      </c>
      <c r="V40" s="185">
        <v>0</v>
      </c>
      <c r="W40" s="185">
        <v>132</v>
      </c>
      <c r="X40" s="185">
        <v>53</v>
      </c>
      <c r="Y40" s="185">
        <v>61</v>
      </c>
      <c r="Z40" s="185">
        <v>6</v>
      </c>
      <c r="AA40" s="185">
        <v>0</v>
      </c>
      <c r="AB40" s="191">
        <v>2842</v>
      </c>
    </row>
    <row r="41" spans="1:28" ht="15" customHeight="1">
      <c r="A41" s="35" t="s">
        <v>13</v>
      </c>
      <c r="B41" s="181" t="s">
        <v>54</v>
      </c>
      <c r="C41" s="181" t="s">
        <v>54</v>
      </c>
      <c r="D41" s="183">
        <v>64</v>
      </c>
      <c r="E41" s="182">
        <v>2</v>
      </c>
      <c r="F41" s="182">
        <v>0</v>
      </c>
      <c r="G41" s="182">
        <v>15</v>
      </c>
      <c r="H41" s="182">
        <v>0</v>
      </c>
      <c r="I41" s="182">
        <v>0</v>
      </c>
      <c r="J41" s="182">
        <v>0</v>
      </c>
      <c r="K41" s="182">
        <v>3</v>
      </c>
      <c r="L41" s="182">
        <v>0</v>
      </c>
      <c r="M41" s="182">
        <v>0</v>
      </c>
      <c r="N41" s="182">
        <v>0</v>
      </c>
      <c r="O41" s="182">
        <v>0</v>
      </c>
      <c r="P41" s="182">
        <v>0</v>
      </c>
      <c r="Q41" s="182">
        <v>0</v>
      </c>
      <c r="R41" s="182">
        <v>0</v>
      </c>
      <c r="S41" s="182">
        <v>0</v>
      </c>
      <c r="T41" s="182">
        <v>0</v>
      </c>
      <c r="U41" s="182">
        <v>0</v>
      </c>
      <c r="V41" s="182">
        <v>0</v>
      </c>
      <c r="W41" s="182">
        <v>1</v>
      </c>
      <c r="X41" s="182">
        <v>0</v>
      </c>
      <c r="Y41" s="182">
        <v>0</v>
      </c>
      <c r="Z41" s="182">
        <v>0</v>
      </c>
      <c r="AA41" s="182">
        <v>0</v>
      </c>
      <c r="AB41" s="190">
        <v>85</v>
      </c>
    </row>
    <row r="42" spans="1:28" ht="15" customHeight="1">
      <c r="A42" s="35"/>
      <c r="B42" s="39" t="s">
        <v>55</v>
      </c>
      <c r="C42" s="39" t="s">
        <v>55</v>
      </c>
      <c r="D42" s="195">
        <v>1</v>
      </c>
      <c r="E42" s="194">
        <v>0</v>
      </c>
      <c r="F42" s="194">
        <v>0</v>
      </c>
      <c r="G42" s="194">
        <v>0</v>
      </c>
      <c r="H42" s="194">
        <v>0</v>
      </c>
      <c r="I42" s="194">
        <v>0</v>
      </c>
      <c r="J42" s="194">
        <v>0</v>
      </c>
      <c r="K42" s="194">
        <v>0</v>
      </c>
      <c r="L42" s="194">
        <v>0</v>
      </c>
      <c r="M42" s="194">
        <v>0</v>
      </c>
      <c r="N42" s="194">
        <v>0</v>
      </c>
      <c r="O42" s="194">
        <v>0</v>
      </c>
      <c r="P42" s="194">
        <v>0</v>
      </c>
      <c r="Q42" s="194">
        <v>0</v>
      </c>
      <c r="R42" s="194">
        <v>0</v>
      </c>
      <c r="S42" s="194">
        <v>0</v>
      </c>
      <c r="T42" s="194">
        <v>0</v>
      </c>
      <c r="U42" s="194">
        <v>0</v>
      </c>
      <c r="V42" s="194">
        <v>0</v>
      </c>
      <c r="W42" s="194">
        <v>0</v>
      </c>
      <c r="X42" s="194">
        <v>0</v>
      </c>
      <c r="Y42" s="194">
        <v>0</v>
      </c>
      <c r="Z42" s="194">
        <v>0</v>
      </c>
      <c r="AA42" s="194">
        <v>0</v>
      </c>
      <c r="AB42" s="196">
        <v>1</v>
      </c>
    </row>
    <row r="43" spans="1:28" ht="15" customHeight="1">
      <c r="A43" s="35"/>
      <c r="B43" s="334" t="s">
        <v>187</v>
      </c>
      <c r="C43" s="260" t="s">
        <v>56</v>
      </c>
      <c r="D43" s="188">
        <v>3</v>
      </c>
      <c r="E43" s="189">
        <v>0</v>
      </c>
      <c r="F43" s="189">
        <v>0</v>
      </c>
      <c r="G43" s="189">
        <v>1</v>
      </c>
      <c r="H43" s="189">
        <v>0</v>
      </c>
      <c r="I43" s="189">
        <v>0</v>
      </c>
      <c r="J43" s="189">
        <v>1</v>
      </c>
      <c r="K43" s="189">
        <v>4</v>
      </c>
      <c r="L43" s="189">
        <v>1</v>
      </c>
      <c r="M43" s="189">
        <v>2</v>
      </c>
      <c r="N43" s="189">
        <v>0</v>
      </c>
      <c r="O43" s="189">
        <v>0</v>
      </c>
      <c r="P43" s="189">
        <v>1</v>
      </c>
      <c r="Q43" s="189">
        <v>0</v>
      </c>
      <c r="R43" s="189">
        <v>2</v>
      </c>
      <c r="S43" s="189">
        <v>1</v>
      </c>
      <c r="T43" s="189">
        <v>1</v>
      </c>
      <c r="U43" s="189">
        <v>0</v>
      </c>
      <c r="V43" s="189">
        <v>0</v>
      </c>
      <c r="W43" s="189">
        <v>0</v>
      </c>
      <c r="X43" s="189">
        <v>0</v>
      </c>
      <c r="Y43" s="189">
        <v>0</v>
      </c>
      <c r="Z43" s="189">
        <v>0</v>
      </c>
      <c r="AA43" s="189">
        <v>0</v>
      </c>
      <c r="AB43" s="312">
        <v>17</v>
      </c>
    </row>
    <row r="44" spans="1:28" ht="15" customHeight="1">
      <c r="A44" s="35"/>
      <c r="B44" s="11"/>
      <c r="C44" s="181" t="s">
        <v>57</v>
      </c>
      <c r="D44" s="183">
        <v>99</v>
      </c>
      <c r="E44" s="182">
        <v>2</v>
      </c>
      <c r="F44" s="182">
        <v>0</v>
      </c>
      <c r="G44" s="182">
        <v>40</v>
      </c>
      <c r="H44" s="182">
        <v>1</v>
      </c>
      <c r="I44" s="182">
        <v>25</v>
      </c>
      <c r="J44" s="182">
        <v>17</v>
      </c>
      <c r="K44" s="182">
        <v>67</v>
      </c>
      <c r="L44" s="182">
        <v>7</v>
      </c>
      <c r="M44" s="182">
        <v>40</v>
      </c>
      <c r="N44" s="182">
        <v>8</v>
      </c>
      <c r="O44" s="182">
        <v>80</v>
      </c>
      <c r="P44" s="182">
        <v>151</v>
      </c>
      <c r="Q44" s="182">
        <v>4</v>
      </c>
      <c r="R44" s="182">
        <v>12</v>
      </c>
      <c r="S44" s="182">
        <v>106</v>
      </c>
      <c r="T44" s="182">
        <v>1</v>
      </c>
      <c r="U44" s="182">
        <v>0</v>
      </c>
      <c r="V44" s="182">
        <v>3</v>
      </c>
      <c r="W44" s="182">
        <v>10</v>
      </c>
      <c r="X44" s="182">
        <v>70</v>
      </c>
      <c r="Y44" s="182">
        <v>11</v>
      </c>
      <c r="Z44" s="182">
        <v>11</v>
      </c>
      <c r="AA44" s="182">
        <v>0</v>
      </c>
      <c r="AB44" s="190">
        <v>765</v>
      </c>
    </row>
    <row r="45" spans="1:28" ht="15" customHeight="1">
      <c r="A45" s="35"/>
      <c r="B45" s="304"/>
      <c r="C45" s="34" t="s">
        <v>39</v>
      </c>
      <c r="D45" s="184">
        <v>102</v>
      </c>
      <c r="E45" s="185">
        <v>2</v>
      </c>
      <c r="F45" s="185">
        <v>0</v>
      </c>
      <c r="G45" s="185">
        <v>41</v>
      </c>
      <c r="H45" s="185">
        <v>1</v>
      </c>
      <c r="I45" s="185">
        <v>25</v>
      </c>
      <c r="J45" s="185">
        <v>18</v>
      </c>
      <c r="K45" s="185">
        <v>71</v>
      </c>
      <c r="L45" s="185">
        <v>8</v>
      </c>
      <c r="M45" s="185">
        <v>42</v>
      </c>
      <c r="N45" s="185">
        <v>8</v>
      </c>
      <c r="O45" s="185">
        <v>80</v>
      </c>
      <c r="P45" s="185">
        <v>152</v>
      </c>
      <c r="Q45" s="185">
        <v>4</v>
      </c>
      <c r="R45" s="185">
        <v>14</v>
      </c>
      <c r="S45" s="185">
        <v>107</v>
      </c>
      <c r="T45" s="185">
        <v>2</v>
      </c>
      <c r="U45" s="185">
        <v>0</v>
      </c>
      <c r="V45" s="185">
        <v>3</v>
      </c>
      <c r="W45" s="185">
        <v>10</v>
      </c>
      <c r="X45" s="185">
        <v>70</v>
      </c>
      <c r="Y45" s="185">
        <v>11</v>
      </c>
      <c r="Z45" s="185">
        <v>11</v>
      </c>
      <c r="AA45" s="185">
        <v>0</v>
      </c>
      <c r="AB45" s="191">
        <v>782</v>
      </c>
    </row>
    <row r="46" spans="1:28" ht="15" customHeight="1">
      <c r="A46" s="36"/>
      <c r="B46" s="34" t="s">
        <v>39</v>
      </c>
      <c r="C46" s="34"/>
      <c r="D46" s="184">
        <v>167</v>
      </c>
      <c r="E46" s="185">
        <v>4</v>
      </c>
      <c r="F46" s="185">
        <v>0</v>
      </c>
      <c r="G46" s="185">
        <v>56</v>
      </c>
      <c r="H46" s="185">
        <v>1</v>
      </c>
      <c r="I46" s="185">
        <v>25</v>
      </c>
      <c r="J46" s="185">
        <v>18</v>
      </c>
      <c r="K46" s="185">
        <v>74</v>
      </c>
      <c r="L46" s="185">
        <v>8</v>
      </c>
      <c r="M46" s="185">
        <v>42</v>
      </c>
      <c r="N46" s="185">
        <v>8</v>
      </c>
      <c r="O46" s="185">
        <v>80</v>
      </c>
      <c r="P46" s="185">
        <v>152</v>
      </c>
      <c r="Q46" s="185">
        <v>4</v>
      </c>
      <c r="R46" s="185">
        <v>14</v>
      </c>
      <c r="S46" s="185">
        <v>107</v>
      </c>
      <c r="T46" s="185">
        <v>2</v>
      </c>
      <c r="U46" s="185">
        <v>0</v>
      </c>
      <c r="V46" s="185">
        <v>3</v>
      </c>
      <c r="W46" s="185">
        <v>11</v>
      </c>
      <c r="X46" s="185">
        <v>70</v>
      </c>
      <c r="Y46" s="185">
        <v>11</v>
      </c>
      <c r="Z46" s="185">
        <v>11</v>
      </c>
      <c r="AA46" s="185">
        <v>0</v>
      </c>
      <c r="AB46" s="191">
        <v>868</v>
      </c>
    </row>
    <row r="47" spans="1:28" ht="15" customHeight="1">
      <c r="A47" s="35" t="s">
        <v>14</v>
      </c>
      <c r="B47" s="11" t="s">
        <v>58</v>
      </c>
      <c r="C47" s="181" t="s">
        <v>59</v>
      </c>
      <c r="D47" s="183">
        <v>311</v>
      </c>
      <c r="E47" s="182">
        <v>67</v>
      </c>
      <c r="F47" s="182">
        <v>1</v>
      </c>
      <c r="G47" s="182">
        <v>45</v>
      </c>
      <c r="H47" s="182">
        <v>7</v>
      </c>
      <c r="I47" s="182">
        <v>13</v>
      </c>
      <c r="J47" s="182">
        <v>3</v>
      </c>
      <c r="K47" s="182">
        <v>8</v>
      </c>
      <c r="L47" s="182">
        <v>23</v>
      </c>
      <c r="M47" s="182">
        <v>1</v>
      </c>
      <c r="N47" s="182">
        <v>82</v>
      </c>
      <c r="O47" s="182">
        <v>16</v>
      </c>
      <c r="P47" s="182">
        <v>16</v>
      </c>
      <c r="Q47" s="182">
        <v>1</v>
      </c>
      <c r="R47" s="182">
        <v>0</v>
      </c>
      <c r="S47" s="182">
        <v>0</v>
      </c>
      <c r="T47" s="182">
        <v>0</v>
      </c>
      <c r="U47" s="182">
        <v>0</v>
      </c>
      <c r="V47" s="182">
        <v>0</v>
      </c>
      <c r="W47" s="182">
        <v>0</v>
      </c>
      <c r="X47" s="182">
        <v>3</v>
      </c>
      <c r="Y47" s="182">
        <v>0</v>
      </c>
      <c r="Z47" s="182">
        <v>2</v>
      </c>
      <c r="AA47" s="182">
        <v>0</v>
      </c>
      <c r="AB47" s="190">
        <v>599</v>
      </c>
    </row>
    <row r="48" spans="1:28" ht="15" customHeight="1">
      <c r="A48" s="35"/>
      <c r="B48" s="11"/>
      <c r="C48" s="181" t="s">
        <v>60</v>
      </c>
      <c r="D48" s="183">
        <v>49</v>
      </c>
      <c r="E48" s="182">
        <v>3</v>
      </c>
      <c r="F48" s="182">
        <v>0</v>
      </c>
      <c r="G48" s="182">
        <v>17</v>
      </c>
      <c r="H48" s="182">
        <v>1</v>
      </c>
      <c r="I48" s="182">
        <v>1</v>
      </c>
      <c r="J48" s="182">
        <v>1</v>
      </c>
      <c r="K48" s="182">
        <v>10</v>
      </c>
      <c r="L48" s="182">
        <v>1</v>
      </c>
      <c r="M48" s="182">
        <v>2</v>
      </c>
      <c r="N48" s="182">
        <v>9</v>
      </c>
      <c r="O48" s="182">
        <v>6</v>
      </c>
      <c r="P48" s="182">
        <v>5</v>
      </c>
      <c r="Q48" s="182">
        <v>1</v>
      </c>
      <c r="R48" s="182">
        <v>0</v>
      </c>
      <c r="S48" s="182">
        <v>0</v>
      </c>
      <c r="T48" s="182">
        <v>0</v>
      </c>
      <c r="U48" s="182">
        <v>0</v>
      </c>
      <c r="V48" s="182">
        <v>0</v>
      </c>
      <c r="W48" s="182">
        <v>0</v>
      </c>
      <c r="X48" s="182">
        <v>0</v>
      </c>
      <c r="Y48" s="182">
        <v>0</v>
      </c>
      <c r="Z48" s="182">
        <v>3</v>
      </c>
      <c r="AA48" s="182">
        <v>0</v>
      </c>
      <c r="AB48" s="190">
        <v>109</v>
      </c>
    </row>
    <row r="49" spans="1:28" ht="15" customHeight="1">
      <c r="A49" s="35"/>
      <c r="B49" s="11"/>
      <c r="C49" s="181" t="s">
        <v>39</v>
      </c>
      <c r="D49" s="183">
        <v>360</v>
      </c>
      <c r="E49" s="182">
        <v>70</v>
      </c>
      <c r="F49" s="182">
        <v>1</v>
      </c>
      <c r="G49" s="182">
        <v>62</v>
      </c>
      <c r="H49" s="182">
        <v>8</v>
      </c>
      <c r="I49" s="182">
        <v>14</v>
      </c>
      <c r="J49" s="182">
        <v>4</v>
      </c>
      <c r="K49" s="182">
        <v>18</v>
      </c>
      <c r="L49" s="182">
        <v>24</v>
      </c>
      <c r="M49" s="182">
        <v>3</v>
      </c>
      <c r="N49" s="182">
        <v>91</v>
      </c>
      <c r="O49" s="182">
        <v>22</v>
      </c>
      <c r="P49" s="182">
        <v>21</v>
      </c>
      <c r="Q49" s="182">
        <v>2</v>
      </c>
      <c r="R49" s="182">
        <v>0</v>
      </c>
      <c r="S49" s="182">
        <v>0</v>
      </c>
      <c r="T49" s="182">
        <v>0</v>
      </c>
      <c r="U49" s="182">
        <v>0</v>
      </c>
      <c r="V49" s="182">
        <v>0</v>
      </c>
      <c r="W49" s="182">
        <v>0</v>
      </c>
      <c r="X49" s="182">
        <v>3</v>
      </c>
      <c r="Y49" s="182">
        <v>0</v>
      </c>
      <c r="Z49" s="182">
        <v>5</v>
      </c>
      <c r="AA49" s="182">
        <v>0</v>
      </c>
      <c r="AB49" s="190">
        <v>708</v>
      </c>
    </row>
    <row r="50" spans="1:28" ht="15" customHeight="1">
      <c r="A50" s="35"/>
      <c r="B50" s="39" t="s">
        <v>61</v>
      </c>
      <c r="C50" s="39" t="s">
        <v>61</v>
      </c>
      <c r="D50" s="195">
        <v>2</v>
      </c>
      <c r="E50" s="194">
        <v>0</v>
      </c>
      <c r="F50" s="194">
        <v>0</v>
      </c>
      <c r="G50" s="194">
        <v>3</v>
      </c>
      <c r="H50" s="194">
        <v>0</v>
      </c>
      <c r="I50" s="194">
        <v>0</v>
      </c>
      <c r="J50" s="194">
        <v>0</v>
      </c>
      <c r="K50" s="194">
        <v>0</v>
      </c>
      <c r="L50" s="194">
        <v>1</v>
      </c>
      <c r="M50" s="194">
        <v>2</v>
      </c>
      <c r="N50" s="194">
        <v>0</v>
      </c>
      <c r="O50" s="194">
        <v>0</v>
      </c>
      <c r="P50" s="194">
        <v>1</v>
      </c>
      <c r="Q50" s="194">
        <v>0</v>
      </c>
      <c r="R50" s="194">
        <v>0</v>
      </c>
      <c r="S50" s="194">
        <v>1</v>
      </c>
      <c r="T50" s="194">
        <v>0</v>
      </c>
      <c r="U50" s="194">
        <v>0</v>
      </c>
      <c r="V50" s="194">
        <v>0</v>
      </c>
      <c r="W50" s="194">
        <v>0</v>
      </c>
      <c r="X50" s="194">
        <v>0</v>
      </c>
      <c r="Y50" s="194">
        <v>0</v>
      </c>
      <c r="Z50" s="194">
        <v>0</v>
      </c>
      <c r="AA50" s="194">
        <v>0</v>
      </c>
      <c r="AB50" s="196">
        <v>10</v>
      </c>
    </row>
    <row r="51" spans="1:28" ht="15" customHeight="1">
      <c r="A51" s="36"/>
      <c r="B51" s="34" t="s">
        <v>39</v>
      </c>
      <c r="C51" s="34"/>
      <c r="D51" s="184">
        <v>362</v>
      </c>
      <c r="E51" s="185">
        <v>70</v>
      </c>
      <c r="F51" s="185">
        <v>1</v>
      </c>
      <c r="G51" s="185">
        <v>65</v>
      </c>
      <c r="H51" s="185">
        <v>8</v>
      </c>
      <c r="I51" s="185">
        <v>14</v>
      </c>
      <c r="J51" s="185">
        <v>4</v>
      </c>
      <c r="K51" s="185">
        <v>18</v>
      </c>
      <c r="L51" s="185">
        <v>25</v>
      </c>
      <c r="M51" s="185">
        <v>5</v>
      </c>
      <c r="N51" s="185">
        <v>91</v>
      </c>
      <c r="O51" s="185">
        <v>22</v>
      </c>
      <c r="P51" s="185">
        <v>22</v>
      </c>
      <c r="Q51" s="185">
        <v>2</v>
      </c>
      <c r="R51" s="185">
        <v>0</v>
      </c>
      <c r="S51" s="185">
        <v>1</v>
      </c>
      <c r="T51" s="185">
        <v>0</v>
      </c>
      <c r="U51" s="185">
        <v>0</v>
      </c>
      <c r="V51" s="185">
        <v>0</v>
      </c>
      <c r="W51" s="185">
        <v>0</v>
      </c>
      <c r="X51" s="185">
        <v>3</v>
      </c>
      <c r="Y51" s="185">
        <v>0</v>
      </c>
      <c r="Z51" s="185">
        <v>5</v>
      </c>
      <c r="AA51" s="185">
        <v>0</v>
      </c>
      <c r="AB51" s="191">
        <v>718</v>
      </c>
    </row>
    <row r="52" spans="1:28" ht="15" customHeight="1">
      <c r="A52" s="38" t="s">
        <v>15</v>
      </c>
      <c r="B52" s="39"/>
      <c r="C52" s="39"/>
      <c r="D52" s="195">
        <v>1074</v>
      </c>
      <c r="E52" s="194">
        <v>79</v>
      </c>
      <c r="F52" s="194">
        <v>0</v>
      </c>
      <c r="G52" s="194">
        <v>314</v>
      </c>
      <c r="H52" s="194">
        <v>20</v>
      </c>
      <c r="I52" s="194">
        <v>63</v>
      </c>
      <c r="J52" s="194">
        <v>24</v>
      </c>
      <c r="K52" s="194">
        <v>177</v>
      </c>
      <c r="L52" s="194">
        <v>25</v>
      </c>
      <c r="M52" s="194">
        <v>62</v>
      </c>
      <c r="N52" s="194">
        <v>107</v>
      </c>
      <c r="O52" s="194">
        <v>77</v>
      </c>
      <c r="P52" s="194">
        <v>58</v>
      </c>
      <c r="Q52" s="194">
        <v>10</v>
      </c>
      <c r="R52" s="194">
        <v>8</v>
      </c>
      <c r="S52" s="194">
        <v>14</v>
      </c>
      <c r="T52" s="194">
        <v>2</v>
      </c>
      <c r="U52" s="194">
        <v>2</v>
      </c>
      <c r="V52" s="194">
        <v>2</v>
      </c>
      <c r="W52" s="194">
        <v>10</v>
      </c>
      <c r="X52" s="194">
        <v>11</v>
      </c>
      <c r="Y52" s="194">
        <v>1</v>
      </c>
      <c r="Z52" s="194">
        <v>67</v>
      </c>
      <c r="AA52" s="194">
        <v>1</v>
      </c>
      <c r="AB52" s="196">
        <v>2208</v>
      </c>
    </row>
    <row r="53" spans="1:28" ht="15" customHeight="1">
      <c r="A53" s="35" t="s">
        <v>16</v>
      </c>
      <c r="B53" s="11" t="s">
        <v>188</v>
      </c>
      <c r="C53" s="181" t="s">
        <v>62</v>
      </c>
      <c r="D53" s="183">
        <v>55</v>
      </c>
      <c r="E53" s="182">
        <v>7</v>
      </c>
      <c r="F53" s="182">
        <v>0</v>
      </c>
      <c r="G53" s="182">
        <v>11</v>
      </c>
      <c r="H53" s="182">
        <v>2</v>
      </c>
      <c r="I53" s="182">
        <v>3</v>
      </c>
      <c r="J53" s="182">
        <v>2</v>
      </c>
      <c r="K53" s="182">
        <v>15</v>
      </c>
      <c r="L53" s="182">
        <v>4</v>
      </c>
      <c r="M53" s="182">
        <v>9</v>
      </c>
      <c r="N53" s="182">
        <v>6</v>
      </c>
      <c r="O53" s="182">
        <v>6</v>
      </c>
      <c r="P53" s="182">
        <v>2</v>
      </c>
      <c r="Q53" s="182">
        <v>0</v>
      </c>
      <c r="R53" s="182">
        <v>0</v>
      </c>
      <c r="S53" s="182">
        <v>1</v>
      </c>
      <c r="T53" s="182">
        <v>0</v>
      </c>
      <c r="U53" s="182">
        <v>0</v>
      </c>
      <c r="V53" s="182">
        <v>1</v>
      </c>
      <c r="W53" s="182">
        <v>0</v>
      </c>
      <c r="X53" s="182">
        <v>0</v>
      </c>
      <c r="Y53" s="182">
        <v>0</v>
      </c>
      <c r="Z53" s="182">
        <v>6</v>
      </c>
      <c r="AA53" s="182">
        <v>0</v>
      </c>
      <c r="AB53" s="190">
        <v>130</v>
      </c>
    </row>
    <row r="54" spans="1:28" ht="15" customHeight="1">
      <c r="A54" s="35"/>
      <c r="B54" s="11"/>
      <c r="C54" s="181" t="s">
        <v>63</v>
      </c>
      <c r="D54" s="183">
        <v>247</v>
      </c>
      <c r="E54" s="182">
        <v>17</v>
      </c>
      <c r="F54" s="182">
        <v>0</v>
      </c>
      <c r="G54" s="182">
        <v>44</v>
      </c>
      <c r="H54" s="182">
        <v>0</v>
      </c>
      <c r="I54" s="182">
        <v>6</v>
      </c>
      <c r="J54" s="182">
        <v>6</v>
      </c>
      <c r="K54" s="182">
        <v>79</v>
      </c>
      <c r="L54" s="182">
        <v>7</v>
      </c>
      <c r="M54" s="182">
        <v>44</v>
      </c>
      <c r="N54" s="182">
        <v>30</v>
      </c>
      <c r="O54" s="182">
        <v>37</v>
      </c>
      <c r="P54" s="182">
        <v>31</v>
      </c>
      <c r="Q54" s="182">
        <v>6</v>
      </c>
      <c r="R54" s="182">
        <v>10</v>
      </c>
      <c r="S54" s="182">
        <v>14</v>
      </c>
      <c r="T54" s="182">
        <v>5</v>
      </c>
      <c r="U54" s="182">
        <v>0</v>
      </c>
      <c r="V54" s="182">
        <v>5</v>
      </c>
      <c r="W54" s="182">
        <v>12</v>
      </c>
      <c r="X54" s="182">
        <v>8</v>
      </c>
      <c r="Y54" s="182">
        <v>1</v>
      </c>
      <c r="Z54" s="182">
        <v>44</v>
      </c>
      <c r="AA54" s="182">
        <v>0</v>
      </c>
      <c r="AB54" s="190">
        <v>653</v>
      </c>
    </row>
    <row r="55" spans="1:28" ht="15" customHeight="1">
      <c r="A55" s="35"/>
      <c r="B55" s="11"/>
      <c r="C55" s="181" t="s">
        <v>39</v>
      </c>
      <c r="D55" s="183">
        <v>302</v>
      </c>
      <c r="E55" s="182">
        <v>24</v>
      </c>
      <c r="F55" s="182">
        <v>0</v>
      </c>
      <c r="G55" s="182">
        <v>55</v>
      </c>
      <c r="H55" s="182">
        <v>2</v>
      </c>
      <c r="I55" s="182">
        <v>9</v>
      </c>
      <c r="J55" s="182">
        <v>8</v>
      </c>
      <c r="K55" s="182">
        <v>94</v>
      </c>
      <c r="L55" s="182">
        <v>11</v>
      </c>
      <c r="M55" s="182">
        <v>53</v>
      </c>
      <c r="N55" s="182">
        <v>36</v>
      </c>
      <c r="O55" s="182">
        <v>43</v>
      </c>
      <c r="P55" s="182">
        <v>33</v>
      </c>
      <c r="Q55" s="182">
        <v>6</v>
      </c>
      <c r="R55" s="182">
        <v>10</v>
      </c>
      <c r="S55" s="182">
        <v>15</v>
      </c>
      <c r="T55" s="182">
        <v>5</v>
      </c>
      <c r="U55" s="182">
        <v>0</v>
      </c>
      <c r="V55" s="182">
        <v>6</v>
      </c>
      <c r="W55" s="182">
        <v>12</v>
      </c>
      <c r="X55" s="182">
        <v>8</v>
      </c>
      <c r="Y55" s="182">
        <v>1</v>
      </c>
      <c r="Z55" s="182">
        <v>50</v>
      </c>
      <c r="AA55" s="182">
        <v>0</v>
      </c>
      <c r="AB55" s="190">
        <v>783</v>
      </c>
    </row>
    <row r="56" spans="1:28" ht="15" customHeight="1">
      <c r="A56" s="35"/>
      <c r="B56" s="334" t="s">
        <v>64</v>
      </c>
      <c r="C56" s="260" t="s">
        <v>65</v>
      </c>
      <c r="D56" s="188">
        <v>54</v>
      </c>
      <c r="E56" s="189">
        <v>3</v>
      </c>
      <c r="F56" s="189">
        <v>0</v>
      </c>
      <c r="G56" s="189">
        <v>17</v>
      </c>
      <c r="H56" s="189">
        <v>0</v>
      </c>
      <c r="I56" s="189">
        <v>2</v>
      </c>
      <c r="J56" s="189">
        <v>0</v>
      </c>
      <c r="K56" s="189">
        <v>26</v>
      </c>
      <c r="L56" s="189">
        <v>0</v>
      </c>
      <c r="M56" s="189">
        <v>8</v>
      </c>
      <c r="N56" s="189">
        <v>10</v>
      </c>
      <c r="O56" s="189">
        <v>11</v>
      </c>
      <c r="P56" s="189">
        <v>10</v>
      </c>
      <c r="Q56" s="189">
        <v>3</v>
      </c>
      <c r="R56" s="189">
        <v>2</v>
      </c>
      <c r="S56" s="189">
        <v>9</v>
      </c>
      <c r="T56" s="189">
        <v>2</v>
      </c>
      <c r="U56" s="189">
        <v>1</v>
      </c>
      <c r="V56" s="189">
        <v>0</v>
      </c>
      <c r="W56" s="189">
        <v>1</v>
      </c>
      <c r="X56" s="189">
        <v>1</v>
      </c>
      <c r="Y56" s="189">
        <v>0</v>
      </c>
      <c r="Z56" s="189">
        <v>10</v>
      </c>
      <c r="AA56" s="189">
        <v>0</v>
      </c>
      <c r="AB56" s="312">
        <v>170</v>
      </c>
    </row>
    <row r="57" spans="1:28" ht="15" customHeight="1">
      <c r="A57" s="35"/>
      <c r="B57" s="11"/>
      <c r="C57" s="181" t="s">
        <v>66</v>
      </c>
      <c r="D57" s="183">
        <v>0</v>
      </c>
      <c r="E57" s="182">
        <v>0</v>
      </c>
      <c r="F57" s="182">
        <v>0</v>
      </c>
      <c r="G57" s="182">
        <v>0</v>
      </c>
      <c r="H57" s="182">
        <v>0</v>
      </c>
      <c r="I57" s="182">
        <v>0</v>
      </c>
      <c r="J57" s="182">
        <v>0</v>
      </c>
      <c r="K57" s="182">
        <v>0</v>
      </c>
      <c r="L57" s="182">
        <v>0</v>
      </c>
      <c r="M57" s="182">
        <v>0</v>
      </c>
      <c r="N57" s="182">
        <v>0</v>
      </c>
      <c r="O57" s="182">
        <v>0</v>
      </c>
      <c r="P57" s="182">
        <v>2</v>
      </c>
      <c r="Q57" s="182">
        <v>0</v>
      </c>
      <c r="R57" s="182">
        <v>0</v>
      </c>
      <c r="S57" s="182">
        <v>1</v>
      </c>
      <c r="T57" s="182">
        <v>0</v>
      </c>
      <c r="U57" s="182">
        <v>0</v>
      </c>
      <c r="V57" s="182">
        <v>0</v>
      </c>
      <c r="W57" s="182">
        <v>0</v>
      </c>
      <c r="X57" s="182">
        <v>0</v>
      </c>
      <c r="Y57" s="182">
        <v>0</v>
      </c>
      <c r="Z57" s="182">
        <v>0</v>
      </c>
      <c r="AA57" s="182">
        <v>0</v>
      </c>
      <c r="AB57" s="190">
        <v>3</v>
      </c>
    </row>
    <row r="58" spans="1:28" ht="15" customHeight="1">
      <c r="A58" s="35"/>
      <c r="B58" s="11"/>
      <c r="C58" s="181" t="s">
        <v>67</v>
      </c>
      <c r="D58" s="183">
        <v>239</v>
      </c>
      <c r="E58" s="182">
        <v>1</v>
      </c>
      <c r="F58" s="182">
        <v>0</v>
      </c>
      <c r="G58" s="182">
        <v>78</v>
      </c>
      <c r="H58" s="182">
        <v>1</v>
      </c>
      <c r="I58" s="182">
        <v>17</v>
      </c>
      <c r="J58" s="182">
        <v>14</v>
      </c>
      <c r="K58" s="182">
        <v>236</v>
      </c>
      <c r="L58" s="182">
        <v>9</v>
      </c>
      <c r="M58" s="182">
        <v>116</v>
      </c>
      <c r="N58" s="182">
        <v>10</v>
      </c>
      <c r="O58" s="182">
        <v>74</v>
      </c>
      <c r="P58" s="182">
        <v>85</v>
      </c>
      <c r="Q58" s="182">
        <v>51</v>
      </c>
      <c r="R58" s="182">
        <v>90</v>
      </c>
      <c r="S58" s="182">
        <v>815</v>
      </c>
      <c r="T58" s="182">
        <v>135</v>
      </c>
      <c r="U58" s="182">
        <v>6</v>
      </c>
      <c r="V58" s="182">
        <v>7</v>
      </c>
      <c r="W58" s="182">
        <v>115</v>
      </c>
      <c r="X58" s="182">
        <v>49</v>
      </c>
      <c r="Y58" s="182">
        <v>61</v>
      </c>
      <c r="Z58" s="182">
        <v>78</v>
      </c>
      <c r="AA58" s="182">
        <v>0</v>
      </c>
      <c r="AB58" s="190">
        <v>2287</v>
      </c>
    </row>
    <row r="59" spans="1:28" ht="15" customHeight="1">
      <c r="A59" s="35"/>
      <c r="B59" s="11"/>
      <c r="C59" s="181" t="s">
        <v>311</v>
      </c>
      <c r="D59" s="183">
        <v>389</v>
      </c>
      <c r="E59" s="182">
        <v>9</v>
      </c>
      <c r="F59" s="182">
        <v>0</v>
      </c>
      <c r="G59" s="182">
        <v>76</v>
      </c>
      <c r="H59" s="182">
        <v>3</v>
      </c>
      <c r="I59" s="182">
        <v>19</v>
      </c>
      <c r="J59" s="182">
        <v>20</v>
      </c>
      <c r="K59" s="182">
        <v>268</v>
      </c>
      <c r="L59" s="182">
        <v>12</v>
      </c>
      <c r="M59" s="182">
        <v>147</v>
      </c>
      <c r="N59" s="182">
        <v>22</v>
      </c>
      <c r="O59" s="182">
        <v>85</v>
      </c>
      <c r="P59" s="182">
        <v>93</v>
      </c>
      <c r="Q59" s="182">
        <v>26</v>
      </c>
      <c r="R59" s="182">
        <v>90</v>
      </c>
      <c r="S59" s="182">
        <v>499</v>
      </c>
      <c r="T59" s="182">
        <v>63</v>
      </c>
      <c r="U59" s="182">
        <v>6</v>
      </c>
      <c r="V59" s="182">
        <v>4</v>
      </c>
      <c r="W59" s="182">
        <v>127</v>
      </c>
      <c r="X59" s="182">
        <v>50</v>
      </c>
      <c r="Y59" s="182">
        <v>28</v>
      </c>
      <c r="Z59" s="182">
        <v>82</v>
      </c>
      <c r="AA59" s="182">
        <v>2</v>
      </c>
      <c r="AB59" s="190">
        <v>2120</v>
      </c>
    </row>
    <row r="60" spans="1:28" ht="15" customHeight="1">
      <c r="A60" s="35"/>
      <c r="B60" s="304"/>
      <c r="C60" s="34" t="s">
        <v>39</v>
      </c>
      <c r="D60" s="184">
        <v>682</v>
      </c>
      <c r="E60" s="185">
        <v>13</v>
      </c>
      <c r="F60" s="185">
        <v>0</v>
      </c>
      <c r="G60" s="185">
        <v>171</v>
      </c>
      <c r="H60" s="185">
        <v>4</v>
      </c>
      <c r="I60" s="185">
        <v>38</v>
      </c>
      <c r="J60" s="185">
        <v>34</v>
      </c>
      <c r="K60" s="185">
        <v>530</v>
      </c>
      <c r="L60" s="185">
        <v>21</v>
      </c>
      <c r="M60" s="185">
        <v>271</v>
      </c>
      <c r="N60" s="185">
        <v>42</v>
      </c>
      <c r="O60" s="185">
        <v>170</v>
      </c>
      <c r="P60" s="185">
        <v>190</v>
      </c>
      <c r="Q60" s="185">
        <v>80</v>
      </c>
      <c r="R60" s="185">
        <v>182</v>
      </c>
      <c r="S60" s="185">
        <v>1324</v>
      </c>
      <c r="T60" s="185">
        <v>200</v>
      </c>
      <c r="U60" s="185">
        <v>13</v>
      </c>
      <c r="V60" s="185">
        <v>11</v>
      </c>
      <c r="W60" s="185">
        <v>243</v>
      </c>
      <c r="X60" s="185">
        <v>100</v>
      </c>
      <c r="Y60" s="185">
        <v>89</v>
      </c>
      <c r="Z60" s="185">
        <v>170</v>
      </c>
      <c r="AA60" s="185">
        <v>2</v>
      </c>
      <c r="AB60" s="191">
        <v>4580</v>
      </c>
    </row>
    <row r="61" spans="1:28" ht="15" customHeight="1">
      <c r="A61" s="35"/>
      <c r="B61" s="11" t="s">
        <v>68</v>
      </c>
      <c r="C61" s="181" t="s">
        <v>68</v>
      </c>
      <c r="D61" s="183">
        <v>395</v>
      </c>
      <c r="E61" s="182">
        <v>2</v>
      </c>
      <c r="F61" s="182">
        <v>0</v>
      </c>
      <c r="G61" s="182">
        <v>107</v>
      </c>
      <c r="H61" s="182">
        <v>8</v>
      </c>
      <c r="I61" s="182">
        <v>18</v>
      </c>
      <c r="J61" s="182">
        <v>24</v>
      </c>
      <c r="K61" s="182">
        <v>372</v>
      </c>
      <c r="L61" s="182">
        <v>10</v>
      </c>
      <c r="M61" s="182">
        <v>203</v>
      </c>
      <c r="N61" s="182">
        <v>15</v>
      </c>
      <c r="O61" s="182">
        <v>94</v>
      </c>
      <c r="P61" s="182">
        <v>138</v>
      </c>
      <c r="Q61" s="182">
        <v>50</v>
      </c>
      <c r="R61" s="182">
        <v>116</v>
      </c>
      <c r="S61" s="182">
        <v>830</v>
      </c>
      <c r="T61" s="182">
        <v>68</v>
      </c>
      <c r="U61" s="182">
        <v>4</v>
      </c>
      <c r="V61" s="182">
        <v>3</v>
      </c>
      <c r="W61" s="182">
        <v>69</v>
      </c>
      <c r="X61" s="182">
        <v>29</v>
      </c>
      <c r="Y61" s="182">
        <v>17</v>
      </c>
      <c r="Z61" s="182">
        <v>66</v>
      </c>
      <c r="AA61" s="182">
        <v>0</v>
      </c>
      <c r="AB61" s="190">
        <v>2638</v>
      </c>
    </row>
    <row r="62" spans="1:28" ht="15" customHeight="1">
      <c r="A62" s="35"/>
      <c r="B62" s="197" t="s">
        <v>69</v>
      </c>
      <c r="C62" s="39" t="s">
        <v>69</v>
      </c>
      <c r="D62" s="195">
        <v>0</v>
      </c>
      <c r="E62" s="194">
        <v>0</v>
      </c>
      <c r="F62" s="194">
        <v>0</v>
      </c>
      <c r="G62" s="194">
        <v>0</v>
      </c>
      <c r="H62" s="194">
        <v>0</v>
      </c>
      <c r="I62" s="194">
        <v>0</v>
      </c>
      <c r="J62" s="194">
        <v>0</v>
      </c>
      <c r="K62" s="194">
        <v>0</v>
      </c>
      <c r="L62" s="194">
        <v>0</v>
      </c>
      <c r="M62" s="194">
        <v>0</v>
      </c>
      <c r="N62" s="194">
        <v>0</v>
      </c>
      <c r="O62" s="194">
        <v>0</v>
      </c>
      <c r="P62" s="194">
        <v>0</v>
      </c>
      <c r="Q62" s="194">
        <v>0</v>
      </c>
      <c r="R62" s="194">
        <v>1</v>
      </c>
      <c r="S62" s="194">
        <v>0</v>
      </c>
      <c r="T62" s="194">
        <v>0</v>
      </c>
      <c r="U62" s="194">
        <v>0</v>
      </c>
      <c r="V62" s="194">
        <v>0</v>
      </c>
      <c r="W62" s="194">
        <v>0</v>
      </c>
      <c r="X62" s="194">
        <v>0</v>
      </c>
      <c r="Y62" s="194">
        <v>0</v>
      </c>
      <c r="Z62" s="194">
        <v>0</v>
      </c>
      <c r="AA62" s="194">
        <v>0</v>
      </c>
      <c r="AB62" s="196">
        <v>1</v>
      </c>
    </row>
    <row r="63" spans="1:28" ht="15" customHeight="1">
      <c r="A63" s="36"/>
      <c r="B63" s="34" t="s">
        <v>39</v>
      </c>
      <c r="C63" s="34"/>
      <c r="D63" s="184">
        <v>1379</v>
      </c>
      <c r="E63" s="185">
        <v>39</v>
      </c>
      <c r="F63" s="185">
        <v>0</v>
      </c>
      <c r="G63" s="185">
        <v>333</v>
      </c>
      <c r="H63" s="185">
        <v>14</v>
      </c>
      <c r="I63" s="185">
        <v>65</v>
      </c>
      <c r="J63" s="185">
        <v>66</v>
      </c>
      <c r="K63" s="185">
        <v>996</v>
      </c>
      <c r="L63" s="185">
        <v>42</v>
      </c>
      <c r="M63" s="185">
        <v>527</v>
      </c>
      <c r="N63" s="185">
        <v>93</v>
      </c>
      <c r="O63" s="185">
        <v>307</v>
      </c>
      <c r="P63" s="185">
        <v>361</v>
      </c>
      <c r="Q63" s="185">
        <v>136</v>
      </c>
      <c r="R63" s="185">
        <v>309</v>
      </c>
      <c r="S63" s="185">
        <v>2169</v>
      </c>
      <c r="T63" s="185">
        <v>273</v>
      </c>
      <c r="U63" s="185">
        <v>17</v>
      </c>
      <c r="V63" s="185">
        <v>20</v>
      </c>
      <c r="W63" s="185">
        <v>324</v>
      </c>
      <c r="X63" s="185">
        <v>137</v>
      </c>
      <c r="Y63" s="185">
        <v>107</v>
      </c>
      <c r="Z63" s="185">
        <v>286</v>
      </c>
      <c r="AA63" s="185">
        <v>2</v>
      </c>
      <c r="AB63" s="191">
        <v>8002</v>
      </c>
    </row>
    <row r="64" spans="1:28" ht="15" customHeight="1">
      <c r="A64" s="35" t="s">
        <v>17</v>
      </c>
      <c r="B64" s="181" t="s">
        <v>70</v>
      </c>
      <c r="C64" s="181" t="s">
        <v>70</v>
      </c>
      <c r="D64" s="183">
        <v>428</v>
      </c>
      <c r="E64" s="182">
        <v>4</v>
      </c>
      <c r="F64" s="182">
        <v>0</v>
      </c>
      <c r="G64" s="182">
        <v>273</v>
      </c>
      <c r="H64" s="182">
        <v>23</v>
      </c>
      <c r="I64" s="182">
        <v>23</v>
      </c>
      <c r="J64" s="182">
        <v>32</v>
      </c>
      <c r="K64" s="182">
        <v>391</v>
      </c>
      <c r="L64" s="182">
        <v>44</v>
      </c>
      <c r="M64" s="182">
        <v>219</v>
      </c>
      <c r="N64" s="182">
        <v>16</v>
      </c>
      <c r="O64" s="182">
        <v>92</v>
      </c>
      <c r="P64" s="182">
        <v>153</v>
      </c>
      <c r="Q64" s="182">
        <v>45</v>
      </c>
      <c r="R64" s="182">
        <v>93</v>
      </c>
      <c r="S64" s="182">
        <v>433</v>
      </c>
      <c r="T64" s="182">
        <v>30</v>
      </c>
      <c r="U64" s="182">
        <v>9</v>
      </c>
      <c r="V64" s="182">
        <v>3</v>
      </c>
      <c r="W64" s="182">
        <v>114</v>
      </c>
      <c r="X64" s="182">
        <v>35</v>
      </c>
      <c r="Y64" s="182">
        <v>23</v>
      </c>
      <c r="Z64" s="182">
        <v>43</v>
      </c>
      <c r="AA64" s="182">
        <v>0</v>
      </c>
      <c r="AB64" s="190">
        <v>2526</v>
      </c>
    </row>
    <row r="65" spans="1:28" ht="15" customHeight="1">
      <c r="A65" s="35"/>
      <c r="B65" s="334" t="s">
        <v>71</v>
      </c>
      <c r="C65" s="260" t="s">
        <v>72</v>
      </c>
      <c r="D65" s="188">
        <v>12</v>
      </c>
      <c r="E65" s="189">
        <v>0</v>
      </c>
      <c r="F65" s="189">
        <v>0</v>
      </c>
      <c r="G65" s="189">
        <v>1</v>
      </c>
      <c r="H65" s="189">
        <v>1</v>
      </c>
      <c r="I65" s="189">
        <v>2</v>
      </c>
      <c r="J65" s="189">
        <v>0</v>
      </c>
      <c r="K65" s="189">
        <v>3</v>
      </c>
      <c r="L65" s="189">
        <v>0</v>
      </c>
      <c r="M65" s="189">
        <v>1</v>
      </c>
      <c r="N65" s="189">
        <v>0</v>
      </c>
      <c r="O65" s="189">
        <v>4</v>
      </c>
      <c r="P65" s="189">
        <v>3</v>
      </c>
      <c r="Q65" s="189">
        <v>1</v>
      </c>
      <c r="R65" s="189">
        <v>0</v>
      </c>
      <c r="S65" s="189">
        <v>3</v>
      </c>
      <c r="T65" s="189">
        <v>0</v>
      </c>
      <c r="U65" s="189">
        <v>0</v>
      </c>
      <c r="V65" s="189">
        <v>0</v>
      </c>
      <c r="W65" s="189">
        <v>2</v>
      </c>
      <c r="X65" s="189">
        <v>2</v>
      </c>
      <c r="Y65" s="189">
        <v>0</v>
      </c>
      <c r="Z65" s="189">
        <v>0</v>
      </c>
      <c r="AA65" s="189">
        <v>0</v>
      </c>
      <c r="AB65" s="312">
        <v>35</v>
      </c>
    </row>
    <row r="66" spans="1:28" ht="15" customHeight="1">
      <c r="A66" s="35"/>
      <c r="B66" s="11"/>
      <c r="C66" s="181" t="s">
        <v>73</v>
      </c>
      <c r="D66" s="183">
        <v>13</v>
      </c>
      <c r="E66" s="182">
        <v>0</v>
      </c>
      <c r="F66" s="182">
        <v>0</v>
      </c>
      <c r="G66" s="182">
        <v>3</v>
      </c>
      <c r="H66" s="182">
        <v>1</v>
      </c>
      <c r="I66" s="182">
        <v>0</v>
      </c>
      <c r="J66" s="182">
        <v>6</v>
      </c>
      <c r="K66" s="182">
        <v>5</v>
      </c>
      <c r="L66" s="182">
        <v>4</v>
      </c>
      <c r="M66" s="182">
        <v>10</v>
      </c>
      <c r="N66" s="182">
        <v>0</v>
      </c>
      <c r="O66" s="182">
        <v>3</v>
      </c>
      <c r="P66" s="182">
        <v>4</v>
      </c>
      <c r="Q66" s="182">
        <v>0</v>
      </c>
      <c r="R66" s="182">
        <v>2</v>
      </c>
      <c r="S66" s="182">
        <v>5</v>
      </c>
      <c r="T66" s="182">
        <v>0</v>
      </c>
      <c r="U66" s="182">
        <v>0</v>
      </c>
      <c r="V66" s="182">
        <v>0</v>
      </c>
      <c r="W66" s="182">
        <v>2</v>
      </c>
      <c r="X66" s="182">
        <v>5</v>
      </c>
      <c r="Y66" s="182">
        <v>0</v>
      </c>
      <c r="Z66" s="182">
        <v>0</v>
      </c>
      <c r="AA66" s="182">
        <v>0</v>
      </c>
      <c r="AB66" s="190">
        <v>63</v>
      </c>
    </row>
    <row r="67" spans="1:28" ht="15" customHeight="1">
      <c r="A67" s="35"/>
      <c r="B67" s="11"/>
      <c r="C67" s="181" t="s">
        <v>74</v>
      </c>
      <c r="D67" s="183">
        <v>6</v>
      </c>
      <c r="E67" s="182">
        <v>0</v>
      </c>
      <c r="F67" s="182">
        <v>0</v>
      </c>
      <c r="G67" s="182">
        <v>3</v>
      </c>
      <c r="H67" s="182">
        <v>0</v>
      </c>
      <c r="I67" s="182">
        <v>0</v>
      </c>
      <c r="J67" s="182">
        <v>0</v>
      </c>
      <c r="K67" s="182">
        <v>1</v>
      </c>
      <c r="L67" s="182">
        <v>0</v>
      </c>
      <c r="M67" s="182">
        <v>1</v>
      </c>
      <c r="N67" s="182">
        <v>0</v>
      </c>
      <c r="O67" s="182">
        <v>0</v>
      </c>
      <c r="P67" s="182">
        <v>0</v>
      </c>
      <c r="Q67" s="182">
        <v>0</v>
      </c>
      <c r="R67" s="182">
        <v>0</v>
      </c>
      <c r="S67" s="182">
        <v>0</v>
      </c>
      <c r="T67" s="182">
        <v>0</v>
      </c>
      <c r="U67" s="182">
        <v>0</v>
      </c>
      <c r="V67" s="182">
        <v>0</v>
      </c>
      <c r="W67" s="182">
        <v>0</v>
      </c>
      <c r="X67" s="182">
        <v>0</v>
      </c>
      <c r="Y67" s="182">
        <v>0</v>
      </c>
      <c r="Z67" s="182">
        <v>0</v>
      </c>
      <c r="AA67" s="182">
        <v>0</v>
      </c>
      <c r="AB67" s="190">
        <v>11</v>
      </c>
    </row>
    <row r="68" spans="1:28" ht="15" customHeight="1">
      <c r="A68" s="35"/>
      <c r="B68" s="304"/>
      <c r="C68" s="34" t="s">
        <v>39</v>
      </c>
      <c r="D68" s="184">
        <v>31</v>
      </c>
      <c r="E68" s="185">
        <v>0</v>
      </c>
      <c r="F68" s="185">
        <v>0</v>
      </c>
      <c r="G68" s="185">
        <v>7</v>
      </c>
      <c r="H68" s="185">
        <v>2</v>
      </c>
      <c r="I68" s="185">
        <v>2</v>
      </c>
      <c r="J68" s="185">
        <v>6</v>
      </c>
      <c r="K68" s="185">
        <v>9</v>
      </c>
      <c r="L68" s="185">
        <v>4</v>
      </c>
      <c r="M68" s="185">
        <v>12</v>
      </c>
      <c r="N68" s="185">
        <v>0</v>
      </c>
      <c r="O68" s="185">
        <v>7</v>
      </c>
      <c r="P68" s="185">
        <v>7</v>
      </c>
      <c r="Q68" s="185">
        <v>1</v>
      </c>
      <c r="R68" s="185">
        <v>2</v>
      </c>
      <c r="S68" s="185">
        <v>8</v>
      </c>
      <c r="T68" s="185">
        <v>0</v>
      </c>
      <c r="U68" s="185">
        <v>0</v>
      </c>
      <c r="V68" s="185">
        <v>0</v>
      </c>
      <c r="W68" s="185">
        <v>4</v>
      </c>
      <c r="X68" s="185">
        <v>7</v>
      </c>
      <c r="Y68" s="185">
        <v>0</v>
      </c>
      <c r="Z68" s="185">
        <v>0</v>
      </c>
      <c r="AA68" s="185">
        <v>0</v>
      </c>
      <c r="AB68" s="191">
        <v>109</v>
      </c>
    </row>
    <row r="69" spans="1:28" ht="15" customHeight="1">
      <c r="A69" s="35"/>
      <c r="B69" s="11" t="s">
        <v>189</v>
      </c>
      <c r="C69" s="181" t="s">
        <v>75</v>
      </c>
      <c r="D69" s="183">
        <v>1</v>
      </c>
      <c r="E69" s="182">
        <v>0</v>
      </c>
      <c r="F69" s="182">
        <v>0</v>
      </c>
      <c r="G69" s="182">
        <v>0</v>
      </c>
      <c r="H69" s="182">
        <v>0</v>
      </c>
      <c r="I69" s="182">
        <v>0</v>
      </c>
      <c r="J69" s="182">
        <v>0</v>
      </c>
      <c r="K69" s="182">
        <v>0</v>
      </c>
      <c r="L69" s="182">
        <v>0</v>
      </c>
      <c r="M69" s="182">
        <v>0</v>
      </c>
      <c r="N69" s="182">
        <v>0</v>
      </c>
      <c r="O69" s="182">
        <v>1</v>
      </c>
      <c r="P69" s="182">
        <v>0</v>
      </c>
      <c r="Q69" s="182">
        <v>0</v>
      </c>
      <c r="R69" s="182">
        <v>0</v>
      </c>
      <c r="S69" s="182">
        <v>2</v>
      </c>
      <c r="T69" s="182">
        <v>0</v>
      </c>
      <c r="U69" s="182">
        <v>0</v>
      </c>
      <c r="V69" s="182">
        <v>0</v>
      </c>
      <c r="W69" s="182">
        <v>0</v>
      </c>
      <c r="X69" s="182">
        <v>0</v>
      </c>
      <c r="Y69" s="182">
        <v>0</v>
      </c>
      <c r="Z69" s="182">
        <v>0</v>
      </c>
      <c r="AA69" s="182">
        <v>0</v>
      </c>
      <c r="AB69" s="190">
        <v>4</v>
      </c>
    </row>
    <row r="70" spans="1:28" ht="15" customHeight="1">
      <c r="A70" s="35"/>
      <c r="B70" s="11"/>
      <c r="C70" s="181" t="s">
        <v>76</v>
      </c>
      <c r="D70" s="183">
        <v>1</v>
      </c>
      <c r="E70" s="182">
        <v>0</v>
      </c>
      <c r="F70" s="182">
        <v>0</v>
      </c>
      <c r="G70" s="182">
        <v>2</v>
      </c>
      <c r="H70" s="182">
        <v>0</v>
      </c>
      <c r="I70" s="182">
        <v>0</v>
      </c>
      <c r="J70" s="182">
        <v>0</v>
      </c>
      <c r="K70" s="182">
        <v>6</v>
      </c>
      <c r="L70" s="182">
        <v>0</v>
      </c>
      <c r="M70" s="182">
        <v>3</v>
      </c>
      <c r="N70" s="182">
        <v>0</v>
      </c>
      <c r="O70" s="182">
        <v>1</v>
      </c>
      <c r="P70" s="182">
        <v>1</v>
      </c>
      <c r="Q70" s="182">
        <v>0</v>
      </c>
      <c r="R70" s="182">
        <v>3</v>
      </c>
      <c r="S70" s="182">
        <v>26</v>
      </c>
      <c r="T70" s="182">
        <v>0</v>
      </c>
      <c r="U70" s="182">
        <v>1</v>
      </c>
      <c r="V70" s="182">
        <v>0</v>
      </c>
      <c r="W70" s="182">
        <v>3</v>
      </c>
      <c r="X70" s="182">
        <v>1</v>
      </c>
      <c r="Y70" s="182">
        <v>0</v>
      </c>
      <c r="Z70" s="182">
        <v>1</v>
      </c>
      <c r="AA70" s="182">
        <v>0</v>
      </c>
      <c r="AB70" s="190">
        <v>49</v>
      </c>
    </row>
    <row r="71" spans="1:28" ht="15" customHeight="1">
      <c r="A71" s="35"/>
      <c r="B71" s="11"/>
      <c r="C71" s="181" t="s">
        <v>39</v>
      </c>
      <c r="D71" s="183">
        <v>2</v>
      </c>
      <c r="E71" s="182">
        <v>0</v>
      </c>
      <c r="F71" s="182">
        <v>0</v>
      </c>
      <c r="G71" s="182">
        <v>2</v>
      </c>
      <c r="H71" s="182">
        <v>0</v>
      </c>
      <c r="I71" s="182">
        <v>0</v>
      </c>
      <c r="J71" s="182">
        <v>0</v>
      </c>
      <c r="K71" s="182">
        <v>6</v>
      </c>
      <c r="L71" s="182">
        <v>0</v>
      </c>
      <c r="M71" s="182">
        <v>3</v>
      </c>
      <c r="N71" s="182">
        <v>0</v>
      </c>
      <c r="O71" s="182">
        <v>2</v>
      </c>
      <c r="P71" s="182">
        <v>1</v>
      </c>
      <c r="Q71" s="182">
        <v>0</v>
      </c>
      <c r="R71" s="182">
        <v>3</v>
      </c>
      <c r="S71" s="182">
        <v>28</v>
      </c>
      <c r="T71" s="182">
        <v>0</v>
      </c>
      <c r="U71" s="182">
        <v>1</v>
      </c>
      <c r="V71" s="182">
        <v>0</v>
      </c>
      <c r="W71" s="182">
        <v>3</v>
      </c>
      <c r="X71" s="182">
        <v>1</v>
      </c>
      <c r="Y71" s="182">
        <v>0</v>
      </c>
      <c r="Z71" s="182">
        <v>1</v>
      </c>
      <c r="AA71" s="182">
        <v>0</v>
      </c>
      <c r="AB71" s="190">
        <v>53</v>
      </c>
    </row>
    <row r="72" spans="1:28" ht="15" customHeight="1">
      <c r="A72" s="35"/>
      <c r="B72" s="334" t="s">
        <v>179</v>
      </c>
      <c r="C72" s="260" t="s">
        <v>78</v>
      </c>
      <c r="D72" s="188">
        <v>14</v>
      </c>
      <c r="E72" s="189">
        <v>0</v>
      </c>
      <c r="F72" s="189">
        <v>1</v>
      </c>
      <c r="G72" s="189">
        <v>29</v>
      </c>
      <c r="H72" s="189">
        <v>3</v>
      </c>
      <c r="I72" s="189">
        <v>1</v>
      </c>
      <c r="J72" s="189">
        <v>2</v>
      </c>
      <c r="K72" s="189">
        <v>27</v>
      </c>
      <c r="L72" s="189">
        <v>9</v>
      </c>
      <c r="M72" s="189">
        <v>17</v>
      </c>
      <c r="N72" s="189">
        <v>0</v>
      </c>
      <c r="O72" s="189">
        <v>1</v>
      </c>
      <c r="P72" s="189">
        <v>16</v>
      </c>
      <c r="Q72" s="189">
        <v>0</v>
      </c>
      <c r="R72" s="189">
        <v>10</v>
      </c>
      <c r="S72" s="189">
        <v>23</v>
      </c>
      <c r="T72" s="189">
        <v>0</v>
      </c>
      <c r="U72" s="189">
        <v>1</v>
      </c>
      <c r="V72" s="189">
        <v>0</v>
      </c>
      <c r="W72" s="189">
        <v>21</v>
      </c>
      <c r="X72" s="189">
        <v>10</v>
      </c>
      <c r="Y72" s="189">
        <v>2</v>
      </c>
      <c r="Z72" s="189">
        <v>0</v>
      </c>
      <c r="AA72" s="189">
        <v>0</v>
      </c>
      <c r="AB72" s="312">
        <v>187</v>
      </c>
    </row>
    <row r="73" spans="1:28" ht="15" customHeight="1">
      <c r="A73" s="35"/>
      <c r="B73" s="11"/>
      <c r="C73" s="181" t="s">
        <v>312</v>
      </c>
      <c r="D73" s="183">
        <v>5</v>
      </c>
      <c r="E73" s="182">
        <v>0</v>
      </c>
      <c r="F73" s="182">
        <v>0</v>
      </c>
      <c r="G73" s="182">
        <v>2</v>
      </c>
      <c r="H73" s="182">
        <v>1</v>
      </c>
      <c r="I73" s="182">
        <v>0</v>
      </c>
      <c r="J73" s="182">
        <v>0</v>
      </c>
      <c r="K73" s="182">
        <v>8</v>
      </c>
      <c r="L73" s="182">
        <v>0</v>
      </c>
      <c r="M73" s="182">
        <v>5</v>
      </c>
      <c r="N73" s="182">
        <v>0</v>
      </c>
      <c r="O73" s="182">
        <v>1</v>
      </c>
      <c r="P73" s="182">
        <v>3</v>
      </c>
      <c r="Q73" s="182">
        <v>2</v>
      </c>
      <c r="R73" s="182">
        <v>5</v>
      </c>
      <c r="S73" s="182">
        <v>407</v>
      </c>
      <c r="T73" s="182">
        <v>18</v>
      </c>
      <c r="U73" s="182">
        <v>0</v>
      </c>
      <c r="V73" s="182">
        <v>0</v>
      </c>
      <c r="W73" s="182">
        <v>20</v>
      </c>
      <c r="X73" s="182">
        <v>10</v>
      </c>
      <c r="Y73" s="182">
        <v>35</v>
      </c>
      <c r="Z73" s="182">
        <v>2</v>
      </c>
      <c r="AA73" s="182">
        <v>0</v>
      </c>
      <c r="AB73" s="190">
        <v>524</v>
      </c>
    </row>
    <row r="74" spans="1:28" ht="15" customHeight="1">
      <c r="A74" s="35"/>
      <c r="B74" s="304"/>
      <c r="C74" s="34" t="s">
        <v>39</v>
      </c>
      <c r="D74" s="184">
        <v>19</v>
      </c>
      <c r="E74" s="185">
        <v>0</v>
      </c>
      <c r="F74" s="185">
        <v>1</v>
      </c>
      <c r="G74" s="185">
        <v>31</v>
      </c>
      <c r="H74" s="185">
        <v>4</v>
      </c>
      <c r="I74" s="185">
        <v>1</v>
      </c>
      <c r="J74" s="185">
        <v>2</v>
      </c>
      <c r="K74" s="185">
        <v>35</v>
      </c>
      <c r="L74" s="185">
        <v>9</v>
      </c>
      <c r="M74" s="185">
        <v>22</v>
      </c>
      <c r="N74" s="185">
        <v>0</v>
      </c>
      <c r="O74" s="185">
        <v>2</v>
      </c>
      <c r="P74" s="185">
        <v>19</v>
      </c>
      <c r="Q74" s="185">
        <v>2</v>
      </c>
      <c r="R74" s="185">
        <v>15</v>
      </c>
      <c r="S74" s="185">
        <v>430</v>
      </c>
      <c r="T74" s="185">
        <v>18</v>
      </c>
      <c r="U74" s="185">
        <v>1</v>
      </c>
      <c r="V74" s="185">
        <v>0</v>
      </c>
      <c r="W74" s="185">
        <v>41</v>
      </c>
      <c r="X74" s="185">
        <v>20</v>
      </c>
      <c r="Y74" s="185">
        <v>37</v>
      </c>
      <c r="Z74" s="185">
        <v>2</v>
      </c>
      <c r="AA74" s="185">
        <v>0</v>
      </c>
      <c r="AB74" s="191">
        <v>711</v>
      </c>
    </row>
    <row r="75" spans="1:28" ht="15" customHeight="1">
      <c r="A75" s="36"/>
      <c r="B75" s="34" t="s">
        <v>39</v>
      </c>
      <c r="C75" s="34"/>
      <c r="D75" s="184">
        <v>480</v>
      </c>
      <c r="E75" s="185">
        <v>4</v>
      </c>
      <c r="F75" s="185">
        <v>1</v>
      </c>
      <c r="G75" s="185">
        <v>313</v>
      </c>
      <c r="H75" s="185">
        <v>29</v>
      </c>
      <c r="I75" s="185">
        <v>26</v>
      </c>
      <c r="J75" s="185">
        <v>40</v>
      </c>
      <c r="K75" s="185">
        <v>441</v>
      </c>
      <c r="L75" s="185">
        <v>57</v>
      </c>
      <c r="M75" s="185">
        <v>256</v>
      </c>
      <c r="N75" s="185">
        <v>16</v>
      </c>
      <c r="O75" s="185">
        <v>103</v>
      </c>
      <c r="P75" s="185">
        <v>180</v>
      </c>
      <c r="Q75" s="185">
        <v>48</v>
      </c>
      <c r="R75" s="185">
        <v>113</v>
      </c>
      <c r="S75" s="185">
        <v>899</v>
      </c>
      <c r="T75" s="185">
        <v>48</v>
      </c>
      <c r="U75" s="185">
        <v>11</v>
      </c>
      <c r="V75" s="185">
        <v>3</v>
      </c>
      <c r="W75" s="185">
        <v>162</v>
      </c>
      <c r="X75" s="185">
        <v>63</v>
      </c>
      <c r="Y75" s="185">
        <v>60</v>
      </c>
      <c r="Z75" s="185">
        <v>46</v>
      </c>
      <c r="AA75" s="185">
        <v>0</v>
      </c>
      <c r="AB75" s="191">
        <v>3399</v>
      </c>
    </row>
    <row r="76" spans="1:28" ht="15" customHeight="1">
      <c r="A76" s="35" t="s">
        <v>18</v>
      </c>
      <c r="B76" s="11" t="s">
        <v>79</v>
      </c>
      <c r="C76" s="181" t="s">
        <v>80</v>
      </c>
      <c r="D76" s="183">
        <v>86</v>
      </c>
      <c r="E76" s="182">
        <v>0</v>
      </c>
      <c r="F76" s="182">
        <v>0</v>
      </c>
      <c r="G76" s="182">
        <v>3</v>
      </c>
      <c r="H76" s="182">
        <v>0</v>
      </c>
      <c r="I76" s="182">
        <v>0</v>
      </c>
      <c r="J76" s="182">
        <v>3</v>
      </c>
      <c r="K76" s="182">
        <v>0</v>
      </c>
      <c r="L76" s="182">
        <v>0</v>
      </c>
      <c r="M76" s="182">
        <v>0</v>
      </c>
      <c r="N76" s="182">
        <v>1</v>
      </c>
      <c r="O76" s="182">
        <v>1</v>
      </c>
      <c r="P76" s="182">
        <v>0</v>
      </c>
      <c r="Q76" s="182">
        <v>0</v>
      </c>
      <c r="R76" s="182">
        <v>0</v>
      </c>
      <c r="S76" s="182">
        <v>2</v>
      </c>
      <c r="T76" s="182">
        <v>0</v>
      </c>
      <c r="U76" s="182">
        <v>0</v>
      </c>
      <c r="V76" s="182">
        <v>0</v>
      </c>
      <c r="W76" s="182">
        <v>0</v>
      </c>
      <c r="X76" s="182">
        <v>0</v>
      </c>
      <c r="Y76" s="182">
        <v>0</v>
      </c>
      <c r="Z76" s="182">
        <v>0</v>
      </c>
      <c r="AA76" s="182">
        <v>0</v>
      </c>
      <c r="AB76" s="190">
        <v>96</v>
      </c>
    </row>
    <row r="77" spans="1:28" ht="15" customHeight="1">
      <c r="A77" s="35"/>
      <c r="B77" s="334" t="s">
        <v>81</v>
      </c>
      <c r="C77" s="260" t="s">
        <v>82</v>
      </c>
      <c r="D77" s="188">
        <v>275</v>
      </c>
      <c r="E77" s="189">
        <v>0</v>
      </c>
      <c r="F77" s="189">
        <v>0</v>
      </c>
      <c r="G77" s="189">
        <v>104</v>
      </c>
      <c r="H77" s="189">
        <v>17</v>
      </c>
      <c r="I77" s="189">
        <v>1</v>
      </c>
      <c r="J77" s="189">
        <v>3</v>
      </c>
      <c r="K77" s="189">
        <v>9</v>
      </c>
      <c r="L77" s="189">
        <v>2</v>
      </c>
      <c r="M77" s="189">
        <v>3</v>
      </c>
      <c r="N77" s="189">
        <v>1</v>
      </c>
      <c r="O77" s="189">
        <v>2</v>
      </c>
      <c r="P77" s="189">
        <v>2</v>
      </c>
      <c r="Q77" s="189">
        <v>0</v>
      </c>
      <c r="R77" s="189">
        <v>1</v>
      </c>
      <c r="S77" s="189">
        <v>0</v>
      </c>
      <c r="T77" s="189">
        <v>0</v>
      </c>
      <c r="U77" s="189">
        <v>0</v>
      </c>
      <c r="V77" s="189">
        <v>0</v>
      </c>
      <c r="W77" s="189">
        <v>0</v>
      </c>
      <c r="X77" s="189">
        <v>0</v>
      </c>
      <c r="Y77" s="189">
        <v>0</v>
      </c>
      <c r="Z77" s="189">
        <v>0</v>
      </c>
      <c r="AA77" s="189">
        <v>0</v>
      </c>
      <c r="AB77" s="312">
        <v>420</v>
      </c>
    </row>
    <row r="78" spans="1:28" ht="15" customHeight="1">
      <c r="A78" s="35"/>
      <c r="B78" s="11"/>
      <c r="C78" s="181" t="s">
        <v>83</v>
      </c>
      <c r="D78" s="183">
        <v>427</v>
      </c>
      <c r="E78" s="182">
        <v>3</v>
      </c>
      <c r="F78" s="182">
        <v>1</v>
      </c>
      <c r="G78" s="182">
        <v>610</v>
      </c>
      <c r="H78" s="182">
        <v>42</v>
      </c>
      <c r="I78" s="182">
        <v>53</v>
      </c>
      <c r="J78" s="182">
        <v>25</v>
      </c>
      <c r="K78" s="182">
        <v>357</v>
      </c>
      <c r="L78" s="182">
        <v>34</v>
      </c>
      <c r="M78" s="182">
        <v>182</v>
      </c>
      <c r="N78" s="182">
        <v>21</v>
      </c>
      <c r="O78" s="182">
        <v>51</v>
      </c>
      <c r="P78" s="182">
        <v>73</v>
      </c>
      <c r="Q78" s="182">
        <v>18</v>
      </c>
      <c r="R78" s="182">
        <v>48</v>
      </c>
      <c r="S78" s="182">
        <v>39</v>
      </c>
      <c r="T78" s="182">
        <v>2</v>
      </c>
      <c r="U78" s="182">
        <v>8</v>
      </c>
      <c r="V78" s="182">
        <v>5</v>
      </c>
      <c r="W78" s="182">
        <v>66</v>
      </c>
      <c r="X78" s="182">
        <v>18</v>
      </c>
      <c r="Y78" s="182">
        <v>1</v>
      </c>
      <c r="Z78" s="182">
        <v>3</v>
      </c>
      <c r="AA78" s="182">
        <v>0</v>
      </c>
      <c r="AB78" s="190">
        <v>2087</v>
      </c>
    </row>
    <row r="79" spans="1:28" ht="15" customHeight="1">
      <c r="A79" s="35"/>
      <c r="B79" s="304"/>
      <c r="C79" s="34" t="s">
        <v>39</v>
      </c>
      <c r="D79" s="184">
        <v>702</v>
      </c>
      <c r="E79" s="185">
        <v>3</v>
      </c>
      <c r="F79" s="185">
        <v>1</v>
      </c>
      <c r="G79" s="185">
        <v>714</v>
      </c>
      <c r="H79" s="185">
        <v>59</v>
      </c>
      <c r="I79" s="185">
        <v>54</v>
      </c>
      <c r="J79" s="185">
        <v>28</v>
      </c>
      <c r="K79" s="185">
        <v>366</v>
      </c>
      <c r="L79" s="185">
        <v>36</v>
      </c>
      <c r="M79" s="185">
        <v>185</v>
      </c>
      <c r="N79" s="185">
        <v>22</v>
      </c>
      <c r="O79" s="185">
        <v>53</v>
      </c>
      <c r="P79" s="185">
        <v>75</v>
      </c>
      <c r="Q79" s="185">
        <v>18</v>
      </c>
      <c r="R79" s="185">
        <v>49</v>
      </c>
      <c r="S79" s="185">
        <v>39</v>
      </c>
      <c r="T79" s="185">
        <v>2</v>
      </c>
      <c r="U79" s="185">
        <v>8</v>
      </c>
      <c r="V79" s="185">
        <v>5</v>
      </c>
      <c r="W79" s="185">
        <v>66</v>
      </c>
      <c r="X79" s="185">
        <v>18</v>
      </c>
      <c r="Y79" s="185">
        <v>1</v>
      </c>
      <c r="Z79" s="185">
        <v>3</v>
      </c>
      <c r="AA79" s="185">
        <v>0</v>
      </c>
      <c r="AB79" s="191">
        <v>2507</v>
      </c>
    </row>
    <row r="80" spans="1:28" ht="15" customHeight="1">
      <c r="A80" s="35"/>
      <c r="B80" s="11" t="s">
        <v>180</v>
      </c>
      <c r="C80" s="181" t="s">
        <v>84</v>
      </c>
      <c r="D80" s="183">
        <v>31</v>
      </c>
      <c r="E80" s="182">
        <v>0</v>
      </c>
      <c r="F80" s="182">
        <v>0</v>
      </c>
      <c r="G80" s="182">
        <v>7</v>
      </c>
      <c r="H80" s="182">
        <v>0</v>
      </c>
      <c r="I80" s="182">
        <v>1</v>
      </c>
      <c r="J80" s="182">
        <v>1</v>
      </c>
      <c r="K80" s="182">
        <v>3</v>
      </c>
      <c r="L80" s="182">
        <v>0</v>
      </c>
      <c r="M80" s="182">
        <v>1</v>
      </c>
      <c r="N80" s="182">
        <v>0</v>
      </c>
      <c r="O80" s="182">
        <v>0</v>
      </c>
      <c r="P80" s="182">
        <v>1</v>
      </c>
      <c r="Q80" s="182">
        <v>0</v>
      </c>
      <c r="R80" s="182">
        <v>0</v>
      </c>
      <c r="S80" s="182">
        <v>1</v>
      </c>
      <c r="T80" s="182">
        <v>0</v>
      </c>
      <c r="U80" s="182">
        <v>0</v>
      </c>
      <c r="V80" s="182">
        <v>0</v>
      </c>
      <c r="W80" s="182">
        <v>0</v>
      </c>
      <c r="X80" s="182">
        <v>0</v>
      </c>
      <c r="Y80" s="182">
        <v>0</v>
      </c>
      <c r="Z80" s="182">
        <v>0</v>
      </c>
      <c r="AA80" s="182">
        <v>0</v>
      </c>
      <c r="AB80" s="190">
        <v>46</v>
      </c>
    </row>
    <row r="81" spans="1:28" ht="15" customHeight="1">
      <c r="A81" s="35"/>
      <c r="B81" s="11"/>
      <c r="C81" s="181" t="s">
        <v>85</v>
      </c>
      <c r="D81" s="183">
        <v>83</v>
      </c>
      <c r="E81" s="182">
        <v>0</v>
      </c>
      <c r="F81" s="182">
        <v>0</v>
      </c>
      <c r="G81" s="182">
        <v>53</v>
      </c>
      <c r="H81" s="182">
        <v>2</v>
      </c>
      <c r="I81" s="182">
        <v>7</v>
      </c>
      <c r="J81" s="182">
        <v>2</v>
      </c>
      <c r="K81" s="182">
        <v>59</v>
      </c>
      <c r="L81" s="182">
        <v>3</v>
      </c>
      <c r="M81" s="182">
        <v>75</v>
      </c>
      <c r="N81" s="182">
        <v>0</v>
      </c>
      <c r="O81" s="182">
        <v>10</v>
      </c>
      <c r="P81" s="182">
        <v>36</v>
      </c>
      <c r="Q81" s="182">
        <v>6</v>
      </c>
      <c r="R81" s="182">
        <v>45</v>
      </c>
      <c r="S81" s="182">
        <v>158</v>
      </c>
      <c r="T81" s="182">
        <v>16</v>
      </c>
      <c r="U81" s="182">
        <v>5</v>
      </c>
      <c r="V81" s="182">
        <v>0</v>
      </c>
      <c r="W81" s="182">
        <v>84</v>
      </c>
      <c r="X81" s="182">
        <v>7</v>
      </c>
      <c r="Y81" s="182">
        <v>26</v>
      </c>
      <c r="Z81" s="182">
        <v>0</v>
      </c>
      <c r="AA81" s="182">
        <v>0</v>
      </c>
      <c r="AB81" s="190">
        <v>677</v>
      </c>
    </row>
    <row r="82" spans="1:28" ht="15" customHeight="1">
      <c r="A82" s="35"/>
      <c r="B82" s="11"/>
      <c r="C82" s="181" t="s">
        <v>39</v>
      </c>
      <c r="D82" s="183">
        <v>114</v>
      </c>
      <c r="E82" s="182">
        <v>0</v>
      </c>
      <c r="F82" s="182">
        <v>0</v>
      </c>
      <c r="G82" s="182">
        <v>60</v>
      </c>
      <c r="H82" s="182">
        <v>2</v>
      </c>
      <c r="I82" s="182">
        <v>8</v>
      </c>
      <c r="J82" s="182">
        <v>3</v>
      </c>
      <c r="K82" s="182">
        <v>62</v>
      </c>
      <c r="L82" s="182">
        <v>3</v>
      </c>
      <c r="M82" s="182">
        <v>76</v>
      </c>
      <c r="N82" s="182">
        <v>0</v>
      </c>
      <c r="O82" s="182">
        <v>10</v>
      </c>
      <c r="P82" s="182">
        <v>37</v>
      </c>
      <c r="Q82" s="182">
        <v>6</v>
      </c>
      <c r="R82" s="182">
        <v>45</v>
      </c>
      <c r="S82" s="182">
        <v>159</v>
      </c>
      <c r="T82" s="182">
        <v>16</v>
      </c>
      <c r="U82" s="182">
        <v>5</v>
      </c>
      <c r="V82" s="182">
        <v>0</v>
      </c>
      <c r="W82" s="182">
        <v>84</v>
      </c>
      <c r="X82" s="182">
        <v>7</v>
      </c>
      <c r="Y82" s="182">
        <v>26</v>
      </c>
      <c r="Z82" s="182">
        <v>0</v>
      </c>
      <c r="AA82" s="182">
        <v>0</v>
      </c>
      <c r="AB82" s="190">
        <v>723</v>
      </c>
    </row>
    <row r="83" spans="1:28" ht="15" customHeight="1">
      <c r="A83" s="35"/>
      <c r="B83" s="334" t="s">
        <v>86</v>
      </c>
      <c r="C83" s="260" t="s">
        <v>87</v>
      </c>
      <c r="D83" s="188">
        <v>109</v>
      </c>
      <c r="E83" s="189">
        <v>0</v>
      </c>
      <c r="F83" s="189">
        <v>0</v>
      </c>
      <c r="G83" s="189">
        <v>28</v>
      </c>
      <c r="H83" s="189">
        <v>1</v>
      </c>
      <c r="I83" s="189">
        <v>7</v>
      </c>
      <c r="J83" s="189">
        <v>4</v>
      </c>
      <c r="K83" s="189">
        <v>257</v>
      </c>
      <c r="L83" s="189">
        <v>8</v>
      </c>
      <c r="M83" s="189">
        <v>161</v>
      </c>
      <c r="N83" s="189">
        <v>4</v>
      </c>
      <c r="O83" s="189">
        <v>94</v>
      </c>
      <c r="P83" s="189">
        <v>130</v>
      </c>
      <c r="Q83" s="189">
        <v>102</v>
      </c>
      <c r="R83" s="189">
        <v>256</v>
      </c>
      <c r="S83" s="189">
        <v>5846</v>
      </c>
      <c r="T83" s="189">
        <v>542</v>
      </c>
      <c r="U83" s="189">
        <v>25</v>
      </c>
      <c r="V83" s="189">
        <v>8</v>
      </c>
      <c r="W83" s="189">
        <v>2330</v>
      </c>
      <c r="X83" s="189">
        <v>640</v>
      </c>
      <c r="Y83" s="189">
        <v>611</v>
      </c>
      <c r="Z83" s="189">
        <v>124</v>
      </c>
      <c r="AA83" s="189">
        <v>0</v>
      </c>
      <c r="AB83" s="312">
        <v>11287</v>
      </c>
    </row>
    <row r="84" spans="1:28" ht="15" customHeight="1">
      <c r="A84" s="35"/>
      <c r="B84" s="11"/>
      <c r="C84" s="181" t="s">
        <v>88</v>
      </c>
      <c r="D84" s="183">
        <v>1</v>
      </c>
      <c r="E84" s="182">
        <v>0</v>
      </c>
      <c r="F84" s="182">
        <v>0</v>
      </c>
      <c r="G84" s="182">
        <v>0</v>
      </c>
      <c r="H84" s="182">
        <v>0</v>
      </c>
      <c r="I84" s="182">
        <v>0</v>
      </c>
      <c r="J84" s="182">
        <v>0</v>
      </c>
      <c r="K84" s="182">
        <v>0</v>
      </c>
      <c r="L84" s="182">
        <v>0</v>
      </c>
      <c r="M84" s="182">
        <v>1</v>
      </c>
      <c r="N84" s="182">
        <v>0</v>
      </c>
      <c r="O84" s="182">
        <v>0</v>
      </c>
      <c r="P84" s="182">
        <v>1</v>
      </c>
      <c r="Q84" s="182">
        <v>0</v>
      </c>
      <c r="R84" s="182">
        <v>0</v>
      </c>
      <c r="S84" s="182">
        <v>22</v>
      </c>
      <c r="T84" s="182">
        <v>1</v>
      </c>
      <c r="U84" s="182">
        <v>1</v>
      </c>
      <c r="V84" s="182">
        <v>0</v>
      </c>
      <c r="W84" s="182">
        <v>7</v>
      </c>
      <c r="X84" s="182">
        <v>1</v>
      </c>
      <c r="Y84" s="182">
        <v>1</v>
      </c>
      <c r="Z84" s="182">
        <v>0</v>
      </c>
      <c r="AA84" s="182">
        <v>0</v>
      </c>
      <c r="AB84" s="190">
        <v>36</v>
      </c>
    </row>
    <row r="85" spans="1:28" ht="15" customHeight="1">
      <c r="A85" s="35"/>
      <c r="B85" s="304"/>
      <c r="C85" s="34" t="s">
        <v>39</v>
      </c>
      <c r="D85" s="184">
        <v>110</v>
      </c>
      <c r="E85" s="185">
        <v>0</v>
      </c>
      <c r="F85" s="185">
        <v>0</v>
      </c>
      <c r="G85" s="185">
        <v>28</v>
      </c>
      <c r="H85" s="185">
        <v>1</v>
      </c>
      <c r="I85" s="185">
        <v>7</v>
      </c>
      <c r="J85" s="185">
        <v>4</v>
      </c>
      <c r="K85" s="185">
        <v>257</v>
      </c>
      <c r="L85" s="185">
        <v>8</v>
      </c>
      <c r="M85" s="185">
        <v>162</v>
      </c>
      <c r="N85" s="185">
        <v>4</v>
      </c>
      <c r="O85" s="185">
        <v>94</v>
      </c>
      <c r="P85" s="185">
        <v>131</v>
      </c>
      <c r="Q85" s="185">
        <v>102</v>
      </c>
      <c r="R85" s="185">
        <v>256</v>
      </c>
      <c r="S85" s="185">
        <v>5868</v>
      </c>
      <c r="T85" s="185">
        <v>543</v>
      </c>
      <c r="U85" s="185">
        <v>26</v>
      </c>
      <c r="V85" s="185">
        <v>8</v>
      </c>
      <c r="W85" s="185">
        <v>2337</v>
      </c>
      <c r="X85" s="185">
        <v>641</v>
      </c>
      <c r="Y85" s="185">
        <v>612</v>
      </c>
      <c r="Z85" s="185">
        <v>124</v>
      </c>
      <c r="AA85" s="185">
        <v>0</v>
      </c>
      <c r="AB85" s="191">
        <v>11323</v>
      </c>
    </row>
    <row r="86" spans="1:28" ht="15" customHeight="1">
      <c r="A86" s="35"/>
      <c r="B86" s="197" t="s">
        <v>89</v>
      </c>
      <c r="C86" s="39" t="s">
        <v>313</v>
      </c>
      <c r="D86" s="195">
        <v>4</v>
      </c>
      <c r="E86" s="194">
        <v>0</v>
      </c>
      <c r="F86" s="194">
        <v>0</v>
      </c>
      <c r="G86" s="194">
        <v>0</v>
      </c>
      <c r="H86" s="194">
        <v>0</v>
      </c>
      <c r="I86" s="194">
        <v>1</v>
      </c>
      <c r="J86" s="194">
        <v>1</v>
      </c>
      <c r="K86" s="194">
        <v>14</v>
      </c>
      <c r="L86" s="194">
        <v>0</v>
      </c>
      <c r="M86" s="194">
        <v>6</v>
      </c>
      <c r="N86" s="194">
        <v>0</v>
      </c>
      <c r="O86" s="194">
        <v>2</v>
      </c>
      <c r="P86" s="194">
        <v>6</v>
      </c>
      <c r="Q86" s="194">
        <v>7</v>
      </c>
      <c r="R86" s="194">
        <v>7</v>
      </c>
      <c r="S86" s="194">
        <v>114</v>
      </c>
      <c r="T86" s="194">
        <v>20</v>
      </c>
      <c r="U86" s="194">
        <v>2</v>
      </c>
      <c r="V86" s="194">
        <v>0</v>
      </c>
      <c r="W86" s="194">
        <v>24</v>
      </c>
      <c r="X86" s="194">
        <v>5</v>
      </c>
      <c r="Y86" s="194">
        <v>5</v>
      </c>
      <c r="Z86" s="194">
        <v>4</v>
      </c>
      <c r="AA86" s="194">
        <v>0</v>
      </c>
      <c r="AB86" s="196">
        <v>222</v>
      </c>
    </row>
    <row r="87" spans="1:28" ht="15" customHeight="1">
      <c r="A87" s="36"/>
      <c r="B87" s="304" t="s">
        <v>39</v>
      </c>
      <c r="C87" s="34"/>
      <c r="D87" s="184">
        <v>1016</v>
      </c>
      <c r="E87" s="185">
        <v>3</v>
      </c>
      <c r="F87" s="185">
        <v>1</v>
      </c>
      <c r="G87" s="185">
        <v>805</v>
      </c>
      <c r="H87" s="185">
        <v>62</v>
      </c>
      <c r="I87" s="185">
        <v>70</v>
      </c>
      <c r="J87" s="185">
        <v>39</v>
      </c>
      <c r="K87" s="185">
        <v>699</v>
      </c>
      <c r="L87" s="185">
        <v>47</v>
      </c>
      <c r="M87" s="185">
        <v>429</v>
      </c>
      <c r="N87" s="185">
        <v>27</v>
      </c>
      <c r="O87" s="185">
        <v>160</v>
      </c>
      <c r="P87" s="185">
        <v>249</v>
      </c>
      <c r="Q87" s="185">
        <v>133</v>
      </c>
      <c r="R87" s="185">
        <v>357</v>
      </c>
      <c r="S87" s="185">
        <v>6182</v>
      </c>
      <c r="T87" s="185">
        <v>581</v>
      </c>
      <c r="U87" s="185">
        <v>41</v>
      </c>
      <c r="V87" s="185">
        <v>13</v>
      </c>
      <c r="W87" s="185">
        <v>2511</v>
      </c>
      <c r="X87" s="185">
        <v>671</v>
      </c>
      <c r="Y87" s="185">
        <v>644</v>
      </c>
      <c r="Z87" s="185">
        <v>131</v>
      </c>
      <c r="AA87" s="185">
        <v>0</v>
      </c>
      <c r="AB87" s="191">
        <v>14871</v>
      </c>
    </row>
    <row r="88" spans="1:28" ht="15" customHeight="1">
      <c r="A88" s="35" t="s">
        <v>19</v>
      </c>
      <c r="B88" s="181" t="s">
        <v>190</v>
      </c>
      <c r="C88" s="181" t="s">
        <v>90</v>
      </c>
      <c r="D88" s="183">
        <v>111</v>
      </c>
      <c r="E88" s="182">
        <v>0</v>
      </c>
      <c r="F88" s="182">
        <v>0</v>
      </c>
      <c r="G88" s="182">
        <v>41</v>
      </c>
      <c r="H88" s="182">
        <v>3</v>
      </c>
      <c r="I88" s="182">
        <v>5</v>
      </c>
      <c r="J88" s="182">
        <v>9</v>
      </c>
      <c r="K88" s="182">
        <v>92</v>
      </c>
      <c r="L88" s="182">
        <v>7</v>
      </c>
      <c r="M88" s="182">
        <v>95</v>
      </c>
      <c r="N88" s="182">
        <v>4</v>
      </c>
      <c r="O88" s="182">
        <v>13</v>
      </c>
      <c r="P88" s="182">
        <v>49</v>
      </c>
      <c r="Q88" s="182">
        <v>9</v>
      </c>
      <c r="R88" s="182">
        <v>47</v>
      </c>
      <c r="S88" s="182">
        <v>231</v>
      </c>
      <c r="T88" s="182">
        <v>12</v>
      </c>
      <c r="U88" s="182">
        <v>5</v>
      </c>
      <c r="V88" s="182">
        <v>0</v>
      </c>
      <c r="W88" s="182">
        <v>59</v>
      </c>
      <c r="X88" s="182">
        <v>16</v>
      </c>
      <c r="Y88" s="182">
        <v>11</v>
      </c>
      <c r="Z88" s="182">
        <v>6</v>
      </c>
      <c r="AA88" s="182">
        <v>0</v>
      </c>
      <c r="AB88" s="190">
        <v>825</v>
      </c>
    </row>
    <row r="89" spans="1:28" ht="15" customHeight="1">
      <c r="A89" s="35"/>
      <c r="B89" s="181"/>
      <c r="C89" s="181" t="s">
        <v>314</v>
      </c>
      <c r="D89" s="183">
        <v>3</v>
      </c>
      <c r="E89" s="182">
        <v>0</v>
      </c>
      <c r="F89" s="182">
        <v>0</v>
      </c>
      <c r="G89" s="182">
        <v>1</v>
      </c>
      <c r="H89" s="182">
        <v>0</v>
      </c>
      <c r="I89" s="182">
        <v>0</v>
      </c>
      <c r="J89" s="182">
        <v>0</v>
      </c>
      <c r="K89" s="182">
        <v>4</v>
      </c>
      <c r="L89" s="182">
        <v>1</v>
      </c>
      <c r="M89" s="182">
        <v>5</v>
      </c>
      <c r="N89" s="182">
        <v>0</v>
      </c>
      <c r="O89" s="182">
        <v>0</v>
      </c>
      <c r="P89" s="182">
        <v>1</v>
      </c>
      <c r="Q89" s="182">
        <v>0</v>
      </c>
      <c r="R89" s="182">
        <v>3</v>
      </c>
      <c r="S89" s="182">
        <v>2</v>
      </c>
      <c r="T89" s="182">
        <v>0</v>
      </c>
      <c r="U89" s="182">
        <v>0</v>
      </c>
      <c r="V89" s="182">
        <v>0</v>
      </c>
      <c r="W89" s="182">
        <v>4</v>
      </c>
      <c r="X89" s="182">
        <v>0</v>
      </c>
      <c r="Y89" s="182">
        <v>1</v>
      </c>
      <c r="Z89" s="182">
        <v>0</v>
      </c>
      <c r="AA89" s="182">
        <v>0</v>
      </c>
      <c r="AB89" s="190">
        <v>25</v>
      </c>
    </row>
    <row r="90" spans="1:28" ht="15" customHeight="1">
      <c r="A90" s="35"/>
      <c r="B90" s="11"/>
      <c r="C90" s="181" t="s">
        <v>39</v>
      </c>
      <c r="D90" s="183">
        <v>114</v>
      </c>
      <c r="E90" s="182">
        <v>0</v>
      </c>
      <c r="F90" s="182">
        <v>0</v>
      </c>
      <c r="G90" s="182">
        <v>42</v>
      </c>
      <c r="H90" s="182">
        <v>3</v>
      </c>
      <c r="I90" s="182">
        <v>5</v>
      </c>
      <c r="J90" s="182">
        <v>9</v>
      </c>
      <c r="K90" s="182">
        <v>96</v>
      </c>
      <c r="L90" s="182">
        <v>8</v>
      </c>
      <c r="M90" s="182">
        <v>100</v>
      </c>
      <c r="N90" s="182">
        <v>4</v>
      </c>
      <c r="O90" s="182">
        <v>13</v>
      </c>
      <c r="P90" s="182">
        <v>50</v>
      </c>
      <c r="Q90" s="182">
        <v>9</v>
      </c>
      <c r="R90" s="182">
        <v>50</v>
      </c>
      <c r="S90" s="182">
        <v>233</v>
      </c>
      <c r="T90" s="182">
        <v>12</v>
      </c>
      <c r="U90" s="182">
        <v>5</v>
      </c>
      <c r="V90" s="182">
        <v>0</v>
      </c>
      <c r="W90" s="182">
        <v>63</v>
      </c>
      <c r="X90" s="182">
        <v>16</v>
      </c>
      <c r="Y90" s="182">
        <v>12</v>
      </c>
      <c r="Z90" s="182">
        <v>6</v>
      </c>
      <c r="AA90" s="182">
        <v>0</v>
      </c>
      <c r="AB90" s="190">
        <v>850</v>
      </c>
    </row>
    <row r="91" spans="1:28" ht="15" customHeight="1">
      <c r="A91" s="35"/>
      <c r="B91" s="334" t="s">
        <v>191</v>
      </c>
      <c r="C91" s="260" t="s">
        <v>195</v>
      </c>
      <c r="D91" s="188">
        <v>183</v>
      </c>
      <c r="E91" s="189">
        <v>0</v>
      </c>
      <c r="F91" s="189">
        <v>0</v>
      </c>
      <c r="G91" s="189">
        <v>38</v>
      </c>
      <c r="H91" s="189">
        <v>1</v>
      </c>
      <c r="I91" s="189">
        <v>6</v>
      </c>
      <c r="J91" s="189">
        <v>9</v>
      </c>
      <c r="K91" s="189">
        <v>111</v>
      </c>
      <c r="L91" s="189">
        <v>7</v>
      </c>
      <c r="M91" s="189">
        <v>116</v>
      </c>
      <c r="N91" s="189">
        <v>8</v>
      </c>
      <c r="O91" s="189">
        <v>26</v>
      </c>
      <c r="P91" s="189">
        <v>72</v>
      </c>
      <c r="Q91" s="189">
        <v>19</v>
      </c>
      <c r="R91" s="189">
        <v>87</v>
      </c>
      <c r="S91" s="189">
        <v>769</v>
      </c>
      <c r="T91" s="189">
        <v>89</v>
      </c>
      <c r="U91" s="189">
        <v>5</v>
      </c>
      <c r="V91" s="189">
        <v>1</v>
      </c>
      <c r="W91" s="189">
        <v>118</v>
      </c>
      <c r="X91" s="189">
        <v>26</v>
      </c>
      <c r="Y91" s="189">
        <v>44</v>
      </c>
      <c r="Z91" s="189">
        <v>30</v>
      </c>
      <c r="AA91" s="189">
        <v>0</v>
      </c>
      <c r="AB91" s="312">
        <v>1765</v>
      </c>
    </row>
    <row r="92" spans="1:28" ht="15" customHeight="1">
      <c r="A92" s="35"/>
      <c r="B92" s="11"/>
      <c r="C92" s="181" t="s">
        <v>91</v>
      </c>
      <c r="D92" s="183">
        <v>26</v>
      </c>
      <c r="E92" s="182">
        <v>0</v>
      </c>
      <c r="F92" s="182">
        <v>0</v>
      </c>
      <c r="G92" s="182">
        <v>4</v>
      </c>
      <c r="H92" s="182">
        <v>0</v>
      </c>
      <c r="I92" s="182">
        <v>1</v>
      </c>
      <c r="J92" s="182">
        <v>2</v>
      </c>
      <c r="K92" s="182">
        <v>12</v>
      </c>
      <c r="L92" s="182">
        <v>0</v>
      </c>
      <c r="M92" s="182">
        <v>18</v>
      </c>
      <c r="N92" s="182">
        <v>0</v>
      </c>
      <c r="O92" s="182">
        <v>0</v>
      </c>
      <c r="P92" s="182">
        <v>7</v>
      </c>
      <c r="Q92" s="182">
        <v>1</v>
      </c>
      <c r="R92" s="182">
        <v>10</v>
      </c>
      <c r="S92" s="182">
        <v>64</v>
      </c>
      <c r="T92" s="182">
        <v>7</v>
      </c>
      <c r="U92" s="182">
        <v>0</v>
      </c>
      <c r="V92" s="182">
        <v>0</v>
      </c>
      <c r="W92" s="182">
        <v>54</v>
      </c>
      <c r="X92" s="182">
        <v>11</v>
      </c>
      <c r="Y92" s="182">
        <v>19</v>
      </c>
      <c r="Z92" s="182">
        <v>1</v>
      </c>
      <c r="AA92" s="182">
        <v>0</v>
      </c>
      <c r="AB92" s="190">
        <v>237</v>
      </c>
    </row>
    <row r="93" spans="1:28" ht="15" customHeight="1">
      <c r="A93" s="35"/>
      <c r="B93" s="11"/>
      <c r="C93" s="181" t="s">
        <v>92</v>
      </c>
      <c r="D93" s="183">
        <v>9</v>
      </c>
      <c r="E93" s="182">
        <v>0</v>
      </c>
      <c r="F93" s="182">
        <v>0</v>
      </c>
      <c r="G93" s="182">
        <v>2</v>
      </c>
      <c r="H93" s="182">
        <v>0</v>
      </c>
      <c r="I93" s="182">
        <v>1</v>
      </c>
      <c r="J93" s="182">
        <v>0</v>
      </c>
      <c r="K93" s="182">
        <v>2</v>
      </c>
      <c r="L93" s="182">
        <v>1</v>
      </c>
      <c r="M93" s="182">
        <v>3</v>
      </c>
      <c r="N93" s="182">
        <v>0</v>
      </c>
      <c r="O93" s="182">
        <v>0</v>
      </c>
      <c r="P93" s="182">
        <v>1</v>
      </c>
      <c r="Q93" s="182">
        <v>0</v>
      </c>
      <c r="R93" s="182">
        <v>3</v>
      </c>
      <c r="S93" s="182">
        <v>1</v>
      </c>
      <c r="T93" s="182">
        <v>0</v>
      </c>
      <c r="U93" s="182">
        <v>0</v>
      </c>
      <c r="V93" s="182">
        <v>0</v>
      </c>
      <c r="W93" s="182">
        <v>3</v>
      </c>
      <c r="X93" s="182">
        <v>4</v>
      </c>
      <c r="Y93" s="182">
        <v>1</v>
      </c>
      <c r="Z93" s="182">
        <v>0</v>
      </c>
      <c r="AA93" s="182">
        <v>0</v>
      </c>
      <c r="AB93" s="190">
        <v>31</v>
      </c>
    </row>
    <row r="94" spans="1:28" ht="15" customHeight="1">
      <c r="A94" s="35"/>
      <c r="B94" s="11"/>
      <c r="C94" s="181" t="s">
        <v>315</v>
      </c>
      <c r="D94" s="183">
        <v>4</v>
      </c>
      <c r="E94" s="182">
        <v>0</v>
      </c>
      <c r="F94" s="182">
        <v>0</v>
      </c>
      <c r="G94" s="182">
        <v>0</v>
      </c>
      <c r="H94" s="182">
        <v>0</v>
      </c>
      <c r="I94" s="182">
        <v>0</v>
      </c>
      <c r="J94" s="182">
        <v>0</v>
      </c>
      <c r="K94" s="182">
        <v>1</v>
      </c>
      <c r="L94" s="182">
        <v>0</v>
      </c>
      <c r="M94" s="182">
        <v>2</v>
      </c>
      <c r="N94" s="182">
        <v>0</v>
      </c>
      <c r="O94" s="182">
        <v>1</v>
      </c>
      <c r="P94" s="182">
        <v>0</v>
      </c>
      <c r="Q94" s="182">
        <v>0</v>
      </c>
      <c r="R94" s="182">
        <v>0</v>
      </c>
      <c r="S94" s="182">
        <v>3</v>
      </c>
      <c r="T94" s="182">
        <v>4</v>
      </c>
      <c r="U94" s="182">
        <v>0</v>
      </c>
      <c r="V94" s="182">
        <v>0</v>
      </c>
      <c r="W94" s="182">
        <v>2</v>
      </c>
      <c r="X94" s="182">
        <v>0</v>
      </c>
      <c r="Y94" s="182">
        <v>2</v>
      </c>
      <c r="Z94" s="182">
        <v>0</v>
      </c>
      <c r="AA94" s="182">
        <v>0</v>
      </c>
      <c r="AB94" s="190">
        <v>19</v>
      </c>
    </row>
    <row r="95" spans="1:28" ht="15" customHeight="1">
      <c r="A95" s="35"/>
      <c r="B95" s="304"/>
      <c r="C95" s="34" t="s">
        <v>39</v>
      </c>
      <c r="D95" s="184">
        <v>222</v>
      </c>
      <c r="E95" s="185">
        <v>0</v>
      </c>
      <c r="F95" s="185">
        <v>0</v>
      </c>
      <c r="G95" s="185">
        <v>44</v>
      </c>
      <c r="H95" s="185">
        <v>1</v>
      </c>
      <c r="I95" s="185">
        <v>8</v>
      </c>
      <c r="J95" s="185">
        <v>11</v>
      </c>
      <c r="K95" s="185">
        <v>126</v>
      </c>
      <c r="L95" s="185">
        <v>8</v>
      </c>
      <c r="M95" s="185">
        <v>139</v>
      </c>
      <c r="N95" s="185">
        <v>8</v>
      </c>
      <c r="O95" s="185">
        <v>27</v>
      </c>
      <c r="P95" s="185">
        <v>80</v>
      </c>
      <c r="Q95" s="185">
        <v>20</v>
      </c>
      <c r="R95" s="185">
        <v>100</v>
      </c>
      <c r="S95" s="185">
        <v>837</v>
      </c>
      <c r="T95" s="185">
        <v>100</v>
      </c>
      <c r="U95" s="185">
        <v>5</v>
      </c>
      <c r="V95" s="185">
        <v>1</v>
      </c>
      <c r="W95" s="185">
        <v>177</v>
      </c>
      <c r="X95" s="185">
        <v>41</v>
      </c>
      <c r="Y95" s="185">
        <v>66</v>
      </c>
      <c r="Z95" s="185">
        <v>31</v>
      </c>
      <c r="AA95" s="185">
        <v>0</v>
      </c>
      <c r="AB95" s="191">
        <v>2052</v>
      </c>
    </row>
    <row r="96" spans="1:28" ht="15" customHeight="1">
      <c r="A96" s="36"/>
      <c r="B96" s="304" t="s">
        <v>39</v>
      </c>
      <c r="C96" s="34"/>
      <c r="D96" s="184">
        <v>336</v>
      </c>
      <c r="E96" s="185">
        <v>0</v>
      </c>
      <c r="F96" s="185">
        <v>0</v>
      </c>
      <c r="G96" s="185">
        <v>86</v>
      </c>
      <c r="H96" s="185">
        <v>4</v>
      </c>
      <c r="I96" s="185">
        <v>13</v>
      </c>
      <c r="J96" s="185">
        <v>20</v>
      </c>
      <c r="K96" s="185">
        <v>222</v>
      </c>
      <c r="L96" s="185">
        <v>16</v>
      </c>
      <c r="M96" s="185">
        <v>239</v>
      </c>
      <c r="N96" s="185">
        <v>12</v>
      </c>
      <c r="O96" s="185">
        <v>40</v>
      </c>
      <c r="P96" s="185">
        <v>130</v>
      </c>
      <c r="Q96" s="185">
        <v>29</v>
      </c>
      <c r="R96" s="185">
        <v>150</v>
      </c>
      <c r="S96" s="185">
        <v>1070</v>
      </c>
      <c r="T96" s="185">
        <v>112</v>
      </c>
      <c r="U96" s="185">
        <v>10</v>
      </c>
      <c r="V96" s="185">
        <v>1</v>
      </c>
      <c r="W96" s="185">
        <v>240</v>
      </c>
      <c r="X96" s="185">
        <v>57</v>
      </c>
      <c r="Y96" s="185">
        <v>78</v>
      </c>
      <c r="Z96" s="185">
        <v>37</v>
      </c>
      <c r="AA96" s="185">
        <v>0</v>
      </c>
      <c r="AB96" s="191">
        <v>2902</v>
      </c>
    </row>
    <row r="97" spans="1:28" ht="15" customHeight="1">
      <c r="A97" s="35" t="s">
        <v>20</v>
      </c>
      <c r="B97" s="11" t="s">
        <v>93</v>
      </c>
      <c r="C97" s="181" t="s">
        <v>94</v>
      </c>
      <c r="D97" s="183">
        <v>59</v>
      </c>
      <c r="E97" s="182">
        <v>3</v>
      </c>
      <c r="F97" s="182">
        <v>0</v>
      </c>
      <c r="G97" s="182">
        <v>15</v>
      </c>
      <c r="H97" s="182">
        <v>0</v>
      </c>
      <c r="I97" s="182">
        <v>4</v>
      </c>
      <c r="J97" s="182">
        <v>2</v>
      </c>
      <c r="K97" s="182">
        <v>12</v>
      </c>
      <c r="L97" s="182">
        <v>2</v>
      </c>
      <c r="M97" s="182">
        <v>4</v>
      </c>
      <c r="N97" s="182">
        <v>9</v>
      </c>
      <c r="O97" s="182">
        <v>8</v>
      </c>
      <c r="P97" s="182">
        <v>5</v>
      </c>
      <c r="Q97" s="182">
        <v>1</v>
      </c>
      <c r="R97" s="182">
        <v>3</v>
      </c>
      <c r="S97" s="182">
        <v>3</v>
      </c>
      <c r="T97" s="182">
        <v>0</v>
      </c>
      <c r="U97" s="182">
        <v>3</v>
      </c>
      <c r="V97" s="182">
        <v>0</v>
      </c>
      <c r="W97" s="182">
        <v>3</v>
      </c>
      <c r="X97" s="182">
        <v>0</v>
      </c>
      <c r="Y97" s="182">
        <v>0</v>
      </c>
      <c r="Z97" s="182">
        <v>2</v>
      </c>
      <c r="AA97" s="182">
        <v>0</v>
      </c>
      <c r="AB97" s="190">
        <v>138</v>
      </c>
    </row>
    <row r="98" spans="1:28" ht="15" customHeight="1">
      <c r="A98" s="35"/>
      <c r="B98" s="181"/>
      <c r="C98" s="181" t="s">
        <v>95</v>
      </c>
      <c r="D98" s="183">
        <v>0</v>
      </c>
      <c r="E98" s="182">
        <v>0</v>
      </c>
      <c r="F98" s="182">
        <v>0</v>
      </c>
      <c r="G98" s="182">
        <v>2</v>
      </c>
      <c r="H98" s="182">
        <v>0</v>
      </c>
      <c r="I98" s="182">
        <v>1</v>
      </c>
      <c r="J98" s="182">
        <v>1</v>
      </c>
      <c r="K98" s="182">
        <v>7</v>
      </c>
      <c r="L98" s="182">
        <v>2</v>
      </c>
      <c r="M98" s="182">
        <v>10</v>
      </c>
      <c r="N98" s="182">
        <v>2</v>
      </c>
      <c r="O98" s="182">
        <v>12</v>
      </c>
      <c r="P98" s="182">
        <v>8</v>
      </c>
      <c r="Q98" s="182">
        <v>2</v>
      </c>
      <c r="R98" s="182">
        <v>7</v>
      </c>
      <c r="S98" s="182">
        <v>116</v>
      </c>
      <c r="T98" s="182">
        <v>8</v>
      </c>
      <c r="U98" s="182">
        <v>3</v>
      </c>
      <c r="V98" s="182">
        <v>1</v>
      </c>
      <c r="W98" s="182">
        <v>22</v>
      </c>
      <c r="X98" s="182">
        <v>14</v>
      </c>
      <c r="Y98" s="182">
        <v>22</v>
      </c>
      <c r="Z98" s="182">
        <v>103</v>
      </c>
      <c r="AA98" s="182">
        <v>0</v>
      </c>
      <c r="AB98" s="190">
        <v>343</v>
      </c>
    </row>
    <row r="99" spans="1:28" ht="15" customHeight="1">
      <c r="A99" s="35"/>
      <c r="B99" s="11"/>
      <c r="C99" s="181" t="s">
        <v>316</v>
      </c>
      <c r="D99" s="183">
        <v>130</v>
      </c>
      <c r="E99" s="182">
        <v>5</v>
      </c>
      <c r="F99" s="182">
        <v>0</v>
      </c>
      <c r="G99" s="182">
        <v>31</v>
      </c>
      <c r="H99" s="182">
        <v>0</v>
      </c>
      <c r="I99" s="182">
        <v>13</v>
      </c>
      <c r="J99" s="182">
        <v>3</v>
      </c>
      <c r="K99" s="182">
        <v>356</v>
      </c>
      <c r="L99" s="182">
        <v>26</v>
      </c>
      <c r="M99" s="182">
        <v>218</v>
      </c>
      <c r="N99" s="182">
        <v>25</v>
      </c>
      <c r="O99" s="182">
        <v>99</v>
      </c>
      <c r="P99" s="182">
        <v>180</v>
      </c>
      <c r="Q99" s="182">
        <v>94</v>
      </c>
      <c r="R99" s="182">
        <v>232</v>
      </c>
      <c r="S99" s="182">
        <v>967</v>
      </c>
      <c r="T99" s="182">
        <v>88</v>
      </c>
      <c r="U99" s="182">
        <v>51</v>
      </c>
      <c r="V99" s="182">
        <v>4</v>
      </c>
      <c r="W99" s="182">
        <v>520</v>
      </c>
      <c r="X99" s="182">
        <v>186</v>
      </c>
      <c r="Y99" s="182">
        <v>125</v>
      </c>
      <c r="Z99" s="182">
        <v>121</v>
      </c>
      <c r="AA99" s="182">
        <v>0</v>
      </c>
      <c r="AB99" s="190">
        <v>3474</v>
      </c>
    </row>
    <row r="100" spans="1:28" ht="15" customHeight="1">
      <c r="A100" s="35"/>
      <c r="B100" s="11"/>
      <c r="C100" s="181" t="s">
        <v>39</v>
      </c>
      <c r="D100" s="183">
        <v>189</v>
      </c>
      <c r="E100" s="182">
        <v>8</v>
      </c>
      <c r="F100" s="182">
        <v>0</v>
      </c>
      <c r="G100" s="182">
        <v>48</v>
      </c>
      <c r="H100" s="182">
        <v>0</v>
      </c>
      <c r="I100" s="182">
        <v>18</v>
      </c>
      <c r="J100" s="182">
        <v>6</v>
      </c>
      <c r="K100" s="182">
        <v>375</v>
      </c>
      <c r="L100" s="182">
        <v>30</v>
      </c>
      <c r="M100" s="182">
        <v>232</v>
      </c>
      <c r="N100" s="182">
        <v>36</v>
      </c>
      <c r="O100" s="182">
        <v>119</v>
      </c>
      <c r="P100" s="182">
        <v>193</v>
      </c>
      <c r="Q100" s="182">
        <v>97</v>
      </c>
      <c r="R100" s="182">
        <v>242</v>
      </c>
      <c r="S100" s="182">
        <v>1086</v>
      </c>
      <c r="T100" s="182">
        <v>96</v>
      </c>
      <c r="U100" s="182">
        <v>57</v>
      </c>
      <c r="V100" s="182">
        <v>5</v>
      </c>
      <c r="W100" s="182">
        <v>545</v>
      </c>
      <c r="X100" s="182">
        <v>200</v>
      </c>
      <c r="Y100" s="182">
        <v>147</v>
      </c>
      <c r="Z100" s="182">
        <v>226</v>
      </c>
      <c r="AA100" s="182">
        <v>0</v>
      </c>
      <c r="AB100" s="190">
        <v>3955</v>
      </c>
    </row>
    <row r="101" spans="1:28" ht="15" customHeight="1">
      <c r="A101" s="35"/>
      <c r="B101" s="334" t="s">
        <v>96</v>
      </c>
      <c r="C101" s="260" t="s">
        <v>97</v>
      </c>
      <c r="D101" s="188">
        <v>0</v>
      </c>
      <c r="E101" s="189">
        <v>0</v>
      </c>
      <c r="F101" s="189">
        <v>0</v>
      </c>
      <c r="G101" s="189">
        <v>0</v>
      </c>
      <c r="H101" s="189">
        <v>0</v>
      </c>
      <c r="I101" s="189">
        <v>0</v>
      </c>
      <c r="J101" s="189">
        <v>0</v>
      </c>
      <c r="K101" s="189">
        <v>0</v>
      </c>
      <c r="L101" s="189">
        <v>0</v>
      </c>
      <c r="M101" s="189">
        <v>0</v>
      </c>
      <c r="N101" s="189">
        <v>0</v>
      </c>
      <c r="O101" s="189">
        <v>0</v>
      </c>
      <c r="P101" s="189">
        <v>0</v>
      </c>
      <c r="Q101" s="189">
        <v>0</v>
      </c>
      <c r="R101" s="189">
        <v>0</v>
      </c>
      <c r="S101" s="189">
        <v>1</v>
      </c>
      <c r="T101" s="189">
        <v>0</v>
      </c>
      <c r="U101" s="189">
        <v>0</v>
      </c>
      <c r="V101" s="189">
        <v>0</v>
      </c>
      <c r="W101" s="189">
        <v>0</v>
      </c>
      <c r="X101" s="189">
        <v>0</v>
      </c>
      <c r="Y101" s="189">
        <v>0</v>
      </c>
      <c r="Z101" s="189">
        <v>0</v>
      </c>
      <c r="AA101" s="189">
        <v>0</v>
      </c>
      <c r="AB101" s="312">
        <v>1</v>
      </c>
    </row>
    <row r="102" spans="1:28" ht="15" customHeight="1">
      <c r="A102" s="35"/>
      <c r="B102" s="11"/>
      <c r="C102" s="181" t="s">
        <v>98</v>
      </c>
      <c r="D102" s="183">
        <v>0</v>
      </c>
      <c r="E102" s="182">
        <v>0</v>
      </c>
      <c r="F102" s="182">
        <v>0</v>
      </c>
      <c r="G102" s="182">
        <v>0</v>
      </c>
      <c r="H102" s="182">
        <v>0</v>
      </c>
      <c r="I102" s="182">
        <v>0</v>
      </c>
      <c r="J102" s="182">
        <v>0</v>
      </c>
      <c r="K102" s="182">
        <v>0</v>
      </c>
      <c r="L102" s="182">
        <v>0</v>
      </c>
      <c r="M102" s="182">
        <v>0</v>
      </c>
      <c r="N102" s="182">
        <v>0</v>
      </c>
      <c r="O102" s="182">
        <v>0</v>
      </c>
      <c r="P102" s="182">
        <v>0</v>
      </c>
      <c r="Q102" s="182">
        <v>0</v>
      </c>
      <c r="R102" s="182">
        <v>1</v>
      </c>
      <c r="S102" s="182">
        <v>23</v>
      </c>
      <c r="T102" s="182">
        <v>0</v>
      </c>
      <c r="U102" s="182">
        <v>0</v>
      </c>
      <c r="V102" s="182">
        <v>0</v>
      </c>
      <c r="W102" s="182">
        <v>1</v>
      </c>
      <c r="X102" s="182">
        <v>1</v>
      </c>
      <c r="Y102" s="182">
        <v>1</v>
      </c>
      <c r="Z102" s="182">
        <v>0</v>
      </c>
      <c r="AA102" s="182">
        <v>0</v>
      </c>
      <c r="AB102" s="190">
        <v>27</v>
      </c>
    </row>
    <row r="103" spans="1:28" ht="15" customHeight="1">
      <c r="A103" s="35"/>
      <c r="B103" s="11"/>
      <c r="C103" s="181" t="s">
        <v>99</v>
      </c>
      <c r="D103" s="183">
        <v>0</v>
      </c>
      <c r="E103" s="182">
        <v>0</v>
      </c>
      <c r="F103" s="182">
        <v>0</v>
      </c>
      <c r="G103" s="182">
        <v>0</v>
      </c>
      <c r="H103" s="182">
        <v>0</v>
      </c>
      <c r="I103" s="182">
        <v>0</v>
      </c>
      <c r="J103" s="182">
        <v>0</v>
      </c>
      <c r="K103" s="182">
        <v>0</v>
      </c>
      <c r="L103" s="182">
        <v>0</v>
      </c>
      <c r="M103" s="182">
        <v>0</v>
      </c>
      <c r="N103" s="182">
        <v>0</v>
      </c>
      <c r="O103" s="182">
        <v>0</v>
      </c>
      <c r="P103" s="182">
        <v>0</v>
      </c>
      <c r="Q103" s="182">
        <v>0</v>
      </c>
      <c r="R103" s="182">
        <v>0</v>
      </c>
      <c r="S103" s="182">
        <v>3</v>
      </c>
      <c r="T103" s="182">
        <v>0</v>
      </c>
      <c r="U103" s="182">
        <v>0</v>
      </c>
      <c r="V103" s="182">
        <v>0</v>
      </c>
      <c r="W103" s="182">
        <v>0</v>
      </c>
      <c r="X103" s="182">
        <v>0</v>
      </c>
      <c r="Y103" s="182">
        <v>0</v>
      </c>
      <c r="Z103" s="182">
        <v>0</v>
      </c>
      <c r="AA103" s="182">
        <v>0</v>
      </c>
      <c r="AB103" s="190">
        <v>3</v>
      </c>
    </row>
    <row r="104" spans="1:28" ht="15" customHeight="1">
      <c r="A104" s="35"/>
      <c r="B104" s="11"/>
      <c r="C104" s="181" t="s">
        <v>100</v>
      </c>
      <c r="D104" s="183">
        <v>0</v>
      </c>
      <c r="E104" s="182">
        <v>0</v>
      </c>
      <c r="F104" s="182">
        <v>0</v>
      </c>
      <c r="G104" s="182">
        <v>0</v>
      </c>
      <c r="H104" s="182">
        <v>0</v>
      </c>
      <c r="I104" s="182">
        <v>0</v>
      </c>
      <c r="J104" s="182">
        <v>0</v>
      </c>
      <c r="K104" s="182">
        <v>0</v>
      </c>
      <c r="L104" s="182">
        <v>0</v>
      </c>
      <c r="M104" s="182">
        <v>0</v>
      </c>
      <c r="N104" s="182">
        <v>0</v>
      </c>
      <c r="O104" s="182">
        <v>0</v>
      </c>
      <c r="P104" s="182">
        <v>0</v>
      </c>
      <c r="Q104" s="182">
        <v>0</v>
      </c>
      <c r="R104" s="182">
        <v>0</v>
      </c>
      <c r="S104" s="182">
        <v>1</v>
      </c>
      <c r="T104" s="182">
        <v>0</v>
      </c>
      <c r="U104" s="182">
        <v>0</v>
      </c>
      <c r="V104" s="182">
        <v>0</v>
      </c>
      <c r="W104" s="182">
        <v>0</v>
      </c>
      <c r="X104" s="182">
        <v>0</v>
      </c>
      <c r="Y104" s="182">
        <v>0</v>
      </c>
      <c r="Z104" s="182">
        <v>0</v>
      </c>
      <c r="AA104" s="182">
        <v>0</v>
      </c>
      <c r="AB104" s="190">
        <v>1</v>
      </c>
    </row>
    <row r="105" spans="1:28" ht="15" customHeight="1">
      <c r="A105" s="35"/>
      <c r="B105" s="11"/>
      <c r="C105" s="181" t="s">
        <v>317</v>
      </c>
      <c r="D105" s="183">
        <v>0</v>
      </c>
      <c r="E105" s="182">
        <v>0</v>
      </c>
      <c r="F105" s="182">
        <v>0</v>
      </c>
      <c r="G105" s="182">
        <v>0</v>
      </c>
      <c r="H105" s="182">
        <v>0</v>
      </c>
      <c r="I105" s="182">
        <v>0</v>
      </c>
      <c r="J105" s="182">
        <v>0</v>
      </c>
      <c r="K105" s="182">
        <v>0</v>
      </c>
      <c r="L105" s="182">
        <v>0</v>
      </c>
      <c r="M105" s="182">
        <v>0</v>
      </c>
      <c r="N105" s="182">
        <v>0</v>
      </c>
      <c r="O105" s="182">
        <v>0</v>
      </c>
      <c r="P105" s="182">
        <v>0</v>
      </c>
      <c r="Q105" s="182">
        <v>0</v>
      </c>
      <c r="R105" s="182">
        <v>0</v>
      </c>
      <c r="S105" s="182">
        <v>59</v>
      </c>
      <c r="T105" s="182">
        <v>1</v>
      </c>
      <c r="U105" s="182">
        <v>0</v>
      </c>
      <c r="V105" s="182">
        <v>0</v>
      </c>
      <c r="W105" s="182">
        <v>2</v>
      </c>
      <c r="X105" s="182">
        <v>2</v>
      </c>
      <c r="Y105" s="182">
        <v>8</v>
      </c>
      <c r="Z105" s="182">
        <v>0</v>
      </c>
      <c r="AA105" s="182">
        <v>0</v>
      </c>
      <c r="AB105" s="190">
        <v>72</v>
      </c>
    </row>
    <row r="106" spans="1:28" ht="15" customHeight="1">
      <c r="A106" s="35"/>
      <c r="B106" s="304"/>
      <c r="C106" s="34" t="s">
        <v>39</v>
      </c>
      <c r="D106" s="184">
        <v>0</v>
      </c>
      <c r="E106" s="185">
        <v>0</v>
      </c>
      <c r="F106" s="185">
        <v>0</v>
      </c>
      <c r="G106" s="185">
        <v>0</v>
      </c>
      <c r="H106" s="185">
        <v>0</v>
      </c>
      <c r="I106" s="185">
        <v>0</v>
      </c>
      <c r="J106" s="185">
        <v>0</v>
      </c>
      <c r="K106" s="185">
        <v>0</v>
      </c>
      <c r="L106" s="185">
        <v>0</v>
      </c>
      <c r="M106" s="185">
        <v>0</v>
      </c>
      <c r="N106" s="185">
        <v>0</v>
      </c>
      <c r="O106" s="185">
        <v>0</v>
      </c>
      <c r="P106" s="185">
        <v>0</v>
      </c>
      <c r="Q106" s="185">
        <v>0</v>
      </c>
      <c r="R106" s="185">
        <v>1</v>
      </c>
      <c r="S106" s="185">
        <v>87</v>
      </c>
      <c r="T106" s="185">
        <v>1</v>
      </c>
      <c r="U106" s="185">
        <v>0</v>
      </c>
      <c r="V106" s="185">
        <v>0</v>
      </c>
      <c r="W106" s="185">
        <v>3</v>
      </c>
      <c r="X106" s="185">
        <v>3</v>
      </c>
      <c r="Y106" s="185">
        <v>9</v>
      </c>
      <c r="Z106" s="185">
        <v>0</v>
      </c>
      <c r="AA106" s="185">
        <v>0</v>
      </c>
      <c r="AB106" s="191">
        <v>104</v>
      </c>
    </row>
    <row r="107" spans="1:28" ht="15" customHeight="1">
      <c r="A107" s="36"/>
      <c r="B107" s="304" t="s">
        <v>39</v>
      </c>
      <c r="C107" s="34"/>
      <c r="D107" s="184">
        <v>189</v>
      </c>
      <c r="E107" s="185">
        <v>8</v>
      </c>
      <c r="F107" s="185">
        <v>0</v>
      </c>
      <c r="G107" s="185">
        <v>48</v>
      </c>
      <c r="H107" s="185">
        <v>0</v>
      </c>
      <c r="I107" s="185">
        <v>18</v>
      </c>
      <c r="J107" s="185">
        <v>6</v>
      </c>
      <c r="K107" s="185">
        <v>375</v>
      </c>
      <c r="L107" s="185">
        <v>30</v>
      </c>
      <c r="M107" s="185">
        <v>232</v>
      </c>
      <c r="N107" s="185">
        <v>36</v>
      </c>
      <c r="O107" s="185">
        <v>119</v>
      </c>
      <c r="P107" s="185">
        <v>193</v>
      </c>
      <c r="Q107" s="185">
        <v>97</v>
      </c>
      <c r="R107" s="185">
        <v>243</v>
      </c>
      <c r="S107" s="185">
        <v>1173</v>
      </c>
      <c r="T107" s="185">
        <v>97</v>
      </c>
      <c r="U107" s="185">
        <v>57</v>
      </c>
      <c r="V107" s="185">
        <v>5</v>
      </c>
      <c r="W107" s="185">
        <v>548</v>
      </c>
      <c r="X107" s="185">
        <v>203</v>
      </c>
      <c r="Y107" s="185">
        <v>156</v>
      </c>
      <c r="Z107" s="185">
        <v>226</v>
      </c>
      <c r="AA107" s="185">
        <v>0</v>
      </c>
      <c r="AB107" s="191">
        <v>4059</v>
      </c>
    </row>
    <row r="108" spans="1:28" ht="15" customHeight="1">
      <c r="A108" s="35" t="s">
        <v>21</v>
      </c>
      <c r="B108" s="11" t="s">
        <v>101</v>
      </c>
      <c r="C108" s="181" t="s">
        <v>102</v>
      </c>
      <c r="D108" s="183">
        <v>0</v>
      </c>
      <c r="E108" s="182">
        <v>0</v>
      </c>
      <c r="F108" s="182">
        <v>0</v>
      </c>
      <c r="G108" s="182">
        <v>0</v>
      </c>
      <c r="H108" s="182">
        <v>0</v>
      </c>
      <c r="I108" s="182">
        <v>0</v>
      </c>
      <c r="J108" s="182">
        <v>0</v>
      </c>
      <c r="K108" s="182">
        <v>1</v>
      </c>
      <c r="L108" s="182">
        <v>0</v>
      </c>
      <c r="M108" s="182">
        <v>1</v>
      </c>
      <c r="N108" s="182">
        <v>0</v>
      </c>
      <c r="O108" s="182">
        <v>1</v>
      </c>
      <c r="P108" s="182">
        <v>4</v>
      </c>
      <c r="Q108" s="182">
        <v>3</v>
      </c>
      <c r="R108" s="182">
        <v>7</v>
      </c>
      <c r="S108" s="182">
        <v>634</v>
      </c>
      <c r="T108" s="182">
        <v>183</v>
      </c>
      <c r="U108" s="182">
        <v>1</v>
      </c>
      <c r="V108" s="182">
        <v>0</v>
      </c>
      <c r="W108" s="182">
        <v>32</v>
      </c>
      <c r="X108" s="182">
        <v>13</v>
      </c>
      <c r="Y108" s="182">
        <v>79</v>
      </c>
      <c r="Z108" s="182">
        <v>101</v>
      </c>
      <c r="AA108" s="182">
        <v>0</v>
      </c>
      <c r="AB108" s="190">
        <v>1060</v>
      </c>
    </row>
    <row r="109" spans="1:28" ht="15" customHeight="1">
      <c r="A109" s="35"/>
      <c r="B109" s="181"/>
      <c r="C109" s="181" t="s">
        <v>103</v>
      </c>
      <c r="D109" s="183">
        <v>282</v>
      </c>
      <c r="E109" s="182">
        <v>7</v>
      </c>
      <c r="F109" s="182">
        <v>0</v>
      </c>
      <c r="G109" s="182">
        <v>130</v>
      </c>
      <c r="H109" s="182">
        <v>5</v>
      </c>
      <c r="I109" s="182">
        <v>18</v>
      </c>
      <c r="J109" s="182">
        <v>12</v>
      </c>
      <c r="K109" s="182">
        <v>164</v>
      </c>
      <c r="L109" s="182">
        <v>9</v>
      </c>
      <c r="M109" s="182">
        <v>82</v>
      </c>
      <c r="N109" s="182">
        <v>27</v>
      </c>
      <c r="O109" s="182">
        <v>38</v>
      </c>
      <c r="P109" s="182">
        <v>53</v>
      </c>
      <c r="Q109" s="182">
        <v>13</v>
      </c>
      <c r="R109" s="182">
        <v>16</v>
      </c>
      <c r="S109" s="182">
        <v>34</v>
      </c>
      <c r="T109" s="182">
        <v>2</v>
      </c>
      <c r="U109" s="182">
        <v>6</v>
      </c>
      <c r="V109" s="182">
        <v>2</v>
      </c>
      <c r="W109" s="182">
        <v>14</v>
      </c>
      <c r="X109" s="182">
        <v>9</v>
      </c>
      <c r="Y109" s="182">
        <v>1</v>
      </c>
      <c r="Z109" s="182">
        <v>15</v>
      </c>
      <c r="AA109" s="182">
        <v>0</v>
      </c>
      <c r="AB109" s="190">
        <v>939</v>
      </c>
    </row>
    <row r="110" spans="1:28" ht="15" customHeight="1">
      <c r="A110" s="35"/>
      <c r="B110" s="11"/>
      <c r="C110" s="181" t="s">
        <v>104</v>
      </c>
      <c r="D110" s="183">
        <v>146</v>
      </c>
      <c r="E110" s="182">
        <v>12</v>
      </c>
      <c r="F110" s="182">
        <v>0</v>
      </c>
      <c r="G110" s="182">
        <v>98</v>
      </c>
      <c r="H110" s="182">
        <v>5</v>
      </c>
      <c r="I110" s="182">
        <v>13</v>
      </c>
      <c r="J110" s="182">
        <v>15</v>
      </c>
      <c r="K110" s="182">
        <v>185</v>
      </c>
      <c r="L110" s="182">
        <v>27</v>
      </c>
      <c r="M110" s="182">
        <v>162</v>
      </c>
      <c r="N110" s="182">
        <v>42</v>
      </c>
      <c r="O110" s="182">
        <v>60</v>
      </c>
      <c r="P110" s="182">
        <v>113</v>
      </c>
      <c r="Q110" s="182">
        <v>14</v>
      </c>
      <c r="R110" s="182">
        <v>67</v>
      </c>
      <c r="S110" s="182">
        <v>106</v>
      </c>
      <c r="T110" s="182">
        <v>6</v>
      </c>
      <c r="U110" s="182">
        <v>9</v>
      </c>
      <c r="V110" s="182">
        <v>7</v>
      </c>
      <c r="W110" s="182">
        <v>109</v>
      </c>
      <c r="X110" s="182">
        <v>38</v>
      </c>
      <c r="Y110" s="182">
        <v>8</v>
      </c>
      <c r="Z110" s="182">
        <v>31</v>
      </c>
      <c r="AA110" s="182">
        <v>0</v>
      </c>
      <c r="AB110" s="190">
        <v>1273</v>
      </c>
    </row>
    <row r="111" spans="1:28" ht="15" customHeight="1">
      <c r="A111" s="35"/>
      <c r="B111" s="11"/>
      <c r="C111" s="181" t="s">
        <v>318</v>
      </c>
      <c r="D111" s="183">
        <v>0</v>
      </c>
      <c r="E111" s="182">
        <v>0</v>
      </c>
      <c r="F111" s="182">
        <v>0</v>
      </c>
      <c r="G111" s="182">
        <v>0</v>
      </c>
      <c r="H111" s="182">
        <v>0</v>
      </c>
      <c r="I111" s="182">
        <v>0</v>
      </c>
      <c r="J111" s="182">
        <v>0</v>
      </c>
      <c r="K111" s="182">
        <v>0</v>
      </c>
      <c r="L111" s="182">
        <v>0</v>
      </c>
      <c r="M111" s="182">
        <v>0</v>
      </c>
      <c r="N111" s="182">
        <v>0</v>
      </c>
      <c r="O111" s="182">
        <v>0</v>
      </c>
      <c r="P111" s="182">
        <v>0</v>
      </c>
      <c r="Q111" s="182">
        <v>0</v>
      </c>
      <c r="R111" s="182">
        <v>0</v>
      </c>
      <c r="S111" s="182">
        <v>0</v>
      </c>
      <c r="T111" s="182">
        <v>0</v>
      </c>
      <c r="U111" s="182">
        <v>0</v>
      </c>
      <c r="V111" s="182">
        <v>0</v>
      </c>
      <c r="W111" s="182">
        <v>1</v>
      </c>
      <c r="X111" s="182">
        <v>0</v>
      </c>
      <c r="Y111" s="182">
        <v>2</v>
      </c>
      <c r="Z111" s="182">
        <v>0</v>
      </c>
      <c r="AA111" s="182">
        <v>0</v>
      </c>
      <c r="AB111" s="190">
        <v>3</v>
      </c>
    </row>
    <row r="112" spans="1:28" ht="15" customHeight="1">
      <c r="A112" s="35"/>
      <c r="B112" s="11"/>
      <c r="C112" s="181" t="s">
        <v>39</v>
      </c>
      <c r="D112" s="183">
        <v>428</v>
      </c>
      <c r="E112" s="182">
        <v>19</v>
      </c>
      <c r="F112" s="182">
        <v>0</v>
      </c>
      <c r="G112" s="182">
        <v>228</v>
      </c>
      <c r="H112" s="182">
        <v>10</v>
      </c>
      <c r="I112" s="182">
        <v>31</v>
      </c>
      <c r="J112" s="182">
        <v>27</v>
      </c>
      <c r="K112" s="182">
        <v>350</v>
      </c>
      <c r="L112" s="182">
        <v>36</v>
      </c>
      <c r="M112" s="182">
        <v>245</v>
      </c>
      <c r="N112" s="182">
        <v>69</v>
      </c>
      <c r="O112" s="182">
        <v>99</v>
      </c>
      <c r="P112" s="182">
        <v>170</v>
      </c>
      <c r="Q112" s="182">
        <v>30</v>
      </c>
      <c r="R112" s="182">
        <v>90</v>
      </c>
      <c r="S112" s="182">
        <v>774</v>
      </c>
      <c r="T112" s="182">
        <v>191</v>
      </c>
      <c r="U112" s="182">
        <v>16</v>
      </c>
      <c r="V112" s="182">
        <v>9</v>
      </c>
      <c r="W112" s="182">
        <v>156</v>
      </c>
      <c r="X112" s="182">
        <v>60</v>
      </c>
      <c r="Y112" s="182">
        <v>90</v>
      </c>
      <c r="Z112" s="182">
        <v>147</v>
      </c>
      <c r="AA112" s="182">
        <v>0</v>
      </c>
      <c r="AB112" s="190">
        <v>3275</v>
      </c>
    </row>
    <row r="113" spans="1:28" ht="15" customHeight="1">
      <c r="A113" s="35"/>
      <c r="B113" s="334" t="s">
        <v>105</v>
      </c>
      <c r="C113" s="260" t="s">
        <v>106</v>
      </c>
      <c r="D113" s="188">
        <v>0</v>
      </c>
      <c r="E113" s="189">
        <v>0</v>
      </c>
      <c r="F113" s="189">
        <v>0</v>
      </c>
      <c r="G113" s="189">
        <v>0</v>
      </c>
      <c r="H113" s="189">
        <v>0</v>
      </c>
      <c r="I113" s="189">
        <v>0</v>
      </c>
      <c r="J113" s="189">
        <v>1</v>
      </c>
      <c r="K113" s="189">
        <v>0</v>
      </c>
      <c r="L113" s="189">
        <v>0</v>
      </c>
      <c r="M113" s="189">
        <v>0</v>
      </c>
      <c r="N113" s="189">
        <v>0</v>
      </c>
      <c r="O113" s="189">
        <v>0</v>
      </c>
      <c r="P113" s="189">
        <v>0</v>
      </c>
      <c r="Q113" s="189">
        <v>0</v>
      </c>
      <c r="R113" s="189">
        <v>0</v>
      </c>
      <c r="S113" s="189">
        <v>13</v>
      </c>
      <c r="T113" s="189">
        <v>0</v>
      </c>
      <c r="U113" s="189">
        <v>1</v>
      </c>
      <c r="V113" s="189">
        <v>0</v>
      </c>
      <c r="W113" s="189">
        <v>2</v>
      </c>
      <c r="X113" s="189">
        <v>0</v>
      </c>
      <c r="Y113" s="189">
        <v>2</v>
      </c>
      <c r="Z113" s="189">
        <v>0</v>
      </c>
      <c r="AA113" s="189">
        <v>0</v>
      </c>
      <c r="AB113" s="312">
        <v>19</v>
      </c>
    </row>
    <row r="114" spans="1:28" ht="15" customHeight="1">
      <c r="A114" s="35"/>
      <c r="B114" s="11"/>
      <c r="C114" s="181" t="s">
        <v>107</v>
      </c>
      <c r="D114" s="183">
        <v>0</v>
      </c>
      <c r="E114" s="182">
        <v>0</v>
      </c>
      <c r="F114" s="182">
        <v>0</v>
      </c>
      <c r="G114" s="182">
        <v>1</v>
      </c>
      <c r="H114" s="182">
        <v>0</v>
      </c>
      <c r="I114" s="182">
        <v>0</v>
      </c>
      <c r="J114" s="182">
        <v>0</v>
      </c>
      <c r="K114" s="182">
        <v>0</v>
      </c>
      <c r="L114" s="182">
        <v>0</v>
      </c>
      <c r="M114" s="182">
        <v>0</v>
      </c>
      <c r="N114" s="182">
        <v>0</v>
      </c>
      <c r="O114" s="182">
        <v>0</v>
      </c>
      <c r="P114" s="182">
        <v>0</v>
      </c>
      <c r="Q114" s="182">
        <v>1</v>
      </c>
      <c r="R114" s="182">
        <v>1</v>
      </c>
      <c r="S114" s="182">
        <v>144</v>
      </c>
      <c r="T114" s="182">
        <v>13</v>
      </c>
      <c r="U114" s="182">
        <v>1</v>
      </c>
      <c r="V114" s="182">
        <v>0</v>
      </c>
      <c r="W114" s="182">
        <v>34</v>
      </c>
      <c r="X114" s="182">
        <v>16</v>
      </c>
      <c r="Y114" s="182">
        <v>36</v>
      </c>
      <c r="Z114" s="182">
        <v>0</v>
      </c>
      <c r="AA114" s="182">
        <v>0</v>
      </c>
      <c r="AB114" s="190">
        <v>247</v>
      </c>
    </row>
    <row r="115" spans="1:28" ht="15" customHeight="1">
      <c r="A115" s="35"/>
      <c r="B115" s="11"/>
      <c r="C115" s="181" t="s">
        <v>108</v>
      </c>
      <c r="D115" s="183">
        <v>0</v>
      </c>
      <c r="E115" s="182">
        <v>0</v>
      </c>
      <c r="F115" s="182">
        <v>0</v>
      </c>
      <c r="G115" s="182">
        <v>1</v>
      </c>
      <c r="H115" s="182">
        <v>0</v>
      </c>
      <c r="I115" s="182">
        <v>0</v>
      </c>
      <c r="J115" s="182">
        <v>0</v>
      </c>
      <c r="K115" s="182">
        <v>0</v>
      </c>
      <c r="L115" s="182">
        <v>0</v>
      </c>
      <c r="M115" s="182">
        <v>0</v>
      </c>
      <c r="N115" s="182">
        <v>0</v>
      </c>
      <c r="O115" s="182">
        <v>0</v>
      </c>
      <c r="P115" s="182">
        <v>0</v>
      </c>
      <c r="Q115" s="182">
        <v>0</v>
      </c>
      <c r="R115" s="182">
        <v>0</v>
      </c>
      <c r="S115" s="182">
        <v>0</v>
      </c>
      <c r="T115" s="182">
        <v>0</v>
      </c>
      <c r="U115" s="182">
        <v>0</v>
      </c>
      <c r="V115" s="182">
        <v>0</v>
      </c>
      <c r="W115" s="182">
        <v>0</v>
      </c>
      <c r="X115" s="182">
        <v>0</v>
      </c>
      <c r="Y115" s="182">
        <v>0</v>
      </c>
      <c r="Z115" s="182">
        <v>0</v>
      </c>
      <c r="AA115" s="182">
        <v>0</v>
      </c>
      <c r="AB115" s="190">
        <v>1</v>
      </c>
    </row>
    <row r="116" spans="1:28" ht="15" customHeight="1">
      <c r="A116" s="35"/>
      <c r="B116" s="11"/>
      <c r="C116" s="181" t="s">
        <v>110</v>
      </c>
      <c r="D116" s="183">
        <v>7</v>
      </c>
      <c r="E116" s="182">
        <v>0</v>
      </c>
      <c r="F116" s="182">
        <v>0</v>
      </c>
      <c r="G116" s="182">
        <v>1</v>
      </c>
      <c r="H116" s="182">
        <v>1</v>
      </c>
      <c r="I116" s="182">
        <v>2</v>
      </c>
      <c r="J116" s="182">
        <v>0</v>
      </c>
      <c r="K116" s="182">
        <v>10</v>
      </c>
      <c r="L116" s="182">
        <v>0</v>
      </c>
      <c r="M116" s="182">
        <v>9</v>
      </c>
      <c r="N116" s="182">
        <v>0</v>
      </c>
      <c r="O116" s="182">
        <v>4</v>
      </c>
      <c r="P116" s="182">
        <v>5</v>
      </c>
      <c r="Q116" s="182">
        <v>4</v>
      </c>
      <c r="R116" s="182">
        <v>7</v>
      </c>
      <c r="S116" s="182">
        <v>37</v>
      </c>
      <c r="T116" s="182">
        <v>7</v>
      </c>
      <c r="U116" s="182">
        <v>1</v>
      </c>
      <c r="V116" s="182">
        <v>0</v>
      </c>
      <c r="W116" s="182">
        <v>11</v>
      </c>
      <c r="X116" s="182">
        <v>4</v>
      </c>
      <c r="Y116" s="182">
        <v>2</v>
      </c>
      <c r="Z116" s="182">
        <v>0</v>
      </c>
      <c r="AA116" s="182">
        <v>0</v>
      </c>
      <c r="AB116" s="190">
        <v>112</v>
      </c>
    </row>
    <row r="117" spans="1:28" ht="15" customHeight="1">
      <c r="A117" s="35"/>
      <c r="B117" s="11"/>
      <c r="C117" s="181" t="s">
        <v>111</v>
      </c>
      <c r="D117" s="183">
        <v>0</v>
      </c>
      <c r="E117" s="182">
        <v>0</v>
      </c>
      <c r="F117" s="182">
        <v>0</v>
      </c>
      <c r="G117" s="182">
        <v>0</v>
      </c>
      <c r="H117" s="182">
        <v>0</v>
      </c>
      <c r="I117" s="182">
        <v>0</v>
      </c>
      <c r="J117" s="182">
        <v>0</v>
      </c>
      <c r="K117" s="182">
        <v>0</v>
      </c>
      <c r="L117" s="182">
        <v>0</v>
      </c>
      <c r="M117" s="182">
        <v>0</v>
      </c>
      <c r="N117" s="182">
        <v>0</v>
      </c>
      <c r="O117" s="182">
        <v>0</v>
      </c>
      <c r="P117" s="182">
        <v>0</v>
      </c>
      <c r="Q117" s="182">
        <v>0</v>
      </c>
      <c r="R117" s="182">
        <v>0</v>
      </c>
      <c r="S117" s="182">
        <v>2</v>
      </c>
      <c r="T117" s="182">
        <v>1</v>
      </c>
      <c r="U117" s="182">
        <v>0</v>
      </c>
      <c r="V117" s="182">
        <v>0</v>
      </c>
      <c r="W117" s="182">
        <v>0</v>
      </c>
      <c r="X117" s="182">
        <v>0</v>
      </c>
      <c r="Y117" s="182">
        <v>2</v>
      </c>
      <c r="Z117" s="182">
        <v>0</v>
      </c>
      <c r="AA117" s="182">
        <v>0</v>
      </c>
      <c r="AB117" s="190">
        <v>5</v>
      </c>
    </row>
    <row r="118" spans="1:28" ht="15" customHeight="1">
      <c r="A118" s="35"/>
      <c r="B118" s="304"/>
      <c r="C118" s="34" t="s">
        <v>39</v>
      </c>
      <c r="D118" s="184">
        <v>7</v>
      </c>
      <c r="E118" s="185">
        <v>0</v>
      </c>
      <c r="F118" s="185">
        <v>0</v>
      </c>
      <c r="G118" s="185">
        <v>3</v>
      </c>
      <c r="H118" s="185">
        <v>1</v>
      </c>
      <c r="I118" s="185">
        <v>2</v>
      </c>
      <c r="J118" s="185">
        <v>1</v>
      </c>
      <c r="K118" s="185">
        <v>10</v>
      </c>
      <c r="L118" s="185">
        <v>0</v>
      </c>
      <c r="M118" s="185">
        <v>9</v>
      </c>
      <c r="N118" s="185">
        <v>0</v>
      </c>
      <c r="O118" s="185">
        <v>4</v>
      </c>
      <c r="P118" s="185">
        <v>5</v>
      </c>
      <c r="Q118" s="185">
        <v>5</v>
      </c>
      <c r="R118" s="185">
        <v>8</v>
      </c>
      <c r="S118" s="185">
        <v>196</v>
      </c>
      <c r="T118" s="185">
        <v>21</v>
      </c>
      <c r="U118" s="185">
        <v>3</v>
      </c>
      <c r="V118" s="185">
        <v>0</v>
      </c>
      <c r="W118" s="185">
        <v>47</v>
      </c>
      <c r="X118" s="185">
        <v>20</v>
      </c>
      <c r="Y118" s="185">
        <v>42</v>
      </c>
      <c r="Z118" s="185">
        <v>0</v>
      </c>
      <c r="AA118" s="185">
        <v>0</v>
      </c>
      <c r="AB118" s="191">
        <v>384</v>
      </c>
    </row>
    <row r="119" spans="1:28" ht="15" customHeight="1">
      <c r="A119" s="35"/>
      <c r="B119" s="11" t="s">
        <v>112</v>
      </c>
      <c r="C119" s="181" t="s">
        <v>113</v>
      </c>
      <c r="D119" s="183">
        <v>0</v>
      </c>
      <c r="E119" s="182">
        <v>0</v>
      </c>
      <c r="F119" s="182">
        <v>0</v>
      </c>
      <c r="G119" s="182">
        <v>0</v>
      </c>
      <c r="H119" s="182">
        <v>0</v>
      </c>
      <c r="I119" s="182">
        <v>0</v>
      </c>
      <c r="J119" s="182">
        <v>0</v>
      </c>
      <c r="K119" s="182">
        <v>0</v>
      </c>
      <c r="L119" s="182">
        <v>0</v>
      </c>
      <c r="M119" s="182">
        <v>2</v>
      </c>
      <c r="N119" s="182">
        <v>0</v>
      </c>
      <c r="O119" s="182">
        <v>3</v>
      </c>
      <c r="P119" s="182">
        <v>1</v>
      </c>
      <c r="Q119" s="182">
        <v>1</v>
      </c>
      <c r="R119" s="182">
        <v>1</v>
      </c>
      <c r="S119" s="182">
        <v>154</v>
      </c>
      <c r="T119" s="182">
        <v>19</v>
      </c>
      <c r="U119" s="182">
        <v>1</v>
      </c>
      <c r="V119" s="182">
        <v>0</v>
      </c>
      <c r="W119" s="182">
        <v>8</v>
      </c>
      <c r="X119" s="182">
        <v>3</v>
      </c>
      <c r="Y119" s="182">
        <v>12</v>
      </c>
      <c r="Z119" s="182">
        <v>6</v>
      </c>
      <c r="AA119" s="182">
        <v>0</v>
      </c>
      <c r="AB119" s="190">
        <v>211</v>
      </c>
    </row>
    <row r="120" spans="1:28" ht="15" customHeight="1">
      <c r="A120" s="35"/>
      <c r="B120" s="11"/>
      <c r="C120" s="181" t="s">
        <v>114</v>
      </c>
      <c r="D120" s="183">
        <v>6</v>
      </c>
      <c r="E120" s="182">
        <v>0</v>
      </c>
      <c r="F120" s="182">
        <v>0</v>
      </c>
      <c r="G120" s="182">
        <v>1</v>
      </c>
      <c r="H120" s="182">
        <v>0</v>
      </c>
      <c r="I120" s="182">
        <v>0</v>
      </c>
      <c r="J120" s="182">
        <v>0</v>
      </c>
      <c r="K120" s="182">
        <v>15</v>
      </c>
      <c r="L120" s="182">
        <v>0</v>
      </c>
      <c r="M120" s="182">
        <v>9</v>
      </c>
      <c r="N120" s="182">
        <v>0</v>
      </c>
      <c r="O120" s="182">
        <v>4</v>
      </c>
      <c r="P120" s="182">
        <v>15</v>
      </c>
      <c r="Q120" s="182">
        <v>4</v>
      </c>
      <c r="R120" s="182">
        <v>18</v>
      </c>
      <c r="S120" s="182">
        <v>219</v>
      </c>
      <c r="T120" s="182">
        <v>32</v>
      </c>
      <c r="U120" s="182">
        <v>0</v>
      </c>
      <c r="V120" s="182">
        <v>0</v>
      </c>
      <c r="W120" s="182">
        <v>45</v>
      </c>
      <c r="X120" s="182">
        <v>16</v>
      </c>
      <c r="Y120" s="182">
        <v>21</v>
      </c>
      <c r="Z120" s="182">
        <v>10</v>
      </c>
      <c r="AA120" s="182">
        <v>0</v>
      </c>
      <c r="AB120" s="190">
        <v>415</v>
      </c>
    </row>
    <row r="121" spans="1:28" ht="15" customHeight="1">
      <c r="A121" s="35"/>
      <c r="B121" s="11"/>
      <c r="C121" s="181" t="s">
        <v>115</v>
      </c>
      <c r="D121" s="183">
        <v>5</v>
      </c>
      <c r="E121" s="182">
        <v>0</v>
      </c>
      <c r="F121" s="182">
        <v>0</v>
      </c>
      <c r="G121" s="182">
        <v>5</v>
      </c>
      <c r="H121" s="182">
        <v>0</v>
      </c>
      <c r="I121" s="182">
        <v>1</v>
      </c>
      <c r="J121" s="182">
        <v>0</v>
      </c>
      <c r="K121" s="182">
        <v>10</v>
      </c>
      <c r="L121" s="182">
        <v>1</v>
      </c>
      <c r="M121" s="182">
        <v>17</v>
      </c>
      <c r="N121" s="182">
        <v>0</v>
      </c>
      <c r="O121" s="182">
        <v>1</v>
      </c>
      <c r="P121" s="182">
        <v>8</v>
      </c>
      <c r="Q121" s="182">
        <v>0</v>
      </c>
      <c r="R121" s="182">
        <v>10</v>
      </c>
      <c r="S121" s="182">
        <v>39</v>
      </c>
      <c r="T121" s="182">
        <v>0</v>
      </c>
      <c r="U121" s="182">
        <v>0</v>
      </c>
      <c r="V121" s="182">
        <v>0</v>
      </c>
      <c r="W121" s="182">
        <v>8</v>
      </c>
      <c r="X121" s="182">
        <v>4</v>
      </c>
      <c r="Y121" s="182">
        <v>3</v>
      </c>
      <c r="Z121" s="182">
        <v>5</v>
      </c>
      <c r="AA121" s="182">
        <v>2</v>
      </c>
      <c r="AB121" s="190">
        <v>119</v>
      </c>
    </row>
    <row r="122" spans="1:28" ht="15" customHeight="1">
      <c r="A122" s="35"/>
      <c r="B122" s="11"/>
      <c r="C122" s="181" t="s">
        <v>39</v>
      </c>
      <c r="D122" s="183">
        <v>11</v>
      </c>
      <c r="E122" s="182">
        <v>0</v>
      </c>
      <c r="F122" s="182">
        <v>0</v>
      </c>
      <c r="G122" s="182">
        <v>6</v>
      </c>
      <c r="H122" s="182">
        <v>0</v>
      </c>
      <c r="I122" s="182">
        <v>1</v>
      </c>
      <c r="J122" s="182">
        <v>0</v>
      </c>
      <c r="K122" s="182">
        <v>25</v>
      </c>
      <c r="L122" s="182">
        <v>1</v>
      </c>
      <c r="M122" s="182">
        <v>28</v>
      </c>
      <c r="N122" s="182">
        <v>0</v>
      </c>
      <c r="O122" s="182">
        <v>8</v>
      </c>
      <c r="P122" s="182">
        <v>24</v>
      </c>
      <c r="Q122" s="182">
        <v>5</v>
      </c>
      <c r="R122" s="182">
        <v>29</v>
      </c>
      <c r="S122" s="182">
        <v>412</v>
      </c>
      <c r="T122" s="182">
        <v>51</v>
      </c>
      <c r="U122" s="182">
        <v>1</v>
      </c>
      <c r="V122" s="182">
        <v>0</v>
      </c>
      <c r="W122" s="182">
        <v>61</v>
      </c>
      <c r="X122" s="182">
        <v>23</v>
      </c>
      <c r="Y122" s="182">
        <v>36</v>
      </c>
      <c r="Z122" s="182">
        <v>21</v>
      </c>
      <c r="AA122" s="182">
        <v>2</v>
      </c>
      <c r="AB122" s="190">
        <v>745</v>
      </c>
    </row>
    <row r="123" spans="1:28" ht="15" customHeight="1">
      <c r="A123" s="36"/>
      <c r="B123" s="197" t="s">
        <v>39</v>
      </c>
      <c r="C123" s="39"/>
      <c r="D123" s="195">
        <v>446</v>
      </c>
      <c r="E123" s="194">
        <v>19</v>
      </c>
      <c r="F123" s="194">
        <v>0</v>
      </c>
      <c r="G123" s="194">
        <v>237</v>
      </c>
      <c r="H123" s="194">
        <v>11</v>
      </c>
      <c r="I123" s="194">
        <v>34</v>
      </c>
      <c r="J123" s="194">
        <v>28</v>
      </c>
      <c r="K123" s="194">
        <v>385</v>
      </c>
      <c r="L123" s="194">
        <v>37</v>
      </c>
      <c r="M123" s="194">
        <v>282</v>
      </c>
      <c r="N123" s="194">
        <v>69</v>
      </c>
      <c r="O123" s="194">
        <v>111</v>
      </c>
      <c r="P123" s="194">
        <v>199</v>
      </c>
      <c r="Q123" s="194">
        <v>40</v>
      </c>
      <c r="R123" s="194">
        <v>127</v>
      </c>
      <c r="S123" s="194">
        <v>1382</v>
      </c>
      <c r="T123" s="194">
        <v>263</v>
      </c>
      <c r="U123" s="194">
        <v>20</v>
      </c>
      <c r="V123" s="194">
        <v>9</v>
      </c>
      <c r="W123" s="194">
        <v>264</v>
      </c>
      <c r="X123" s="194">
        <v>103</v>
      </c>
      <c r="Y123" s="194">
        <v>168</v>
      </c>
      <c r="Z123" s="194">
        <v>168</v>
      </c>
      <c r="AA123" s="194">
        <v>2</v>
      </c>
      <c r="AB123" s="196">
        <v>4404</v>
      </c>
    </row>
    <row r="124" spans="1:28" ht="15" customHeight="1">
      <c r="A124" s="35" t="s">
        <v>22</v>
      </c>
      <c r="B124" s="11" t="s">
        <v>116</v>
      </c>
      <c r="C124" s="181" t="s">
        <v>117</v>
      </c>
      <c r="D124" s="183">
        <v>519</v>
      </c>
      <c r="E124" s="182">
        <v>0</v>
      </c>
      <c r="F124" s="182">
        <v>8</v>
      </c>
      <c r="G124" s="182">
        <v>450</v>
      </c>
      <c r="H124" s="182">
        <v>47</v>
      </c>
      <c r="I124" s="182">
        <v>47</v>
      </c>
      <c r="J124" s="182">
        <v>102</v>
      </c>
      <c r="K124" s="182">
        <v>615</v>
      </c>
      <c r="L124" s="182">
        <v>113</v>
      </c>
      <c r="M124" s="182">
        <v>742</v>
      </c>
      <c r="N124" s="182">
        <v>2</v>
      </c>
      <c r="O124" s="182">
        <v>81</v>
      </c>
      <c r="P124" s="182">
        <v>345</v>
      </c>
      <c r="Q124" s="182">
        <v>40</v>
      </c>
      <c r="R124" s="182">
        <v>344</v>
      </c>
      <c r="S124" s="182">
        <v>5707</v>
      </c>
      <c r="T124" s="182">
        <v>247</v>
      </c>
      <c r="U124" s="182">
        <v>10</v>
      </c>
      <c r="V124" s="182">
        <v>2</v>
      </c>
      <c r="W124" s="182">
        <v>1419</v>
      </c>
      <c r="X124" s="182">
        <v>389</v>
      </c>
      <c r="Y124" s="182">
        <v>567</v>
      </c>
      <c r="Z124" s="182">
        <v>1</v>
      </c>
      <c r="AA124" s="182">
        <v>0</v>
      </c>
      <c r="AB124" s="190">
        <v>11797</v>
      </c>
    </row>
    <row r="125" spans="1:28" ht="15" customHeight="1">
      <c r="A125" s="35"/>
      <c r="B125" s="181"/>
      <c r="C125" s="181" t="s">
        <v>118</v>
      </c>
      <c r="D125" s="183">
        <v>0</v>
      </c>
      <c r="E125" s="182">
        <v>0</v>
      </c>
      <c r="F125" s="182">
        <v>0</v>
      </c>
      <c r="G125" s="182">
        <v>5</v>
      </c>
      <c r="H125" s="182">
        <v>0</v>
      </c>
      <c r="I125" s="182">
        <v>0</v>
      </c>
      <c r="J125" s="182">
        <v>6</v>
      </c>
      <c r="K125" s="182">
        <v>13</v>
      </c>
      <c r="L125" s="182">
        <v>0</v>
      </c>
      <c r="M125" s="182">
        <v>39</v>
      </c>
      <c r="N125" s="182">
        <v>0</v>
      </c>
      <c r="O125" s="182">
        <v>4</v>
      </c>
      <c r="P125" s="182">
        <v>19</v>
      </c>
      <c r="Q125" s="182">
        <v>6</v>
      </c>
      <c r="R125" s="182">
        <v>52</v>
      </c>
      <c r="S125" s="182">
        <v>2733</v>
      </c>
      <c r="T125" s="182">
        <v>192</v>
      </c>
      <c r="U125" s="182">
        <v>2</v>
      </c>
      <c r="V125" s="182">
        <v>0</v>
      </c>
      <c r="W125" s="182">
        <v>211</v>
      </c>
      <c r="X125" s="182">
        <v>79</v>
      </c>
      <c r="Y125" s="182">
        <v>386</v>
      </c>
      <c r="Z125" s="182">
        <v>34</v>
      </c>
      <c r="AA125" s="182">
        <v>0</v>
      </c>
      <c r="AB125" s="190">
        <v>3781</v>
      </c>
    </row>
    <row r="126" spans="1:28" ht="15" customHeight="1">
      <c r="A126" s="35"/>
      <c r="B126" s="11"/>
      <c r="C126" s="181" t="s">
        <v>320</v>
      </c>
      <c r="D126" s="183">
        <v>0</v>
      </c>
      <c r="E126" s="182">
        <v>0</v>
      </c>
      <c r="F126" s="182">
        <v>0</v>
      </c>
      <c r="G126" s="182">
        <v>0</v>
      </c>
      <c r="H126" s="182">
        <v>0</v>
      </c>
      <c r="I126" s="182">
        <v>0</v>
      </c>
      <c r="J126" s="182">
        <v>0</v>
      </c>
      <c r="K126" s="182">
        <v>0</v>
      </c>
      <c r="L126" s="182">
        <v>0</v>
      </c>
      <c r="M126" s="182">
        <v>1</v>
      </c>
      <c r="N126" s="182">
        <v>0</v>
      </c>
      <c r="O126" s="182">
        <v>0</v>
      </c>
      <c r="P126" s="182">
        <v>0</v>
      </c>
      <c r="Q126" s="182">
        <v>0</v>
      </c>
      <c r="R126" s="182">
        <v>0</v>
      </c>
      <c r="S126" s="182">
        <v>16</v>
      </c>
      <c r="T126" s="182">
        <v>0</v>
      </c>
      <c r="U126" s="182">
        <v>0</v>
      </c>
      <c r="V126" s="182">
        <v>0</v>
      </c>
      <c r="W126" s="182">
        <v>0</v>
      </c>
      <c r="X126" s="182">
        <v>1</v>
      </c>
      <c r="Y126" s="182">
        <v>0</v>
      </c>
      <c r="Z126" s="182">
        <v>0</v>
      </c>
      <c r="AA126" s="182">
        <v>0</v>
      </c>
      <c r="AB126" s="190">
        <v>18</v>
      </c>
    </row>
    <row r="127" spans="1:28" ht="15" customHeight="1">
      <c r="A127" s="35"/>
      <c r="B127" s="11"/>
      <c r="C127" s="181" t="s">
        <v>39</v>
      </c>
      <c r="D127" s="183">
        <v>519</v>
      </c>
      <c r="E127" s="182">
        <v>0</v>
      </c>
      <c r="F127" s="182">
        <v>8</v>
      </c>
      <c r="G127" s="182">
        <v>455</v>
      </c>
      <c r="H127" s="182">
        <v>47</v>
      </c>
      <c r="I127" s="182">
        <v>47</v>
      </c>
      <c r="J127" s="182">
        <v>108</v>
      </c>
      <c r="K127" s="182">
        <v>628</v>
      </c>
      <c r="L127" s="182">
        <v>113</v>
      </c>
      <c r="M127" s="182">
        <v>782</v>
      </c>
      <c r="N127" s="182">
        <v>2</v>
      </c>
      <c r="O127" s="182">
        <v>85</v>
      </c>
      <c r="P127" s="182">
        <v>364</v>
      </c>
      <c r="Q127" s="182">
        <v>46</v>
      </c>
      <c r="R127" s="182">
        <v>396</v>
      </c>
      <c r="S127" s="182">
        <v>8456</v>
      </c>
      <c r="T127" s="182">
        <v>439</v>
      </c>
      <c r="U127" s="182">
        <v>12</v>
      </c>
      <c r="V127" s="182">
        <v>2</v>
      </c>
      <c r="W127" s="182">
        <v>1630</v>
      </c>
      <c r="X127" s="182">
        <v>469</v>
      </c>
      <c r="Y127" s="182">
        <v>953</v>
      </c>
      <c r="Z127" s="182">
        <v>35</v>
      </c>
      <c r="AA127" s="182">
        <v>0</v>
      </c>
      <c r="AB127" s="190">
        <v>15596</v>
      </c>
    </row>
    <row r="128" spans="1:28" ht="15" customHeight="1">
      <c r="A128" s="35"/>
      <c r="B128" s="334" t="s">
        <v>192</v>
      </c>
      <c r="C128" s="260" t="s">
        <v>119</v>
      </c>
      <c r="D128" s="188">
        <v>0</v>
      </c>
      <c r="E128" s="189">
        <v>0</v>
      </c>
      <c r="F128" s="189">
        <v>0</v>
      </c>
      <c r="G128" s="189">
        <v>0</v>
      </c>
      <c r="H128" s="189">
        <v>0</v>
      </c>
      <c r="I128" s="189">
        <v>0</v>
      </c>
      <c r="J128" s="189">
        <v>0</v>
      </c>
      <c r="K128" s="189">
        <v>0</v>
      </c>
      <c r="L128" s="189">
        <v>0</v>
      </c>
      <c r="M128" s="189">
        <v>0</v>
      </c>
      <c r="N128" s="189">
        <v>0</v>
      </c>
      <c r="O128" s="189">
        <v>0</v>
      </c>
      <c r="P128" s="189">
        <v>0</v>
      </c>
      <c r="Q128" s="189">
        <v>0</v>
      </c>
      <c r="R128" s="189">
        <v>2</v>
      </c>
      <c r="S128" s="189">
        <v>459</v>
      </c>
      <c r="T128" s="189">
        <v>54</v>
      </c>
      <c r="U128" s="189">
        <v>0</v>
      </c>
      <c r="V128" s="189">
        <v>0</v>
      </c>
      <c r="W128" s="189">
        <v>28</v>
      </c>
      <c r="X128" s="189">
        <v>17</v>
      </c>
      <c r="Y128" s="189">
        <v>466</v>
      </c>
      <c r="Z128" s="189">
        <v>1</v>
      </c>
      <c r="AA128" s="189">
        <v>0</v>
      </c>
      <c r="AB128" s="312">
        <v>1027</v>
      </c>
    </row>
    <row r="129" spans="1:28" ht="15" customHeight="1">
      <c r="A129" s="35"/>
      <c r="B129" s="11"/>
      <c r="C129" s="181" t="s">
        <v>120</v>
      </c>
      <c r="D129" s="183">
        <v>0</v>
      </c>
      <c r="E129" s="182">
        <v>0</v>
      </c>
      <c r="F129" s="182">
        <v>0</v>
      </c>
      <c r="G129" s="182">
        <v>0</v>
      </c>
      <c r="H129" s="182">
        <v>0</v>
      </c>
      <c r="I129" s="182">
        <v>0</v>
      </c>
      <c r="J129" s="182">
        <v>0</v>
      </c>
      <c r="K129" s="182">
        <v>0</v>
      </c>
      <c r="L129" s="182">
        <v>0</v>
      </c>
      <c r="M129" s="182">
        <v>0</v>
      </c>
      <c r="N129" s="182">
        <v>0</v>
      </c>
      <c r="O129" s="182">
        <v>0</v>
      </c>
      <c r="P129" s="182">
        <v>0</v>
      </c>
      <c r="Q129" s="182">
        <v>0</v>
      </c>
      <c r="R129" s="182">
        <v>1</v>
      </c>
      <c r="S129" s="182">
        <v>15</v>
      </c>
      <c r="T129" s="182">
        <v>0</v>
      </c>
      <c r="U129" s="182">
        <v>0</v>
      </c>
      <c r="V129" s="182">
        <v>0</v>
      </c>
      <c r="W129" s="182">
        <v>2</v>
      </c>
      <c r="X129" s="182">
        <v>0</v>
      </c>
      <c r="Y129" s="182">
        <v>7</v>
      </c>
      <c r="Z129" s="182">
        <v>0</v>
      </c>
      <c r="AA129" s="182">
        <v>0</v>
      </c>
      <c r="AB129" s="190">
        <v>25</v>
      </c>
    </row>
    <row r="130" spans="1:28" ht="15" customHeight="1">
      <c r="A130" s="35"/>
      <c r="B130" s="304"/>
      <c r="C130" s="34" t="s">
        <v>39</v>
      </c>
      <c r="D130" s="184">
        <v>0</v>
      </c>
      <c r="E130" s="185">
        <v>0</v>
      </c>
      <c r="F130" s="185">
        <v>0</v>
      </c>
      <c r="G130" s="185">
        <v>0</v>
      </c>
      <c r="H130" s="185">
        <v>0</v>
      </c>
      <c r="I130" s="185">
        <v>0</v>
      </c>
      <c r="J130" s="185">
        <v>0</v>
      </c>
      <c r="K130" s="185">
        <v>0</v>
      </c>
      <c r="L130" s="185">
        <v>0</v>
      </c>
      <c r="M130" s="185">
        <v>0</v>
      </c>
      <c r="N130" s="185">
        <v>0</v>
      </c>
      <c r="O130" s="185">
        <v>0</v>
      </c>
      <c r="P130" s="185">
        <v>0</v>
      </c>
      <c r="Q130" s="185">
        <v>0</v>
      </c>
      <c r="R130" s="185">
        <v>3</v>
      </c>
      <c r="S130" s="185">
        <v>474</v>
      </c>
      <c r="T130" s="185">
        <v>54</v>
      </c>
      <c r="U130" s="185">
        <v>0</v>
      </c>
      <c r="V130" s="185">
        <v>0</v>
      </c>
      <c r="W130" s="185">
        <v>30</v>
      </c>
      <c r="X130" s="185">
        <v>17</v>
      </c>
      <c r="Y130" s="185">
        <v>473</v>
      </c>
      <c r="Z130" s="185">
        <v>1</v>
      </c>
      <c r="AA130" s="185">
        <v>0</v>
      </c>
      <c r="AB130" s="191">
        <v>1052</v>
      </c>
    </row>
    <row r="131" spans="1:28" ht="15" customHeight="1">
      <c r="A131" s="35"/>
      <c r="B131" s="334" t="s">
        <v>121</v>
      </c>
      <c r="C131" s="260" t="s">
        <v>302</v>
      </c>
      <c r="D131" s="188">
        <v>136</v>
      </c>
      <c r="E131" s="189">
        <v>0</v>
      </c>
      <c r="F131" s="189">
        <v>8</v>
      </c>
      <c r="G131" s="189">
        <v>455</v>
      </c>
      <c r="H131" s="189">
        <v>42</v>
      </c>
      <c r="I131" s="189">
        <v>63</v>
      </c>
      <c r="J131" s="189">
        <v>48</v>
      </c>
      <c r="K131" s="189">
        <v>875</v>
      </c>
      <c r="L131" s="189">
        <v>151</v>
      </c>
      <c r="M131" s="189">
        <v>872</v>
      </c>
      <c r="N131" s="189">
        <v>0</v>
      </c>
      <c r="O131" s="189">
        <v>94</v>
      </c>
      <c r="P131" s="189">
        <v>383</v>
      </c>
      <c r="Q131" s="189">
        <v>69</v>
      </c>
      <c r="R131" s="189">
        <v>390</v>
      </c>
      <c r="S131" s="189">
        <v>8173</v>
      </c>
      <c r="T131" s="189">
        <v>222</v>
      </c>
      <c r="U131" s="189">
        <v>22</v>
      </c>
      <c r="V131" s="189">
        <v>1</v>
      </c>
      <c r="W131" s="189">
        <v>3406</v>
      </c>
      <c r="X131" s="189">
        <v>945</v>
      </c>
      <c r="Y131" s="189">
        <v>305</v>
      </c>
      <c r="Z131" s="189">
        <v>4</v>
      </c>
      <c r="AA131" s="189">
        <v>1</v>
      </c>
      <c r="AB131" s="312">
        <v>16665</v>
      </c>
    </row>
    <row r="132" spans="1:28" ht="15" customHeight="1">
      <c r="A132" s="35"/>
      <c r="B132" s="11"/>
      <c r="C132" s="181" t="s">
        <v>329</v>
      </c>
      <c r="D132" s="183">
        <v>0</v>
      </c>
      <c r="E132" s="182">
        <v>0</v>
      </c>
      <c r="F132" s="182">
        <v>0</v>
      </c>
      <c r="G132" s="182">
        <v>0</v>
      </c>
      <c r="H132" s="182">
        <v>0</v>
      </c>
      <c r="I132" s="182">
        <v>0</v>
      </c>
      <c r="J132" s="182">
        <v>0</v>
      </c>
      <c r="K132" s="182">
        <v>3</v>
      </c>
      <c r="L132" s="182">
        <v>0</v>
      </c>
      <c r="M132" s="182">
        <v>5</v>
      </c>
      <c r="N132" s="182">
        <v>0</v>
      </c>
      <c r="O132" s="182">
        <v>1</v>
      </c>
      <c r="P132" s="182">
        <v>2</v>
      </c>
      <c r="Q132" s="182">
        <v>29</v>
      </c>
      <c r="R132" s="182">
        <v>60</v>
      </c>
      <c r="S132" s="182">
        <v>4149</v>
      </c>
      <c r="T132" s="182">
        <v>197</v>
      </c>
      <c r="U132" s="182">
        <v>27</v>
      </c>
      <c r="V132" s="182">
        <v>6</v>
      </c>
      <c r="W132" s="182">
        <v>1274</v>
      </c>
      <c r="X132" s="182">
        <v>464</v>
      </c>
      <c r="Y132" s="182">
        <v>144</v>
      </c>
      <c r="Z132" s="182">
        <v>2</v>
      </c>
      <c r="AA132" s="182">
        <v>0</v>
      </c>
      <c r="AB132" s="190">
        <v>6363</v>
      </c>
    </row>
    <row r="133" spans="1:28" ht="15" customHeight="1">
      <c r="A133" s="35"/>
      <c r="B133" s="11"/>
      <c r="C133" s="181" t="s">
        <v>321</v>
      </c>
      <c r="D133" s="183">
        <v>6</v>
      </c>
      <c r="E133" s="182">
        <v>1</v>
      </c>
      <c r="F133" s="182">
        <v>0</v>
      </c>
      <c r="G133" s="182">
        <v>8</v>
      </c>
      <c r="H133" s="182">
        <v>1</v>
      </c>
      <c r="I133" s="182">
        <v>3</v>
      </c>
      <c r="J133" s="182">
        <v>0</v>
      </c>
      <c r="K133" s="182">
        <v>22</v>
      </c>
      <c r="L133" s="182">
        <v>2</v>
      </c>
      <c r="M133" s="182">
        <v>26</v>
      </c>
      <c r="N133" s="182">
        <v>0</v>
      </c>
      <c r="O133" s="182">
        <v>8</v>
      </c>
      <c r="P133" s="182">
        <v>16</v>
      </c>
      <c r="Q133" s="182">
        <v>3</v>
      </c>
      <c r="R133" s="182">
        <v>20</v>
      </c>
      <c r="S133" s="182">
        <v>2492</v>
      </c>
      <c r="T133" s="182">
        <v>95</v>
      </c>
      <c r="U133" s="182">
        <v>1</v>
      </c>
      <c r="V133" s="182">
        <v>0</v>
      </c>
      <c r="W133" s="182">
        <v>168</v>
      </c>
      <c r="X133" s="182">
        <v>70</v>
      </c>
      <c r="Y133" s="182">
        <v>781</v>
      </c>
      <c r="Z133" s="182">
        <v>4</v>
      </c>
      <c r="AA133" s="182">
        <v>0</v>
      </c>
      <c r="AB133" s="190">
        <v>3727</v>
      </c>
    </row>
    <row r="134" spans="1:28" ht="15" customHeight="1">
      <c r="A134" s="35"/>
      <c r="B134" s="304"/>
      <c r="C134" s="34" t="s">
        <v>39</v>
      </c>
      <c r="D134" s="184">
        <v>142</v>
      </c>
      <c r="E134" s="185">
        <v>1</v>
      </c>
      <c r="F134" s="185">
        <v>8</v>
      </c>
      <c r="G134" s="185">
        <v>463</v>
      </c>
      <c r="H134" s="185">
        <v>43</v>
      </c>
      <c r="I134" s="185">
        <v>66</v>
      </c>
      <c r="J134" s="185">
        <v>48</v>
      </c>
      <c r="K134" s="185">
        <v>900</v>
      </c>
      <c r="L134" s="185">
        <v>153</v>
      </c>
      <c r="M134" s="185">
        <v>903</v>
      </c>
      <c r="N134" s="185">
        <v>0</v>
      </c>
      <c r="O134" s="185">
        <v>103</v>
      </c>
      <c r="P134" s="185">
        <v>401</v>
      </c>
      <c r="Q134" s="185">
        <v>101</v>
      </c>
      <c r="R134" s="185">
        <v>470</v>
      </c>
      <c r="S134" s="185">
        <v>14814</v>
      </c>
      <c r="T134" s="185">
        <v>514</v>
      </c>
      <c r="U134" s="185">
        <v>50</v>
      </c>
      <c r="V134" s="185">
        <v>7</v>
      </c>
      <c r="W134" s="185">
        <v>4848</v>
      </c>
      <c r="X134" s="185">
        <v>1479</v>
      </c>
      <c r="Y134" s="185">
        <v>1230</v>
      </c>
      <c r="Z134" s="185">
        <v>10</v>
      </c>
      <c r="AA134" s="185">
        <v>1</v>
      </c>
      <c r="AB134" s="191">
        <v>26755</v>
      </c>
    </row>
    <row r="135" spans="1:28" ht="15" customHeight="1">
      <c r="A135" s="36"/>
      <c r="B135" s="304" t="s">
        <v>39</v>
      </c>
      <c r="C135" s="34"/>
      <c r="D135" s="184">
        <v>661</v>
      </c>
      <c r="E135" s="185">
        <v>1</v>
      </c>
      <c r="F135" s="185">
        <v>16</v>
      </c>
      <c r="G135" s="185">
        <v>918</v>
      </c>
      <c r="H135" s="185">
        <v>90</v>
      </c>
      <c r="I135" s="185">
        <v>113</v>
      </c>
      <c r="J135" s="185">
        <v>156</v>
      </c>
      <c r="K135" s="185">
        <v>1528</v>
      </c>
      <c r="L135" s="185">
        <v>266</v>
      </c>
      <c r="M135" s="185">
        <v>1685</v>
      </c>
      <c r="N135" s="185">
        <v>2</v>
      </c>
      <c r="O135" s="185">
        <v>188</v>
      </c>
      <c r="P135" s="185">
        <v>765</v>
      </c>
      <c r="Q135" s="185">
        <v>147</v>
      </c>
      <c r="R135" s="185">
        <v>869</v>
      </c>
      <c r="S135" s="185">
        <v>23744</v>
      </c>
      <c r="T135" s="185">
        <v>1007</v>
      </c>
      <c r="U135" s="185">
        <v>62</v>
      </c>
      <c r="V135" s="185">
        <v>9</v>
      </c>
      <c r="W135" s="185">
        <v>6508</v>
      </c>
      <c r="X135" s="185">
        <v>1965</v>
      </c>
      <c r="Y135" s="185">
        <v>2656</v>
      </c>
      <c r="Z135" s="185">
        <v>46</v>
      </c>
      <c r="AA135" s="185">
        <v>1</v>
      </c>
      <c r="AB135" s="191">
        <v>43403</v>
      </c>
    </row>
    <row r="136" spans="1:28" ht="29.25" customHeight="1">
      <c r="A136" s="311" t="s">
        <v>23</v>
      </c>
      <c r="B136" s="11" t="s">
        <v>122</v>
      </c>
      <c r="C136" s="181" t="s">
        <v>123</v>
      </c>
      <c r="D136" s="183">
        <v>26</v>
      </c>
      <c r="E136" s="182">
        <v>3</v>
      </c>
      <c r="F136" s="182">
        <v>0</v>
      </c>
      <c r="G136" s="182">
        <v>6</v>
      </c>
      <c r="H136" s="182">
        <v>0</v>
      </c>
      <c r="I136" s="182">
        <v>1</v>
      </c>
      <c r="J136" s="182">
        <v>0</v>
      </c>
      <c r="K136" s="182">
        <v>4</v>
      </c>
      <c r="L136" s="182">
        <v>0</v>
      </c>
      <c r="M136" s="182">
        <v>5</v>
      </c>
      <c r="N136" s="182">
        <v>1</v>
      </c>
      <c r="O136" s="182">
        <v>2</v>
      </c>
      <c r="P136" s="182">
        <v>3</v>
      </c>
      <c r="Q136" s="182">
        <v>0</v>
      </c>
      <c r="R136" s="182">
        <v>2</v>
      </c>
      <c r="S136" s="182">
        <v>0</v>
      </c>
      <c r="T136" s="182">
        <v>1</v>
      </c>
      <c r="U136" s="182">
        <v>0</v>
      </c>
      <c r="V136" s="182">
        <v>0</v>
      </c>
      <c r="W136" s="182">
        <v>0</v>
      </c>
      <c r="X136" s="182">
        <v>1</v>
      </c>
      <c r="Y136" s="182">
        <v>0</v>
      </c>
      <c r="Z136" s="182">
        <v>0</v>
      </c>
      <c r="AA136" s="182">
        <v>0</v>
      </c>
      <c r="AB136" s="190">
        <v>55</v>
      </c>
    </row>
    <row r="137" spans="1:28" ht="15" customHeight="1">
      <c r="A137" s="35"/>
      <c r="B137" s="181"/>
      <c r="C137" s="181" t="s">
        <v>124</v>
      </c>
      <c r="D137" s="183">
        <v>403</v>
      </c>
      <c r="E137" s="182">
        <v>41</v>
      </c>
      <c r="F137" s="182">
        <v>4</v>
      </c>
      <c r="G137" s="182">
        <v>472</v>
      </c>
      <c r="H137" s="182">
        <v>94</v>
      </c>
      <c r="I137" s="182">
        <v>8</v>
      </c>
      <c r="J137" s="182">
        <v>4</v>
      </c>
      <c r="K137" s="182">
        <v>9</v>
      </c>
      <c r="L137" s="182">
        <v>2</v>
      </c>
      <c r="M137" s="182">
        <v>1</v>
      </c>
      <c r="N137" s="182">
        <v>0</v>
      </c>
      <c r="O137" s="182">
        <v>2</v>
      </c>
      <c r="P137" s="182">
        <v>3</v>
      </c>
      <c r="Q137" s="182">
        <v>0</v>
      </c>
      <c r="R137" s="182">
        <v>0</v>
      </c>
      <c r="S137" s="182">
        <v>2</v>
      </c>
      <c r="T137" s="182">
        <v>0</v>
      </c>
      <c r="U137" s="182">
        <v>0</v>
      </c>
      <c r="V137" s="182">
        <v>0</v>
      </c>
      <c r="W137" s="182">
        <v>0</v>
      </c>
      <c r="X137" s="182">
        <v>0</v>
      </c>
      <c r="Y137" s="182">
        <v>0</v>
      </c>
      <c r="Z137" s="182">
        <v>170</v>
      </c>
      <c r="AA137" s="182">
        <v>0</v>
      </c>
      <c r="AB137" s="190">
        <v>1215</v>
      </c>
    </row>
    <row r="138" spans="1:28" ht="15" customHeight="1">
      <c r="A138" s="116"/>
      <c r="B138" s="11"/>
      <c r="C138" s="181" t="s">
        <v>39</v>
      </c>
      <c r="D138" s="183">
        <v>429</v>
      </c>
      <c r="E138" s="182">
        <v>44</v>
      </c>
      <c r="F138" s="182">
        <v>4</v>
      </c>
      <c r="G138" s="182">
        <v>478</v>
      </c>
      <c r="H138" s="182">
        <v>94</v>
      </c>
      <c r="I138" s="182">
        <v>9</v>
      </c>
      <c r="J138" s="182">
        <v>4</v>
      </c>
      <c r="K138" s="182">
        <v>13</v>
      </c>
      <c r="L138" s="182">
        <v>2</v>
      </c>
      <c r="M138" s="182">
        <v>6</v>
      </c>
      <c r="N138" s="182">
        <v>1</v>
      </c>
      <c r="O138" s="182">
        <v>4</v>
      </c>
      <c r="P138" s="182">
        <v>6</v>
      </c>
      <c r="Q138" s="182">
        <v>0</v>
      </c>
      <c r="R138" s="182">
        <v>2</v>
      </c>
      <c r="S138" s="182">
        <v>2</v>
      </c>
      <c r="T138" s="182">
        <v>1</v>
      </c>
      <c r="U138" s="182">
        <v>0</v>
      </c>
      <c r="V138" s="182">
        <v>0</v>
      </c>
      <c r="W138" s="182">
        <v>0</v>
      </c>
      <c r="X138" s="182">
        <v>1</v>
      </c>
      <c r="Y138" s="182">
        <v>0</v>
      </c>
      <c r="Z138" s="182">
        <v>170</v>
      </c>
      <c r="AA138" s="182">
        <v>0</v>
      </c>
      <c r="AB138" s="190">
        <v>1270</v>
      </c>
    </row>
    <row r="139" spans="1:28" ht="15" customHeight="1">
      <c r="A139" s="35"/>
      <c r="B139" s="334" t="s">
        <v>125</v>
      </c>
      <c r="C139" s="260" t="s">
        <v>126</v>
      </c>
      <c r="D139" s="188">
        <v>96</v>
      </c>
      <c r="E139" s="189">
        <v>8</v>
      </c>
      <c r="F139" s="189">
        <v>1</v>
      </c>
      <c r="G139" s="189">
        <v>80</v>
      </c>
      <c r="H139" s="189">
        <v>4</v>
      </c>
      <c r="I139" s="189">
        <v>31</v>
      </c>
      <c r="J139" s="189">
        <v>48</v>
      </c>
      <c r="K139" s="189">
        <v>208</v>
      </c>
      <c r="L139" s="189">
        <v>88</v>
      </c>
      <c r="M139" s="189">
        <v>81</v>
      </c>
      <c r="N139" s="189">
        <v>9</v>
      </c>
      <c r="O139" s="189">
        <v>23</v>
      </c>
      <c r="P139" s="189">
        <v>47</v>
      </c>
      <c r="Q139" s="189">
        <v>7</v>
      </c>
      <c r="R139" s="189">
        <v>5</v>
      </c>
      <c r="S139" s="189">
        <v>40</v>
      </c>
      <c r="T139" s="189">
        <v>12</v>
      </c>
      <c r="U139" s="189">
        <v>0</v>
      </c>
      <c r="V139" s="189">
        <v>0</v>
      </c>
      <c r="W139" s="189">
        <v>0</v>
      </c>
      <c r="X139" s="189">
        <v>0</v>
      </c>
      <c r="Y139" s="189">
        <v>0</v>
      </c>
      <c r="Z139" s="189">
        <v>468</v>
      </c>
      <c r="AA139" s="189">
        <v>0</v>
      </c>
      <c r="AB139" s="312">
        <v>1256</v>
      </c>
    </row>
    <row r="140" spans="1:28" ht="15" customHeight="1">
      <c r="A140" s="35"/>
      <c r="B140" s="11"/>
      <c r="C140" s="181" t="s">
        <v>127</v>
      </c>
      <c r="D140" s="183">
        <v>312</v>
      </c>
      <c r="E140" s="182">
        <v>33</v>
      </c>
      <c r="F140" s="182">
        <v>0</v>
      </c>
      <c r="G140" s="182">
        <v>396</v>
      </c>
      <c r="H140" s="182">
        <v>13</v>
      </c>
      <c r="I140" s="182">
        <v>39</v>
      </c>
      <c r="J140" s="182">
        <v>31</v>
      </c>
      <c r="K140" s="182">
        <v>848</v>
      </c>
      <c r="L140" s="182">
        <v>30</v>
      </c>
      <c r="M140" s="182">
        <v>247</v>
      </c>
      <c r="N140" s="182">
        <v>89</v>
      </c>
      <c r="O140" s="182">
        <v>162</v>
      </c>
      <c r="P140" s="182">
        <v>144</v>
      </c>
      <c r="Q140" s="182">
        <v>38</v>
      </c>
      <c r="R140" s="182">
        <v>12</v>
      </c>
      <c r="S140" s="182">
        <v>91</v>
      </c>
      <c r="T140" s="182">
        <v>12</v>
      </c>
      <c r="U140" s="182">
        <v>0</v>
      </c>
      <c r="V140" s="182">
        <v>3</v>
      </c>
      <c r="W140" s="182">
        <v>0</v>
      </c>
      <c r="X140" s="182">
        <v>1</v>
      </c>
      <c r="Y140" s="182">
        <v>0</v>
      </c>
      <c r="Z140" s="182">
        <v>1196</v>
      </c>
      <c r="AA140" s="182">
        <v>0</v>
      </c>
      <c r="AB140" s="190">
        <v>3697</v>
      </c>
    </row>
    <row r="141" spans="1:28" ht="13.5">
      <c r="A141" s="35"/>
      <c r="B141" s="11"/>
      <c r="C141" s="181" t="s">
        <v>128</v>
      </c>
      <c r="D141" s="183">
        <v>107</v>
      </c>
      <c r="E141" s="182">
        <v>3</v>
      </c>
      <c r="F141" s="182">
        <v>0</v>
      </c>
      <c r="G141" s="182">
        <v>176</v>
      </c>
      <c r="H141" s="182">
        <v>18</v>
      </c>
      <c r="I141" s="182">
        <v>14</v>
      </c>
      <c r="J141" s="182">
        <v>24</v>
      </c>
      <c r="K141" s="182">
        <v>584</v>
      </c>
      <c r="L141" s="182">
        <v>22</v>
      </c>
      <c r="M141" s="182">
        <v>269</v>
      </c>
      <c r="N141" s="182">
        <v>14</v>
      </c>
      <c r="O141" s="182">
        <v>128</v>
      </c>
      <c r="P141" s="182">
        <v>117</v>
      </c>
      <c r="Q141" s="182">
        <v>45</v>
      </c>
      <c r="R141" s="182">
        <v>67</v>
      </c>
      <c r="S141" s="182">
        <v>230</v>
      </c>
      <c r="T141" s="182">
        <v>17</v>
      </c>
      <c r="U141" s="182">
        <v>3</v>
      </c>
      <c r="V141" s="182">
        <v>2</v>
      </c>
      <c r="W141" s="182">
        <v>11</v>
      </c>
      <c r="X141" s="182">
        <v>9</v>
      </c>
      <c r="Y141" s="182">
        <v>0</v>
      </c>
      <c r="Z141" s="182">
        <v>303</v>
      </c>
      <c r="AA141" s="182">
        <v>1</v>
      </c>
      <c r="AB141" s="190">
        <v>2164</v>
      </c>
    </row>
    <row r="142" spans="1:28" ht="13.5">
      <c r="A142" s="35"/>
      <c r="B142" s="11"/>
      <c r="C142" s="181" t="s">
        <v>322</v>
      </c>
      <c r="D142" s="183">
        <v>124</v>
      </c>
      <c r="E142" s="182">
        <v>0</v>
      </c>
      <c r="F142" s="182">
        <v>0</v>
      </c>
      <c r="G142" s="182">
        <v>39</v>
      </c>
      <c r="H142" s="182">
        <v>5</v>
      </c>
      <c r="I142" s="182">
        <v>4</v>
      </c>
      <c r="J142" s="182">
        <v>8</v>
      </c>
      <c r="K142" s="182">
        <v>108</v>
      </c>
      <c r="L142" s="182">
        <v>8</v>
      </c>
      <c r="M142" s="182">
        <v>98</v>
      </c>
      <c r="N142" s="182">
        <v>0</v>
      </c>
      <c r="O142" s="182">
        <v>13</v>
      </c>
      <c r="P142" s="182">
        <v>110</v>
      </c>
      <c r="Q142" s="182">
        <v>8</v>
      </c>
      <c r="R142" s="182">
        <v>35</v>
      </c>
      <c r="S142" s="182">
        <v>80</v>
      </c>
      <c r="T142" s="182">
        <v>15</v>
      </c>
      <c r="U142" s="182">
        <v>0</v>
      </c>
      <c r="V142" s="182">
        <v>0</v>
      </c>
      <c r="W142" s="182">
        <v>18</v>
      </c>
      <c r="X142" s="182">
        <v>9</v>
      </c>
      <c r="Y142" s="182">
        <v>4</v>
      </c>
      <c r="Z142" s="182">
        <v>2</v>
      </c>
      <c r="AA142" s="182">
        <v>0</v>
      </c>
      <c r="AB142" s="190">
        <v>688</v>
      </c>
    </row>
    <row r="143" spans="1:28" ht="15" customHeight="1">
      <c r="A143" s="35"/>
      <c r="B143" s="304"/>
      <c r="C143" s="34" t="s">
        <v>39</v>
      </c>
      <c r="D143" s="184">
        <v>639</v>
      </c>
      <c r="E143" s="185">
        <v>44</v>
      </c>
      <c r="F143" s="185">
        <v>1</v>
      </c>
      <c r="G143" s="185">
        <v>691</v>
      </c>
      <c r="H143" s="185">
        <v>40</v>
      </c>
      <c r="I143" s="185">
        <v>88</v>
      </c>
      <c r="J143" s="185">
        <v>111</v>
      </c>
      <c r="K143" s="185">
        <v>1748</v>
      </c>
      <c r="L143" s="185">
        <v>148</v>
      </c>
      <c r="M143" s="185">
        <v>695</v>
      </c>
      <c r="N143" s="185">
        <v>112</v>
      </c>
      <c r="O143" s="185">
        <v>326</v>
      </c>
      <c r="P143" s="185">
        <v>418</v>
      </c>
      <c r="Q143" s="185">
        <v>98</v>
      </c>
      <c r="R143" s="185">
        <v>119</v>
      </c>
      <c r="S143" s="185">
        <v>441</v>
      </c>
      <c r="T143" s="185">
        <v>56</v>
      </c>
      <c r="U143" s="185">
        <v>3</v>
      </c>
      <c r="V143" s="185">
        <v>5</v>
      </c>
      <c r="W143" s="185">
        <v>29</v>
      </c>
      <c r="X143" s="185">
        <v>19</v>
      </c>
      <c r="Y143" s="185">
        <v>4</v>
      </c>
      <c r="Z143" s="185">
        <v>1969</v>
      </c>
      <c r="AA143" s="185">
        <v>1</v>
      </c>
      <c r="AB143" s="191">
        <v>7805</v>
      </c>
    </row>
    <row r="144" spans="1:28" ht="15" customHeight="1">
      <c r="A144" s="35"/>
      <c r="B144" s="11" t="s">
        <v>193</v>
      </c>
      <c r="C144" s="181" t="s">
        <v>129</v>
      </c>
      <c r="D144" s="183">
        <v>604</v>
      </c>
      <c r="E144" s="182">
        <v>4</v>
      </c>
      <c r="F144" s="182">
        <v>0</v>
      </c>
      <c r="G144" s="182">
        <v>224</v>
      </c>
      <c r="H144" s="182">
        <v>4</v>
      </c>
      <c r="I144" s="182">
        <v>36</v>
      </c>
      <c r="J144" s="182">
        <v>27</v>
      </c>
      <c r="K144" s="182">
        <v>872</v>
      </c>
      <c r="L144" s="182">
        <v>36</v>
      </c>
      <c r="M144" s="182">
        <v>349</v>
      </c>
      <c r="N144" s="182">
        <v>27</v>
      </c>
      <c r="O144" s="182">
        <v>172</v>
      </c>
      <c r="P144" s="182">
        <v>257</v>
      </c>
      <c r="Q144" s="182">
        <v>139</v>
      </c>
      <c r="R144" s="182">
        <v>247</v>
      </c>
      <c r="S144" s="182">
        <v>568</v>
      </c>
      <c r="T144" s="182">
        <v>282</v>
      </c>
      <c r="U144" s="182">
        <v>40</v>
      </c>
      <c r="V144" s="182">
        <v>10</v>
      </c>
      <c r="W144" s="182">
        <v>245</v>
      </c>
      <c r="X144" s="182">
        <v>101</v>
      </c>
      <c r="Y144" s="182">
        <v>109</v>
      </c>
      <c r="Z144" s="182">
        <v>51</v>
      </c>
      <c r="AA144" s="182">
        <v>0</v>
      </c>
      <c r="AB144" s="190">
        <v>4404</v>
      </c>
    </row>
    <row r="145" spans="1:28" ht="30" customHeight="1">
      <c r="A145" s="35"/>
      <c r="B145" s="334" t="s">
        <v>194</v>
      </c>
      <c r="C145" s="486" t="s">
        <v>197</v>
      </c>
      <c r="D145" s="188">
        <v>0</v>
      </c>
      <c r="E145" s="189">
        <v>0</v>
      </c>
      <c r="F145" s="189">
        <v>0</v>
      </c>
      <c r="G145" s="189">
        <v>0</v>
      </c>
      <c r="H145" s="189">
        <v>0</v>
      </c>
      <c r="I145" s="189">
        <v>0</v>
      </c>
      <c r="J145" s="189">
        <v>0</v>
      </c>
      <c r="K145" s="189">
        <v>0</v>
      </c>
      <c r="L145" s="189">
        <v>0</v>
      </c>
      <c r="M145" s="189">
        <v>1</v>
      </c>
      <c r="N145" s="189">
        <v>0</v>
      </c>
      <c r="O145" s="189">
        <v>0</v>
      </c>
      <c r="P145" s="189">
        <v>0</v>
      </c>
      <c r="Q145" s="189">
        <v>0</v>
      </c>
      <c r="R145" s="189">
        <v>0</v>
      </c>
      <c r="S145" s="189">
        <v>24</v>
      </c>
      <c r="T145" s="189">
        <v>3</v>
      </c>
      <c r="U145" s="189">
        <v>0</v>
      </c>
      <c r="V145" s="189">
        <v>0</v>
      </c>
      <c r="W145" s="189">
        <v>3</v>
      </c>
      <c r="X145" s="189">
        <v>0</v>
      </c>
      <c r="Y145" s="189">
        <v>3</v>
      </c>
      <c r="Z145" s="189">
        <v>1</v>
      </c>
      <c r="AA145" s="189">
        <v>0</v>
      </c>
      <c r="AB145" s="312">
        <v>35</v>
      </c>
    </row>
    <row r="146" spans="1:28" ht="15" customHeight="1">
      <c r="A146" s="35"/>
      <c r="B146" s="11"/>
      <c r="C146" s="181" t="s">
        <v>130</v>
      </c>
      <c r="D146" s="183">
        <v>0</v>
      </c>
      <c r="E146" s="182">
        <v>0</v>
      </c>
      <c r="F146" s="182">
        <v>0</v>
      </c>
      <c r="G146" s="182">
        <v>3</v>
      </c>
      <c r="H146" s="182">
        <v>0</v>
      </c>
      <c r="I146" s="182">
        <v>0</v>
      </c>
      <c r="J146" s="182">
        <v>0</v>
      </c>
      <c r="K146" s="182">
        <v>0</v>
      </c>
      <c r="L146" s="182">
        <v>0</v>
      </c>
      <c r="M146" s="182">
        <v>1</v>
      </c>
      <c r="N146" s="182">
        <v>0</v>
      </c>
      <c r="O146" s="182">
        <v>0</v>
      </c>
      <c r="P146" s="182">
        <v>0</v>
      </c>
      <c r="Q146" s="182">
        <v>1</v>
      </c>
      <c r="R146" s="182">
        <v>0</v>
      </c>
      <c r="S146" s="182">
        <v>0</v>
      </c>
      <c r="T146" s="182">
        <v>0</v>
      </c>
      <c r="U146" s="182">
        <v>0</v>
      </c>
      <c r="V146" s="182">
        <v>0</v>
      </c>
      <c r="W146" s="182">
        <v>0</v>
      </c>
      <c r="X146" s="182">
        <v>0</v>
      </c>
      <c r="Y146" s="182">
        <v>0</v>
      </c>
      <c r="Z146" s="182">
        <v>0</v>
      </c>
      <c r="AA146" s="182">
        <v>0</v>
      </c>
      <c r="AB146" s="190">
        <v>5</v>
      </c>
    </row>
    <row r="147" spans="1:28" ht="15" customHeight="1">
      <c r="A147" s="35"/>
      <c r="B147" s="11"/>
      <c r="C147" s="181" t="s">
        <v>131</v>
      </c>
      <c r="D147" s="183">
        <v>0</v>
      </c>
      <c r="E147" s="182">
        <v>0</v>
      </c>
      <c r="F147" s="182">
        <v>0</v>
      </c>
      <c r="G147" s="182">
        <v>1</v>
      </c>
      <c r="H147" s="182">
        <v>0</v>
      </c>
      <c r="I147" s="182">
        <v>0</v>
      </c>
      <c r="J147" s="182">
        <v>0</v>
      </c>
      <c r="K147" s="182">
        <v>0</v>
      </c>
      <c r="L147" s="182">
        <v>0</v>
      </c>
      <c r="M147" s="182">
        <v>0</v>
      </c>
      <c r="N147" s="182">
        <v>0</v>
      </c>
      <c r="O147" s="182">
        <v>0</v>
      </c>
      <c r="P147" s="182">
        <v>1</v>
      </c>
      <c r="Q147" s="182">
        <v>0</v>
      </c>
      <c r="R147" s="182">
        <v>0</v>
      </c>
      <c r="S147" s="182">
        <v>2</v>
      </c>
      <c r="T147" s="182">
        <v>0</v>
      </c>
      <c r="U147" s="182">
        <v>0</v>
      </c>
      <c r="V147" s="182">
        <v>0</v>
      </c>
      <c r="W147" s="182">
        <v>0</v>
      </c>
      <c r="X147" s="182">
        <v>0</v>
      </c>
      <c r="Y147" s="182">
        <v>0</v>
      </c>
      <c r="Z147" s="182">
        <v>0</v>
      </c>
      <c r="AA147" s="182">
        <v>0</v>
      </c>
      <c r="AB147" s="190">
        <v>4</v>
      </c>
    </row>
    <row r="148" spans="1:28" ht="15" customHeight="1">
      <c r="A148" s="35"/>
      <c r="B148" s="11"/>
      <c r="C148" s="181" t="s">
        <v>323</v>
      </c>
      <c r="D148" s="183">
        <v>0</v>
      </c>
      <c r="E148" s="182">
        <v>0</v>
      </c>
      <c r="F148" s="182">
        <v>0</v>
      </c>
      <c r="G148" s="182">
        <v>2</v>
      </c>
      <c r="H148" s="182">
        <v>0</v>
      </c>
      <c r="I148" s="182">
        <v>0</v>
      </c>
      <c r="J148" s="182">
        <v>0</v>
      </c>
      <c r="K148" s="182">
        <v>2</v>
      </c>
      <c r="L148" s="182">
        <v>0</v>
      </c>
      <c r="M148" s="182">
        <v>5</v>
      </c>
      <c r="N148" s="182">
        <v>0</v>
      </c>
      <c r="O148" s="182">
        <v>0</v>
      </c>
      <c r="P148" s="182">
        <v>7</v>
      </c>
      <c r="Q148" s="182">
        <v>0</v>
      </c>
      <c r="R148" s="182">
        <v>6</v>
      </c>
      <c r="S148" s="182">
        <v>298</v>
      </c>
      <c r="T148" s="182">
        <v>13</v>
      </c>
      <c r="U148" s="182">
        <v>0</v>
      </c>
      <c r="V148" s="182">
        <v>0</v>
      </c>
      <c r="W148" s="182">
        <v>7</v>
      </c>
      <c r="X148" s="182">
        <v>16</v>
      </c>
      <c r="Y148" s="182">
        <v>55</v>
      </c>
      <c r="Z148" s="182">
        <v>0</v>
      </c>
      <c r="AA148" s="182">
        <v>0</v>
      </c>
      <c r="AB148" s="190">
        <v>411</v>
      </c>
    </row>
    <row r="149" spans="1:28" ht="15" customHeight="1">
      <c r="A149" s="35"/>
      <c r="B149" s="304"/>
      <c r="C149" s="34" t="s">
        <v>39</v>
      </c>
      <c r="D149" s="184">
        <v>0</v>
      </c>
      <c r="E149" s="185">
        <v>0</v>
      </c>
      <c r="F149" s="185">
        <v>0</v>
      </c>
      <c r="G149" s="185">
        <v>6</v>
      </c>
      <c r="H149" s="185">
        <v>0</v>
      </c>
      <c r="I149" s="185">
        <v>0</v>
      </c>
      <c r="J149" s="185">
        <v>0</v>
      </c>
      <c r="K149" s="185">
        <v>2</v>
      </c>
      <c r="L149" s="185">
        <v>0</v>
      </c>
      <c r="M149" s="185">
        <v>7</v>
      </c>
      <c r="N149" s="185">
        <v>0</v>
      </c>
      <c r="O149" s="185">
        <v>0</v>
      </c>
      <c r="P149" s="185">
        <v>8</v>
      </c>
      <c r="Q149" s="185">
        <v>1</v>
      </c>
      <c r="R149" s="185">
        <v>6</v>
      </c>
      <c r="S149" s="185">
        <v>324</v>
      </c>
      <c r="T149" s="185">
        <v>16</v>
      </c>
      <c r="U149" s="185">
        <v>0</v>
      </c>
      <c r="V149" s="185">
        <v>0</v>
      </c>
      <c r="W149" s="185">
        <v>10</v>
      </c>
      <c r="X149" s="185">
        <v>16</v>
      </c>
      <c r="Y149" s="185">
        <v>58</v>
      </c>
      <c r="Z149" s="185">
        <v>1</v>
      </c>
      <c r="AA149" s="185">
        <v>0</v>
      </c>
      <c r="AB149" s="191">
        <v>455</v>
      </c>
    </row>
    <row r="150" spans="1:28" ht="15" customHeight="1">
      <c r="A150" s="35"/>
      <c r="B150" s="11" t="s">
        <v>182</v>
      </c>
      <c r="C150" s="181" t="s">
        <v>198</v>
      </c>
      <c r="D150" s="183">
        <v>0</v>
      </c>
      <c r="E150" s="182">
        <v>0</v>
      </c>
      <c r="F150" s="182">
        <v>0</v>
      </c>
      <c r="G150" s="182">
        <v>0</v>
      </c>
      <c r="H150" s="182">
        <v>0</v>
      </c>
      <c r="I150" s="182">
        <v>0</v>
      </c>
      <c r="J150" s="182">
        <v>0</v>
      </c>
      <c r="K150" s="182">
        <v>0</v>
      </c>
      <c r="L150" s="182">
        <v>0</v>
      </c>
      <c r="M150" s="182">
        <v>0</v>
      </c>
      <c r="N150" s="182">
        <v>0</v>
      </c>
      <c r="O150" s="182">
        <v>0</v>
      </c>
      <c r="P150" s="182">
        <v>0</v>
      </c>
      <c r="Q150" s="182">
        <v>0</v>
      </c>
      <c r="R150" s="182">
        <v>0</v>
      </c>
      <c r="S150" s="182">
        <v>1</v>
      </c>
      <c r="T150" s="182">
        <v>0</v>
      </c>
      <c r="U150" s="182">
        <v>0</v>
      </c>
      <c r="V150" s="182">
        <v>0</v>
      </c>
      <c r="W150" s="182">
        <v>1</v>
      </c>
      <c r="X150" s="182">
        <v>0</v>
      </c>
      <c r="Y150" s="182">
        <v>1</v>
      </c>
      <c r="Z150" s="182">
        <v>0</v>
      </c>
      <c r="AA150" s="182">
        <v>0</v>
      </c>
      <c r="AB150" s="190">
        <v>3</v>
      </c>
    </row>
    <row r="151" spans="1:28" ht="15" customHeight="1">
      <c r="A151" s="35"/>
      <c r="B151" s="11"/>
      <c r="C151" s="181" t="s">
        <v>324</v>
      </c>
      <c r="D151" s="183">
        <v>10</v>
      </c>
      <c r="E151" s="182">
        <v>0</v>
      </c>
      <c r="F151" s="182">
        <v>0</v>
      </c>
      <c r="G151" s="182">
        <v>1</v>
      </c>
      <c r="H151" s="182">
        <v>0</v>
      </c>
      <c r="I151" s="182">
        <v>0</v>
      </c>
      <c r="J151" s="182">
        <v>0</v>
      </c>
      <c r="K151" s="182">
        <v>1</v>
      </c>
      <c r="L151" s="182">
        <v>0</v>
      </c>
      <c r="M151" s="182">
        <v>0</v>
      </c>
      <c r="N151" s="182">
        <v>0</v>
      </c>
      <c r="O151" s="182">
        <v>0</v>
      </c>
      <c r="P151" s="182">
        <v>2</v>
      </c>
      <c r="Q151" s="182">
        <v>0</v>
      </c>
      <c r="R151" s="182">
        <v>0</v>
      </c>
      <c r="S151" s="182">
        <v>0</v>
      </c>
      <c r="T151" s="182">
        <v>0</v>
      </c>
      <c r="U151" s="182">
        <v>0</v>
      </c>
      <c r="V151" s="182">
        <v>0</v>
      </c>
      <c r="W151" s="182">
        <v>0</v>
      </c>
      <c r="X151" s="182">
        <v>0</v>
      </c>
      <c r="Y151" s="182">
        <v>0</v>
      </c>
      <c r="Z151" s="182">
        <v>0</v>
      </c>
      <c r="AA151" s="182">
        <v>0</v>
      </c>
      <c r="AB151" s="190">
        <v>14</v>
      </c>
    </row>
    <row r="152" spans="1:28" ht="15" customHeight="1">
      <c r="A152" s="35"/>
      <c r="B152" s="11"/>
      <c r="C152" s="181" t="s">
        <v>39</v>
      </c>
      <c r="D152" s="183">
        <v>10</v>
      </c>
      <c r="E152" s="182">
        <v>0</v>
      </c>
      <c r="F152" s="182">
        <v>0</v>
      </c>
      <c r="G152" s="182">
        <v>1</v>
      </c>
      <c r="H152" s="182">
        <v>0</v>
      </c>
      <c r="I152" s="182">
        <v>0</v>
      </c>
      <c r="J152" s="182">
        <v>0</v>
      </c>
      <c r="K152" s="182">
        <v>1</v>
      </c>
      <c r="L152" s="182">
        <v>0</v>
      </c>
      <c r="M152" s="182">
        <v>0</v>
      </c>
      <c r="N152" s="182">
        <v>0</v>
      </c>
      <c r="O152" s="182">
        <v>0</v>
      </c>
      <c r="P152" s="182">
        <v>2</v>
      </c>
      <c r="Q152" s="182">
        <v>0</v>
      </c>
      <c r="R152" s="182">
        <v>0</v>
      </c>
      <c r="S152" s="182">
        <v>1</v>
      </c>
      <c r="T152" s="182">
        <v>0</v>
      </c>
      <c r="U152" s="182">
        <v>0</v>
      </c>
      <c r="V152" s="182">
        <v>0</v>
      </c>
      <c r="W152" s="182">
        <v>1</v>
      </c>
      <c r="X152" s="182">
        <v>0</v>
      </c>
      <c r="Y152" s="182">
        <v>1</v>
      </c>
      <c r="Z152" s="182">
        <v>0</v>
      </c>
      <c r="AA152" s="182">
        <v>0</v>
      </c>
      <c r="AB152" s="190">
        <v>17</v>
      </c>
    </row>
    <row r="153" spans="1:28" ht="15" customHeight="1">
      <c r="A153" s="35"/>
      <c r="B153" s="334" t="s">
        <v>181</v>
      </c>
      <c r="C153" s="260" t="s">
        <v>132</v>
      </c>
      <c r="D153" s="188">
        <v>66</v>
      </c>
      <c r="E153" s="189">
        <v>0</v>
      </c>
      <c r="F153" s="189">
        <v>0</v>
      </c>
      <c r="G153" s="189">
        <v>21</v>
      </c>
      <c r="H153" s="189">
        <v>2</v>
      </c>
      <c r="I153" s="189">
        <v>2</v>
      </c>
      <c r="J153" s="189">
        <v>2</v>
      </c>
      <c r="K153" s="189">
        <v>5</v>
      </c>
      <c r="L153" s="189">
        <v>1</v>
      </c>
      <c r="M153" s="189">
        <v>6</v>
      </c>
      <c r="N153" s="189">
        <v>0</v>
      </c>
      <c r="O153" s="189">
        <v>0</v>
      </c>
      <c r="P153" s="189">
        <v>2</v>
      </c>
      <c r="Q153" s="189">
        <v>1</v>
      </c>
      <c r="R153" s="189">
        <v>0</v>
      </c>
      <c r="S153" s="189">
        <v>2</v>
      </c>
      <c r="T153" s="189">
        <v>1</v>
      </c>
      <c r="U153" s="189">
        <v>0</v>
      </c>
      <c r="V153" s="189">
        <v>0</v>
      </c>
      <c r="W153" s="189">
        <v>2</v>
      </c>
      <c r="X153" s="189">
        <v>0</v>
      </c>
      <c r="Y153" s="189">
        <v>0</v>
      </c>
      <c r="Z153" s="189">
        <v>1</v>
      </c>
      <c r="AA153" s="189">
        <v>0</v>
      </c>
      <c r="AB153" s="312">
        <v>114</v>
      </c>
    </row>
    <row r="154" spans="1:28" ht="15" customHeight="1">
      <c r="A154" s="35"/>
      <c r="B154" s="11"/>
      <c r="C154" s="181" t="s">
        <v>133</v>
      </c>
      <c r="D154" s="183">
        <v>94</v>
      </c>
      <c r="E154" s="182">
        <v>1</v>
      </c>
      <c r="F154" s="182">
        <v>0</v>
      </c>
      <c r="G154" s="182">
        <v>16</v>
      </c>
      <c r="H154" s="182">
        <v>2</v>
      </c>
      <c r="I154" s="182">
        <v>8</v>
      </c>
      <c r="J154" s="182">
        <v>1</v>
      </c>
      <c r="K154" s="182">
        <v>143</v>
      </c>
      <c r="L154" s="182">
        <v>5</v>
      </c>
      <c r="M154" s="182">
        <v>124</v>
      </c>
      <c r="N154" s="182">
        <v>4</v>
      </c>
      <c r="O154" s="182">
        <v>50</v>
      </c>
      <c r="P154" s="182">
        <v>85</v>
      </c>
      <c r="Q154" s="182">
        <v>32</v>
      </c>
      <c r="R154" s="182">
        <v>100</v>
      </c>
      <c r="S154" s="182">
        <v>822</v>
      </c>
      <c r="T154" s="182">
        <v>82</v>
      </c>
      <c r="U154" s="182">
        <v>9</v>
      </c>
      <c r="V154" s="182">
        <v>0</v>
      </c>
      <c r="W154" s="182">
        <v>200</v>
      </c>
      <c r="X154" s="182">
        <v>62</v>
      </c>
      <c r="Y154" s="182">
        <v>65</v>
      </c>
      <c r="Z154" s="182">
        <v>50</v>
      </c>
      <c r="AA154" s="182">
        <v>0</v>
      </c>
      <c r="AB154" s="190">
        <v>1955</v>
      </c>
    </row>
    <row r="155" spans="1:28" ht="15" customHeight="1">
      <c r="A155" s="35"/>
      <c r="B155" s="11"/>
      <c r="C155" s="181" t="s">
        <v>134</v>
      </c>
      <c r="D155" s="183">
        <v>52</v>
      </c>
      <c r="E155" s="182">
        <v>0</v>
      </c>
      <c r="F155" s="182">
        <v>0</v>
      </c>
      <c r="G155" s="182">
        <v>21</v>
      </c>
      <c r="H155" s="182">
        <v>0</v>
      </c>
      <c r="I155" s="182">
        <v>4</v>
      </c>
      <c r="J155" s="182">
        <v>3</v>
      </c>
      <c r="K155" s="182">
        <v>41</v>
      </c>
      <c r="L155" s="182">
        <v>2</v>
      </c>
      <c r="M155" s="182">
        <v>38</v>
      </c>
      <c r="N155" s="182">
        <v>0</v>
      </c>
      <c r="O155" s="182">
        <v>2</v>
      </c>
      <c r="P155" s="182">
        <v>18</v>
      </c>
      <c r="Q155" s="182">
        <v>5</v>
      </c>
      <c r="R155" s="182">
        <v>14</v>
      </c>
      <c r="S155" s="182">
        <v>70</v>
      </c>
      <c r="T155" s="182">
        <v>5</v>
      </c>
      <c r="U155" s="182">
        <v>1</v>
      </c>
      <c r="V155" s="182">
        <v>0</v>
      </c>
      <c r="W155" s="182">
        <v>32</v>
      </c>
      <c r="X155" s="182">
        <v>3</v>
      </c>
      <c r="Y155" s="182">
        <v>4</v>
      </c>
      <c r="Z155" s="182">
        <v>2</v>
      </c>
      <c r="AA155" s="182">
        <v>0</v>
      </c>
      <c r="AB155" s="190">
        <v>317</v>
      </c>
    </row>
    <row r="156" spans="1:28" ht="15" customHeight="1">
      <c r="A156" s="35"/>
      <c r="B156" s="11"/>
      <c r="C156" s="62" t="s">
        <v>325</v>
      </c>
      <c r="D156" s="183">
        <v>91</v>
      </c>
      <c r="E156" s="182">
        <v>1</v>
      </c>
      <c r="F156" s="182">
        <v>3</v>
      </c>
      <c r="G156" s="182">
        <v>20</v>
      </c>
      <c r="H156" s="182">
        <v>0</v>
      </c>
      <c r="I156" s="182">
        <v>2</v>
      </c>
      <c r="J156" s="182">
        <v>2</v>
      </c>
      <c r="K156" s="182">
        <v>35</v>
      </c>
      <c r="L156" s="182">
        <v>2</v>
      </c>
      <c r="M156" s="182">
        <v>24</v>
      </c>
      <c r="N156" s="182">
        <v>3</v>
      </c>
      <c r="O156" s="182">
        <v>9</v>
      </c>
      <c r="P156" s="182">
        <v>10</v>
      </c>
      <c r="Q156" s="182">
        <v>3</v>
      </c>
      <c r="R156" s="182">
        <v>18</v>
      </c>
      <c r="S156" s="182">
        <v>45</v>
      </c>
      <c r="T156" s="182">
        <v>153</v>
      </c>
      <c r="U156" s="182">
        <v>2</v>
      </c>
      <c r="V156" s="182">
        <v>0</v>
      </c>
      <c r="W156" s="182">
        <v>10</v>
      </c>
      <c r="X156" s="182">
        <v>1</v>
      </c>
      <c r="Y156" s="182">
        <v>31</v>
      </c>
      <c r="Z156" s="182">
        <v>31</v>
      </c>
      <c r="AA156" s="182">
        <v>0</v>
      </c>
      <c r="AB156" s="190">
        <v>496</v>
      </c>
    </row>
    <row r="157" spans="1:28" ht="15" customHeight="1">
      <c r="A157" s="35"/>
      <c r="B157" s="304"/>
      <c r="C157" s="34" t="s">
        <v>39</v>
      </c>
      <c r="D157" s="184">
        <v>303</v>
      </c>
      <c r="E157" s="185">
        <v>2</v>
      </c>
      <c r="F157" s="185">
        <v>3</v>
      </c>
      <c r="G157" s="185">
        <v>78</v>
      </c>
      <c r="H157" s="185">
        <v>4</v>
      </c>
      <c r="I157" s="185">
        <v>16</v>
      </c>
      <c r="J157" s="185">
        <v>8</v>
      </c>
      <c r="K157" s="185">
        <v>224</v>
      </c>
      <c r="L157" s="185">
        <v>10</v>
      </c>
      <c r="M157" s="185">
        <v>192</v>
      </c>
      <c r="N157" s="185">
        <v>7</v>
      </c>
      <c r="O157" s="185">
        <v>61</v>
      </c>
      <c r="P157" s="185">
        <v>115</v>
      </c>
      <c r="Q157" s="185">
        <v>41</v>
      </c>
      <c r="R157" s="185">
        <v>132</v>
      </c>
      <c r="S157" s="185">
        <v>939</v>
      </c>
      <c r="T157" s="185">
        <v>241</v>
      </c>
      <c r="U157" s="185">
        <v>12</v>
      </c>
      <c r="V157" s="185">
        <v>0</v>
      </c>
      <c r="W157" s="185">
        <v>244</v>
      </c>
      <c r="X157" s="185">
        <v>66</v>
      </c>
      <c r="Y157" s="185">
        <v>100</v>
      </c>
      <c r="Z157" s="185">
        <v>84</v>
      </c>
      <c r="AA157" s="185">
        <v>0</v>
      </c>
      <c r="AB157" s="191">
        <v>2882</v>
      </c>
    </row>
    <row r="158" spans="1:28" ht="15" customHeight="1">
      <c r="A158" s="36"/>
      <c r="B158" s="304" t="s">
        <v>39</v>
      </c>
      <c r="C158" s="34"/>
      <c r="D158" s="184">
        <v>1985</v>
      </c>
      <c r="E158" s="185">
        <v>94</v>
      </c>
      <c r="F158" s="185">
        <v>8</v>
      </c>
      <c r="G158" s="185">
        <v>1478</v>
      </c>
      <c r="H158" s="185">
        <v>142</v>
      </c>
      <c r="I158" s="185">
        <v>149</v>
      </c>
      <c r="J158" s="185">
        <v>150</v>
      </c>
      <c r="K158" s="185">
        <v>2860</v>
      </c>
      <c r="L158" s="185">
        <v>196</v>
      </c>
      <c r="M158" s="185">
        <v>1249</v>
      </c>
      <c r="N158" s="185">
        <v>147</v>
      </c>
      <c r="O158" s="185">
        <v>563</v>
      </c>
      <c r="P158" s="185">
        <v>806</v>
      </c>
      <c r="Q158" s="185">
        <v>279</v>
      </c>
      <c r="R158" s="185">
        <v>506</v>
      </c>
      <c r="S158" s="185">
        <v>2275</v>
      </c>
      <c r="T158" s="185">
        <v>596</v>
      </c>
      <c r="U158" s="185">
        <v>55</v>
      </c>
      <c r="V158" s="185">
        <v>15</v>
      </c>
      <c r="W158" s="185">
        <v>529</v>
      </c>
      <c r="X158" s="185">
        <v>203</v>
      </c>
      <c r="Y158" s="185">
        <v>272</v>
      </c>
      <c r="Z158" s="185">
        <v>2275</v>
      </c>
      <c r="AA158" s="185">
        <v>1</v>
      </c>
      <c r="AB158" s="191">
        <v>16833</v>
      </c>
    </row>
    <row r="159" spans="1:28" ht="15" customHeight="1">
      <c r="A159" s="35" t="s">
        <v>24</v>
      </c>
      <c r="B159" s="11" t="s">
        <v>183</v>
      </c>
      <c r="C159" s="181" t="s">
        <v>135</v>
      </c>
      <c r="D159" s="183">
        <v>2</v>
      </c>
      <c r="E159" s="182">
        <v>0</v>
      </c>
      <c r="F159" s="182">
        <v>0</v>
      </c>
      <c r="G159" s="182">
        <v>1</v>
      </c>
      <c r="H159" s="182">
        <v>0</v>
      </c>
      <c r="I159" s="182">
        <v>0</v>
      </c>
      <c r="J159" s="182">
        <v>1</v>
      </c>
      <c r="K159" s="182">
        <v>2</v>
      </c>
      <c r="L159" s="182">
        <v>0</v>
      </c>
      <c r="M159" s="182">
        <v>0</v>
      </c>
      <c r="N159" s="182">
        <v>0</v>
      </c>
      <c r="O159" s="182">
        <v>0</v>
      </c>
      <c r="P159" s="182">
        <v>1</v>
      </c>
      <c r="Q159" s="182">
        <v>0</v>
      </c>
      <c r="R159" s="182">
        <v>2</v>
      </c>
      <c r="S159" s="182">
        <v>0</v>
      </c>
      <c r="T159" s="182">
        <v>0</v>
      </c>
      <c r="U159" s="182">
        <v>0</v>
      </c>
      <c r="V159" s="182">
        <v>0</v>
      </c>
      <c r="W159" s="182">
        <v>1</v>
      </c>
      <c r="X159" s="182">
        <v>1</v>
      </c>
      <c r="Y159" s="182">
        <v>0</v>
      </c>
      <c r="Z159" s="182">
        <v>0</v>
      </c>
      <c r="AA159" s="182">
        <v>0</v>
      </c>
      <c r="AB159" s="190">
        <v>11</v>
      </c>
    </row>
    <row r="160" spans="1:28" ht="15" customHeight="1">
      <c r="A160" s="35"/>
      <c r="B160" s="334" t="s">
        <v>136</v>
      </c>
      <c r="C160" s="260" t="s">
        <v>137</v>
      </c>
      <c r="D160" s="188">
        <v>0</v>
      </c>
      <c r="E160" s="189">
        <v>0</v>
      </c>
      <c r="F160" s="189">
        <v>0</v>
      </c>
      <c r="G160" s="189">
        <v>0</v>
      </c>
      <c r="H160" s="189">
        <v>0</v>
      </c>
      <c r="I160" s="189">
        <v>0</v>
      </c>
      <c r="J160" s="189">
        <v>0</v>
      </c>
      <c r="K160" s="189">
        <v>0</v>
      </c>
      <c r="L160" s="189">
        <v>0</v>
      </c>
      <c r="M160" s="189">
        <v>0</v>
      </c>
      <c r="N160" s="189">
        <v>0</v>
      </c>
      <c r="O160" s="189">
        <v>0</v>
      </c>
      <c r="P160" s="189">
        <v>0</v>
      </c>
      <c r="Q160" s="189">
        <v>0</v>
      </c>
      <c r="R160" s="189">
        <v>0</v>
      </c>
      <c r="S160" s="189">
        <v>17</v>
      </c>
      <c r="T160" s="189">
        <v>1</v>
      </c>
      <c r="U160" s="189">
        <v>0</v>
      </c>
      <c r="V160" s="189">
        <v>0</v>
      </c>
      <c r="W160" s="189">
        <v>0</v>
      </c>
      <c r="X160" s="189">
        <v>0</v>
      </c>
      <c r="Y160" s="189">
        <v>0</v>
      </c>
      <c r="Z160" s="189">
        <v>0</v>
      </c>
      <c r="AA160" s="189">
        <v>0</v>
      </c>
      <c r="AB160" s="312">
        <v>18</v>
      </c>
    </row>
    <row r="161" spans="1:28" ht="15" customHeight="1">
      <c r="A161" s="35"/>
      <c r="B161" s="11"/>
      <c r="C161" s="181" t="s">
        <v>138</v>
      </c>
      <c r="D161" s="183">
        <v>0</v>
      </c>
      <c r="E161" s="182">
        <v>0</v>
      </c>
      <c r="F161" s="182">
        <v>0</v>
      </c>
      <c r="G161" s="182">
        <v>0</v>
      </c>
      <c r="H161" s="182">
        <v>0</v>
      </c>
      <c r="I161" s="182">
        <v>0</v>
      </c>
      <c r="J161" s="182">
        <v>0</v>
      </c>
      <c r="K161" s="182">
        <v>0</v>
      </c>
      <c r="L161" s="182">
        <v>0</v>
      </c>
      <c r="M161" s="182">
        <v>0</v>
      </c>
      <c r="N161" s="182">
        <v>0</v>
      </c>
      <c r="O161" s="182">
        <v>0</v>
      </c>
      <c r="P161" s="182">
        <v>0</v>
      </c>
      <c r="Q161" s="182">
        <v>0</v>
      </c>
      <c r="R161" s="182">
        <v>0</v>
      </c>
      <c r="S161" s="182">
        <v>43</v>
      </c>
      <c r="T161" s="182">
        <v>0</v>
      </c>
      <c r="U161" s="182">
        <v>0</v>
      </c>
      <c r="V161" s="182">
        <v>0</v>
      </c>
      <c r="W161" s="182">
        <v>0</v>
      </c>
      <c r="X161" s="182">
        <v>0</v>
      </c>
      <c r="Y161" s="182">
        <v>0</v>
      </c>
      <c r="Z161" s="182">
        <v>0</v>
      </c>
      <c r="AA161" s="182">
        <v>0</v>
      </c>
      <c r="AB161" s="190">
        <v>43</v>
      </c>
    </row>
    <row r="162" spans="1:28" ht="15" customHeight="1">
      <c r="A162" s="35"/>
      <c r="B162" s="11"/>
      <c r="C162" s="181" t="s">
        <v>139</v>
      </c>
      <c r="D162" s="183">
        <v>0</v>
      </c>
      <c r="E162" s="182">
        <v>0</v>
      </c>
      <c r="F162" s="182">
        <v>0</v>
      </c>
      <c r="G162" s="182">
        <v>0</v>
      </c>
      <c r="H162" s="182">
        <v>0</v>
      </c>
      <c r="I162" s="182">
        <v>0</v>
      </c>
      <c r="J162" s="182">
        <v>0</v>
      </c>
      <c r="K162" s="182">
        <v>0</v>
      </c>
      <c r="L162" s="182">
        <v>0</v>
      </c>
      <c r="M162" s="182">
        <v>0</v>
      </c>
      <c r="N162" s="182">
        <v>0</v>
      </c>
      <c r="O162" s="182">
        <v>0</v>
      </c>
      <c r="P162" s="182">
        <v>0</v>
      </c>
      <c r="Q162" s="182">
        <v>0</v>
      </c>
      <c r="R162" s="182">
        <v>1</v>
      </c>
      <c r="S162" s="182">
        <v>1</v>
      </c>
      <c r="T162" s="182">
        <v>0</v>
      </c>
      <c r="U162" s="182">
        <v>1</v>
      </c>
      <c r="V162" s="182">
        <v>0</v>
      </c>
      <c r="W162" s="182">
        <v>1</v>
      </c>
      <c r="X162" s="182">
        <v>0</v>
      </c>
      <c r="Y162" s="182">
        <v>0</v>
      </c>
      <c r="Z162" s="182">
        <v>1</v>
      </c>
      <c r="AA162" s="182">
        <v>0</v>
      </c>
      <c r="AB162" s="190">
        <v>5</v>
      </c>
    </row>
    <row r="163" spans="1:28" ht="15" customHeight="1">
      <c r="A163" s="35"/>
      <c r="B163" s="11"/>
      <c r="C163" s="181" t="s">
        <v>141</v>
      </c>
      <c r="D163" s="183">
        <v>5</v>
      </c>
      <c r="E163" s="182">
        <v>0</v>
      </c>
      <c r="F163" s="182">
        <v>0</v>
      </c>
      <c r="G163" s="182">
        <v>3</v>
      </c>
      <c r="H163" s="182">
        <v>0</v>
      </c>
      <c r="I163" s="182">
        <v>0</v>
      </c>
      <c r="J163" s="182">
        <v>0</v>
      </c>
      <c r="K163" s="182">
        <v>21</v>
      </c>
      <c r="L163" s="182">
        <v>1</v>
      </c>
      <c r="M163" s="182">
        <v>16</v>
      </c>
      <c r="N163" s="182">
        <v>1</v>
      </c>
      <c r="O163" s="182">
        <v>4</v>
      </c>
      <c r="P163" s="182">
        <v>8</v>
      </c>
      <c r="Q163" s="182">
        <v>12</v>
      </c>
      <c r="R163" s="182">
        <v>9</v>
      </c>
      <c r="S163" s="182">
        <v>303</v>
      </c>
      <c r="T163" s="182">
        <v>38</v>
      </c>
      <c r="U163" s="182">
        <v>1</v>
      </c>
      <c r="V163" s="182">
        <v>0</v>
      </c>
      <c r="W163" s="182">
        <v>59</v>
      </c>
      <c r="X163" s="182">
        <v>10</v>
      </c>
      <c r="Y163" s="182">
        <v>27</v>
      </c>
      <c r="Z163" s="182">
        <v>0</v>
      </c>
      <c r="AA163" s="182">
        <v>0</v>
      </c>
      <c r="AB163" s="190">
        <v>518</v>
      </c>
    </row>
    <row r="164" spans="1:28" ht="15" customHeight="1">
      <c r="A164" s="35"/>
      <c r="B164" s="11"/>
      <c r="C164" s="181" t="s">
        <v>326</v>
      </c>
      <c r="D164" s="183">
        <v>1</v>
      </c>
      <c r="E164" s="182">
        <v>0</v>
      </c>
      <c r="F164" s="182">
        <v>0</v>
      </c>
      <c r="G164" s="182">
        <v>1</v>
      </c>
      <c r="H164" s="182">
        <v>0</v>
      </c>
      <c r="I164" s="182">
        <v>0</v>
      </c>
      <c r="J164" s="182">
        <v>0</v>
      </c>
      <c r="K164" s="182">
        <v>2</v>
      </c>
      <c r="L164" s="182">
        <v>0</v>
      </c>
      <c r="M164" s="182">
        <v>2</v>
      </c>
      <c r="N164" s="182">
        <v>0</v>
      </c>
      <c r="O164" s="182">
        <v>2</v>
      </c>
      <c r="P164" s="182">
        <v>1</v>
      </c>
      <c r="Q164" s="182">
        <v>0</v>
      </c>
      <c r="R164" s="182">
        <v>1</v>
      </c>
      <c r="S164" s="182">
        <v>98</v>
      </c>
      <c r="T164" s="182">
        <v>3</v>
      </c>
      <c r="U164" s="182">
        <v>0</v>
      </c>
      <c r="V164" s="182">
        <v>0</v>
      </c>
      <c r="W164" s="182">
        <v>11</v>
      </c>
      <c r="X164" s="182">
        <v>6</v>
      </c>
      <c r="Y164" s="182">
        <v>31</v>
      </c>
      <c r="Z164" s="182">
        <v>3</v>
      </c>
      <c r="AA164" s="182">
        <v>0</v>
      </c>
      <c r="AB164" s="190">
        <v>162</v>
      </c>
    </row>
    <row r="165" spans="1:28" ht="15" customHeight="1">
      <c r="A165" s="35"/>
      <c r="B165" s="304"/>
      <c r="C165" s="34" t="s">
        <v>39</v>
      </c>
      <c r="D165" s="184">
        <v>6</v>
      </c>
      <c r="E165" s="185">
        <v>0</v>
      </c>
      <c r="F165" s="185">
        <v>0</v>
      </c>
      <c r="G165" s="185">
        <v>4</v>
      </c>
      <c r="H165" s="185">
        <v>0</v>
      </c>
      <c r="I165" s="185">
        <v>0</v>
      </c>
      <c r="J165" s="185">
        <v>0</v>
      </c>
      <c r="K165" s="185">
        <v>23</v>
      </c>
      <c r="L165" s="185">
        <v>1</v>
      </c>
      <c r="M165" s="185">
        <v>18</v>
      </c>
      <c r="N165" s="185">
        <v>1</v>
      </c>
      <c r="O165" s="185">
        <v>6</v>
      </c>
      <c r="P165" s="185">
        <v>9</v>
      </c>
      <c r="Q165" s="185">
        <v>12</v>
      </c>
      <c r="R165" s="185">
        <v>11</v>
      </c>
      <c r="S165" s="185">
        <v>462</v>
      </c>
      <c r="T165" s="185">
        <v>42</v>
      </c>
      <c r="U165" s="185">
        <v>2</v>
      </c>
      <c r="V165" s="185">
        <v>0</v>
      </c>
      <c r="W165" s="185">
        <v>71</v>
      </c>
      <c r="X165" s="185">
        <v>16</v>
      </c>
      <c r="Y165" s="185">
        <v>58</v>
      </c>
      <c r="Z165" s="185">
        <v>4</v>
      </c>
      <c r="AA165" s="185">
        <v>0</v>
      </c>
      <c r="AB165" s="191">
        <v>746</v>
      </c>
    </row>
    <row r="166" spans="1:28" ht="15" customHeight="1">
      <c r="A166" s="35"/>
      <c r="B166" s="11" t="s">
        <v>142</v>
      </c>
      <c r="C166" s="181" t="s">
        <v>142</v>
      </c>
      <c r="D166" s="183">
        <v>1</v>
      </c>
      <c r="E166" s="182">
        <v>0</v>
      </c>
      <c r="F166" s="182">
        <v>0</v>
      </c>
      <c r="G166" s="182">
        <v>0</v>
      </c>
      <c r="H166" s="182">
        <v>0</v>
      </c>
      <c r="I166" s="182">
        <v>0</v>
      </c>
      <c r="J166" s="182">
        <v>2</v>
      </c>
      <c r="K166" s="182">
        <v>1</v>
      </c>
      <c r="L166" s="182">
        <v>1</v>
      </c>
      <c r="M166" s="182">
        <v>3</v>
      </c>
      <c r="N166" s="182">
        <v>0</v>
      </c>
      <c r="O166" s="182">
        <v>0</v>
      </c>
      <c r="P166" s="182">
        <v>2</v>
      </c>
      <c r="Q166" s="182">
        <v>0</v>
      </c>
      <c r="R166" s="182">
        <v>2</v>
      </c>
      <c r="S166" s="182">
        <v>303</v>
      </c>
      <c r="T166" s="182">
        <v>7</v>
      </c>
      <c r="U166" s="182">
        <v>0</v>
      </c>
      <c r="V166" s="182">
        <v>0</v>
      </c>
      <c r="W166" s="182">
        <v>9</v>
      </c>
      <c r="X166" s="182">
        <v>11</v>
      </c>
      <c r="Y166" s="182">
        <v>34</v>
      </c>
      <c r="Z166" s="182">
        <v>0</v>
      </c>
      <c r="AA166" s="182">
        <v>0</v>
      </c>
      <c r="AB166" s="190">
        <v>376</v>
      </c>
    </row>
    <row r="167" spans="1:28" ht="15" customHeight="1">
      <c r="A167" s="35"/>
      <c r="B167" s="260" t="s">
        <v>143</v>
      </c>
      <c r="C167" s="260" t="s">
        <v>144</v>
      </c>
      <c r="D167" s="188">
        <v>1</v>
      </c>
      <c r="E167" s="189">
        <v>0</v>
      </c>
      <c r="F167" s="189">
        <v>0</v>
      </c>
      <c r="G167" s="189">
        <v>3</v>
      </c>
      <c r="H167" s="189">
        <v>0</v>
      </c>
      <c r="I167" s="189">
        <v>0</v>
      </c>
      <c r="J167" s="189">
        <v>4</v>
      </c>
      <c r="K167" s="189">
        <v>2</v>
      </c>
      <c r="L167" s="189">
        <v>0</v>
      </c>
      <c r="M167" s="189">
        <v>4</v>
      </c>
      <c r="N167" s="189">
        <v>0</v>
      </c>
      <c r="O167" s="189">
        <v>0</v>
      </c>
      <c r="P167" s="189">
        <v>4</v>
      </c>
      <c r="Q167" s="189">
        <v>0</v>
      </c>
      <c r="R167" s="189">
        <v>4</v>
      </c>
      <c r="S167" s="189">
        <v>105</v>
      </c>
      <c r="T167" s="189">
        <v>3</v>
      </c>
      <c r="U167" s="189">
        <v>0</v>
      </c>
      <c r="V167" s="189">
        <v>0</v>
      </c>
      <c r="W167" s="189">
        <v>5</v>
      </c>
      <c r="X167" s="189">
        <v>1</v>
      </c>
      <c r="Y167" s="189">
        <v>9</v>
      </c>
      <c r="Z167" s="189">
        <v>0</v>
      </c>
      <c r="AA167" s="189">
        <v>0</v>
      </c>
      <c r="AB167" s="312">
        <v>145</v>
      </c>
    </row>
    <row r="168" spans="1:28" ht="15" customHeight="1">
      <c r="A168" s="35"/>
      <c r="B168" s="11"/>
      <c r="C168" s="181" t="s">
        <v>145</v>
      </c>
      <c r="D168" s="183">
        <v>2</v>
      </c>
      <c r="E168" s="182">
        <v>0</v>
      </c>
      <c r="F168" s="182">
        <v>0</v>
      </c>
      <c r="G168" s="182">
        <v>1</v>
      </c>
      <c r="H168" s="182">
        <v>2</v>
      </c>
      <c r="I168" s="182">
        <v>0</v>
      </c>
      <c r="J168" s="182">
        <v>1</v>
      </c>
      <c r="K168" s="182">
        <v>0</v>
      </c>
      <c r="L168" s="182">
        <v>1</v>
      </c>
      <c r="M168" s="182">
        <v>0</v>
      </c>
      <c r="N168" s="182">
        <v>0</v>
      </c>
      <c r="O168" s="182">
        <v>0</v>
      </c>
      <c r="P168" s="182">
        <v>0</v>
      </c>
      <c r="Q168" s="182">
        <v>0</v>
      </c>
      <c r="R168" s="182">
        <v>0</v>
      </c>
      <c r="S168" s="182">
        <v>0</v>
      </c>
      <c r="T168" s="182">
        <v>0</v>
      </c>
      <c r="U168" s="182">
        <v>0</v>
      </c>
      <c r="V168" s="182">
        <v>0</v>
      </c>
      <c r="W168" s="182">
        <v>0</v>
      </c>
      <c r="X168" s="182">
        <v>0</v>
      </c>
      <c r="Y168" s="182">
        <v>0</v>
      </c>
      <c r="Z168" s="182">
        <v>0</v>
      </c>
      <c r="AA168" s="182">
        <v>0</v>
      </c>
      <c r="AB168" s="190">
        <v>7</v>
      </c>
    </row>
    <row r="169" spans="1:28" ht="15" customHeight="1">
      <c r="A169" s="35"/>
      <c r="B169" s="11"/>
      <c r="C169" s="181" t="s">
        <v>147</v>
      </c>
      <c r="D169" s="183">
        <v>14</v>
      </c>
      <c r="E169" s="182">
        <v>0</v>
      </c>
      <c r="F169" s="182">
        <v>0</v>
      </c>
      <c r="G169" s="182">
        <v>5</v>
      </c>
      <c r="H169" s="182">
        <v>0</v>
      </c>
      <c r="I169" s="182">
        <v>4</v>
      </c>
      <c r="J169" s="182">
        <v>3</v>
      </c>
      <c r="K169" s="182">
        <v>0</v>
      </c>
      <c r="L169" s="182">
        <v>0</v>
      </c>
      <c r="M169" s="182">
        <v>0</v>
      </c>
      <c r="N169" s="182">
        <v>0</v>
      </c>
      <c r="O169" s="182">
        <v>2</v>
      </c>
      <c r="P169" s="182">
        <v>6</v>
      </c>
      <c r="Q169" s="182">
        <v>0</v>
      </c>
      <c r="R169" s="182">
        <v>0</v>
      </c>
      <c r="S169" s="182">
        <v>3</v>
      </c>
      <c r="T169" s="182">
        <v>0</v>
      </c>
      <c r="U169" s="182">
        <v>0</v>
      </c>
      <c r="V169" s="182">
        <v>0</v>
      </c>
      <c r="W169" s="182">
        <v>0</v>
      </c>
      <c r="X169" s="182">
        <v>0</v>
      </c>
      <c r="Y169" s="182">
        <v>0</v>
      </c>
      <c r="Z169" s="182">
        <v>0</v>
      </c>
      <c r="AA169" s="182">
        <v>0</v>
      </c>
      <c r="AB169" s="190">
        <v>37</v>
      </c>
    </row>
    <row r="170" spans="1:28" ht="15" customHeight="1">
      <c r="A170" s="35"/>
      <c r="B170" s="11"/>
      <c r="C170" s="181" t="s">
        <v>327</v>
      </c>
      <c r="D170" s="183">
        <v>2</v>
      </c>
      <c r="E170" s="182">
        <v>0</v>
      </c>
      <c r="F170" s="182">
        <v>0</v>
      </c>
      <c r="G170" s="182">
        <v>2</v>
      </c>
      <c r="H170" s="182">
        <v>0</v>
      </c>
      <c r="I170" s="182">
        <v>1</v>
      </c>
      <c r="J170" s="182">
        <v>0</v>
      </c>
      <c r="K170" s="182">
        <v>6</v>
      </c>
      <c r="L170" s="182">
        <v>0</v>
      </c>
      <c r="M170" s="182">
        <v>2</v>
      </c>
      <c r="N170" s="182">
        <v>0</v>
      </c>
      <c r="O170" s="182">
        <v>0</v>
      </c>
      <c r="P170" s="182">
        <v>8</v>
      </c>
      <c r="Q170" s="182">
        <v>1</v>
      </c>
      <c r="R170" s="182">
        <v>6</v>
      </c>
      <c r="S170" s="182">
        <v>82</v>
      </c>
      <c r="T170" s="182">
        <v>4</v>
      </c>
      <c r="U170" s="182">
        <v>0</v>
      </c>
      <c r="V170" s="182">
        <v>2</v>
      </c>
      <c r="W170" s="182">
        <v>7</v>
      </c>
      <c r="X170" s="182">
        <v>11</v>
      </c>
      <c r="Y170" s="182">
        <v>14</v>
      </c>
      <c r="Z170" s="182">
        <v>0</v>
      </c>
      <c r="AA170" s="182">
        <v>0</v>
      </c>
      <c r="AB170" s="190">
        <v>148</v>
      </c>
    </row>
    <row r="171" spans="1:28" ht="15" customHeight="1">
      <c r="A171" s="35"/>
      <c r="B171" s="304"/>
      <c r="C171" s="34" t="s">
        <v>39</v>
      </c>
      <c r="D171" s="184">
        <v>19</v>
      </c>
      <c r="E171" s="185">
        <v>0</v>
      </c>
      <c r="F171" s="185">
        <v>0</v>
      </c>
      <c r="G171" s="185">
        <v>11</v>
      </c>
      <c r="H171" s="185">
        <v>2</v>
      </c>
      <c r="I171" s="185">
        <v>5</v>
      </c>
      <c r="J171" s="185">
        <v>8</v>
      </c>
      <c r="K171" s="185">
        <v>8</v>
      </c>
      <c r="L171" s="185">
        <v>1</v>
      </c>
      <c r="M171" s="185">
        <v>6</v>
      </c>
      <c r="N171" s="185">
        <v>0</v>
      </c>
      <c r="O171" s="185">
        <v>2</v>
      </c>
      <c r="P171" s="185">
        <v>18</v>
      </c>
      <c r="Q171" s="185">
        <v>1</v>
      </c>
      <c r="R171" s="185">
        <v>10</v>
      </c>
      <c r="S171" s="185">
        <v>190</v>
      </c>
      <c r="T171" s="185">
        <v>7</v>
      </c>
      <c r="U171" s="185">
        <v>0</v>
      </c>
      <c r="V171" s="185">
        <v>2</v>
      </c>
      <c r="W171" s="185">
        <v>12</v>
      </c>
      <c r="X171" s="185">
        <v>12</v>
      </c>
      <c r="Y171" s="185">
        <v>23</v>
      </c>
      <c r="Z171" s="185">
        <v>0</v>
      </c>
      <c r="AA171" s="185">
        <v>0</v>
      </c>
      <c r="AB171" s="191">
        <v>337</v>
      </c>
    </row>
    <row r="172" spans="1:28" ht="15" customHeight="1">
      <c r="A172" s="35"/>
      <c r="B172" s="11" t="s">
        <v>39</v>
      </c>
      <c r="C172" s="181"/>
      <c r="D172" s="183">
        <v>28</v>
      </c>
      <c r="E172" s="182">
        <v>0</v>
      </c>
      <c r="F172" s="182">
        <v>0</v>
      </c>
      <c r="G172" s="182">
        <v>16</v>
      </c>
      <c r="H172" s="182">
        <v>2</v>
      </c>
      <c r="I172" s="182">
        <v>5</v>
      </c>
      <c r="J172" s="182">
        <v>11</v>
      </c>
      <c r="K172" s="182">
        <v>34</v>
      </c>
      <c r="L172" s="182">
        <v>3</v>
      </c>
      <c r="M172" s="182">
        <v>27</v>
      </c>
      <c r="N172" s="182">
        <v>1</v>
      </c>
      <c r="O172" s="182">
        <v>8</v>
      </c>
      <c r="P172" s="182">
        <v>30</v>
      </c>
      <c r="Q172" s="182">
        <v>13</v>
      </c>
      <c r="R172" s="182">
        <v>25</v>
      </c>
      <c r="S172" s="182">
        <v>955</v>
      </c>
      <c r="T172" s="182">
        <v>56</v>
      </c>
      <c r="U172" s="182">
        <v>2</v>
      </c>
      <c r="V172" s="182">
        <v>2</v>
      </c>
      <c r="W172" s="182">
        <v>93</v>
      </c>
      <c r="X172" s="182">
        <v>40</v>
      </c>
      <c r="Y172" s="182">
        <v>115</v>
      </c>
      <c r="Z172" s="182">
        <v>4</v>
      </c>
      <c r="AA172" s="182">
        <v>0</v>
      </c>
      <c r="AB172" s="190">
        <v>1470</v>
      </c>
    </row>
    <row r="173" spans="1:28" ht="15" customHeight="1">
      <c r="A173" s="174" t="s">
        <v>39</v>
      </c>
      <c r="B173" s="197"/>
      <c r="C173" s="39"/>
      <c r="D173" s="195">
        <v>12117</v>
      </c>
      <c r="E173" s="194">
        <v>431</v>
      </c>
      <c r="F173" s="194">
        <v>32</v>
      </c>
      <c r="G173" s="194">
        <v>6209</v>
      </c>
      <c r="H173" s="194">
        <v>517</v>
      </c>
      <c r="I173" s="194">
        <v>900</v>
      </c>
      <c r="J173" s="194">
        <v>740</v>
      </c>
      <c r="K173" s="194">
        <v>11738</v>
      </c>
      <c r="L173" s="194">
        <v>1057</v>
      </c>
      <c r="M173" s="194">
        <v>7209</v>
      </c>
      <c r="N173" s="194">
        <v>881</v>
      </c>
      <c r="O173" s="194">
        <v>2580</v>
      </c>
      <c r="P173" s="194">
        <v>4685</v>
      </c>
      <c r="Q173" s="194">
        <v>1464</v>
      </c>
      <c r="R173" s="194">
        <v>4087</v>
      </c>
      <c r="S173" s="194">
        <v>42502</v>
      </c>
      <c r="T173" s="194">
        <v>3212</v>
      </c>
      <c r="U173" s="194">
        <v>541</v>
      </c>
      <c r="V173" s="194">
        <v>159</v>
      </c>
      <c r="W173" s="194">
        <v>13347</v>
      </c>
      <c r="X173" s="194">
        <v>4350</v>
      </c>
      <c r="Y173" s="194">
        <v>4551</v>
      </c>
      <c r="Z173" s="194">
        <v>3608</v>
      </c>
      <c r="AA173" s="194">
        <v>7</v>
      </c>
      <c r="AB173" s="196">
        <v>126924</v>
      </c>
    </row>
    <row r="174" spans="1:28" ht="23.25" customHeight="1"/>
    <row r="175" spans="1:28" ht="15.75">
      <c r="A175" s="332" t="s">
        <v>333</v>
      </c>
      <c r="B175" s="49"/>
      <c r="C175" s="49"/>
      <c r="D175" s="49"/>
      <c r="E175" s="49"/>
      <c r="F175" s="49"/>
      <c r="G175" s="49"/>
      <c r="H175" s="49"/>
      <c r="I175" s="49"/>
      <c r="J175" s="49"/>
      <c r="K175" s="49"/>
      <c r="L175" s="49"/>
      <c r="M175" s="49"/>
    </row>
    <row r="176" spans="1:28" ht="15" customHeight="1">
      <c r="A176" s="51"/>
      <c r="B176" s="52"/>
      <c r="C176" s="53"/>
      <c r="D176" s="504" t="s">
        <v>150</v>
      </c>
      <c r="E176" s="505"/>
      <c r="F176" s="505"/>
      <c r="G176" s="505"/>
      <c r="H176" s="505"/>
      <c r="I176" s="505"/>
      <c r="J176" s="505"/>
      <c r="K176" s="505"/>
      <c r="L176" s="505"/>
      <c r="M176" s="505"/>
      <c r="N176" s="505"/>
      <c r="O176" s="505"/>
      <c r="P176" s="505"/>
      <c r="Q176" s="505"/>
      <c r="R176" s="505"/>
      <c r="S176" s="505"/>
      <c r="T176" s="505"/>
      <c r="U176" s="505"/>
      <c r="V176" s="505"/>
      <c r="W176" s="505"/>
      <c r="X176" s="505"/>
      <c r="Y176" s="505"/>
      <c r="Z176" s="505"/>
      <c r="AA176" s="505"/>
      <c r="AB176" s="506"/>
    </row>
    <row r="177" spans="1:28" ht="15" customHeight="1">
      <c r="A177" s="54"/>
      <c r="B177" s="45"/>
      <c r="C177" s="55"/>
      <c r="D177" s="507" t="str">
        <f>'Table Of Contents'!$G$4</f>
        <v>July 2018 - June 2019</v>
      </c>
      <c r="E177" s="508"/>
      <c r="F177" s="508"/>
      <c r="G177" s="508"/>
      <c r="H177" s="508"/>
      <c r="I177" s="508"/>
      <c r="J177" s="508"/>
      <c r="K177" s="508"/>
      <c r="L177" s="508"/>
      <c r="M177" s="508"/>
      <c r="N177" s="508"/>
      <c r="O177" s="508"/>
      <c r="P177" s="508"/>
      <c r="Q177" s="508"/>
      <c r="R177" s="508"/>
      <c r="S177" s="508"/>
      <c r="T177" s="508"/>
      <c r="U177" s="508"/>
      <c r="V177" s="508"/>
      <c r="W177" s="508"/>
      <c r="X177" s="508"/>
      <c r="Y177" s="508"/>
      <c r="Z177" s="508"/>
      <c r="AA177" s="508"/>
      <c r="AB177" s="509"/>
    </row>
    <row r="178" spans="1:28" ht="191.25" customHeight="1">
      <c r="A178" s="56" t="s">
        <v>754</v>
      </c>
      <c r="B178" s="50"/>
      <c r="C178" s="50"/>
      <c r="D178" s="58" t="s">
        <v>151</v>
      </c>
      <c r="E178" s="59" t="s">
        <v>260</v>
      </c>
      <c r="F178" s="59" t="s">
        <v>199</v>
      </c>
      <c r="G178" s="59" t="s">
        <v>521</v>
      </c>
      <c r="H178" s="59" t="s">
        <v>454</v>
      </c>
      <c r="I178" s="59" t="s">
        <v>200</v>
      </c>
      <c r="J178" s="59" t="s">
        <v>201</v>
      </c>
      <c r="K178" s="59" t="s">
        <v>522</v>
      </c>
      <c r="L178" s="59" t="s">
        <v>455</v>
      </c>
      <c r="M178" s="59" t="s">
        <v>523</v>
      </c>
      <c r="N178" s="59" t="s">
        <v>261</v>
      </c>
      <c r="O178" s="59" t="s">
        <v>202</v>
      </c>
      <c r="P178" s="59" t="s">
        <v>203</v>
      </c>
      <c r="Q178" s="59" t="s">
        <v>524</v>
      </c>
      <c r="R178" s="59" t="s">
        <v>525</v>
      </c>
      <c r="S178" s="59" t="s">
        <v>26</v>
      </c>
      <c r="T178" s="59" t="s">
        <v>456</v>
      </c>
      <c r="U178" s="59" t="s">
        <v>526</v>
      </c>
      <c r="V178" s="59" t="s">
        <v>457</v>
      </c>
      <c r="W178" s="59" t="s">
        <v>527</v>
      </c>
      <c r="X178" s="59" t="s">
        <v>458</v>
      </c>
      <c r="Y178" s="59" t="s">
        <v>204</v>
      </c>
      <c r="Z178" s="59" t="s">
        <v>528</v>
      </c>
      <c r="AA178" s="59" t="s">
        <v>557</v>
      </c>
      <c r="AB178" s="61" t="s">
        <v>39</v>
      </c>
    </row>
    <row r="179" spans="1:28" ht="15" customHeight="1">
      <c r="A179" s="35" t="s">
        <v>9</v>
      </c>
      <c r="B179" s="39" t="s">
        <v>35</v>
      </c>
      <c r="C179" s="39" t="s">
        <v>35</v>
      </c>
      <c r="D179" s="194">
        <v>34</v>
      </c>
      <c r="E179" s="194">
        <v>0</v>
      </c>
      <c r="F179" s="194">
        <v>0</v>
      </c>
      <c r="G179" s="194">
        <v>0</v>
      </c>
      <c r="H179" s="194">
        <v>0</v>
      </c>
      <c r="I179" s="194">
        <v>0</v>
      </c>
      <c r="J179" s="194">
        <v>0</v>
      </c>
      <c r="K179" s="194">
        <v>0</v>
      </c>
      <c r="L179" s="194">
        <v>0</v>
      </c>
      <c r="M179" s="194">
        <v>0</v>
      </c>
      <c r="N179" s="194">
        <v>0</v>
      </c>
      <c r="O179" s="194">
        <v>0</v>
      </c>
      <c r="P179" s="194">
        <v>0</v>
      </c>
      <c r="Q179" s="194">
        <v>0</v>
      </c>
      <c r="R179" s="194">
        <v>0</v>
      </c>
      <c r="S179" s="194">
        <v>0</v>
      </c>
      <c r="T179" s="194">
        <v>0</v>
      </c>
      <c r="U179" s="194">
        <v>0</v>
      </c>
      <c r="V179" s="194">
        <v>0</v>
      </c>
      <c r="W179" s="194">
        <v>0</v>
      </c>
      <c r="X179" s="194">
        <v>0</v>
      </c>
      <c r="Y179" s="194">
        <v>0</v>
      </c>
      <c r="Z179" s="194">
        <v>0</v>
      </c>
      <c r="AA179" s="194">
        <v>0</v>
      </c>
      <c r="AB179" s="196">
        <v>34</v>
      </c>
    </row>
    <row r="180" spans="1:28" ht="15" customHeight="1">
      <c r="A180" s="35"/>
      <c r="B180" s="197" t="s">
        <v>36</v>
      </c>
      <c r="C180" s="39" t="s">
        <v>36</v>
      </c>
      <c r="D180" s="194">
        <v>2</v>
      </c>
      <c r="E180" s="194">
        <v>0</v>
      </c>
      <c r="F180" s="194">
        <v>0</v>
      </c>
      <c r="G180" s="194">
        <v>0</v>
      </c>
      <c r="H180" s="194">
        <v>0</v>
      </c>
      <c r="I180" s="194">
        <v>0</v>
      </c>
      <c r="J180" s="194">
        <v>0</v>
      </c>
      <c r="K180" s="194">
        <v>0</v>
      </c>
      <c r="L180" s="194">
        <v>0</v>
      </c>
      <c r="M180" s="194">
        <v>0</v>
      </c>
      <c r="N180" s="194">
        <v>0</v>
      </c>
      <c r="O180" s="194">
        <v>0</v>
      </c>
      <c r="P180" s="194">
        <v>0</v>
      </c>
      <c r="Q180" s="194">
        <v>0</v>
      </c>
      <c r="R180" s="194">
        <v>0</v>
      </c>
      <c r="S180" s="194">
        <v>0</v>
      </c>
      <c r="T180" s="194">
        <v>0</v>
      </c>
      <c r="U180" s="194">
        <v>0</v>
      </c>
      <c r="V180" s="194">
        <v>0</v>
      </c>
      <c r="W180" s="194">
        <v>0</v>
      </c>
      <c r="X180" s="194">
        <v>0</v>
      </c>
      <c r="Y180" s="194">
        <v>0</v>
      </c>
      <c r="Z180" s="194">
        <v>0</v>
      </c>
      <c r="AA180" s="194">
        <v>0</v>
      </c>
      <c r="AB180" s="196">
        <v>2</v>
      </c>
    </row>
    <row r="181" spans="1:28" ht="15" customHeight="1">
      <c r="A181" s="35"/>
      <c r="B181" s="197" t="s">
        <v>184</v>
      </c>
      <c r="C181" s="39" t="s">
        <v>37</v>
      </c>
      <c r="D181" s="194">
        <v>17</v>
      </c>
      <c r="E181" s="194">
        <v>0</v>
      </c>
      <c r="F181" s="194">
        <v>0</v>
      </c>
      <c r="G181" s="194">
        <v>0</v>
      </c>
      <c r="H181" s="194">
        <v>0</v>
      </c>
      <c r="I181" s="194">
        <v>0</v>
      </c>
      <c r="J181" s="194">
        <v>0</v>
      </c>
      <c r="K181" s="194">
        <v>0</v>
      </c>
      <c r="L181" s="194">
        <v>0</v>
      </c>
      <c r="M181" s="194">
        <v>0</v>
      </c>
      <c r="N181" s="194">
        <v>0</v>
      </c>
      <c r="O181" s="194">
        <v>0</v>
      </c>
      <c r="P181" s="194">
        <v>0</v>
      </c>
      <c r="Q181" s="194">
        <v>0</v>
      </c>
      <c r="R181" s="194">
        <v>0</v>
      </c>
      <c r="S181" s="194">
        <v>0</v>
      </c>
      <c r="T181" s="194">
        <v>0</v>
      </c>
      <c r="U181" s="194">
        <v>0</v>
      </c>
      <c r="V181" s="194">
        <v>0</v>
      </c>
      <c r="W181" s="194">
        <v>0</v>
      </c>
      <c r="X181" s="194">
        <v>0</v>
      </c>
      <c r="Y181" s="194">
        <v>0</v>
      </c>
      <c r="Z181" s="194">
        <v>0</v>
      </c>
      <c r="AA181" s="194">
        <v>0</v>
      </c>
      <c r="AB181" s="196">
        <v>17</v>
      </c>
    </row>
    <row r="182" spans="1:28" ht="15" customHeight="1">
      <c r="A182" s="36"/>
      <c r="B182" s="39" t="s">
        <v>39</v>
      </c>
      <c r="C182" s="39"/>
      <c r="D182" s="194">
        <v>53</v>
      </c>
      <c r="E182" s="194">
        <v>0</v>
      </c>
      <c r="F182" s="194">
        <v>0</v>
      </c>
      <c r="G182" s="194">
        <v>0</v>
      </c>
      <c r="H182" s="194">
        <v>0</v>
      </c>
      <c r="I182" s="194">
        <v>0</v>
      </c>
      <c r="J182" s="194">
        <v>0</v>
      </c>
      <c r="K182" s="194">
        <v>0</v>
      </c>
      <c r="L182" s="194">
        <v>0</v>
      </c>
      <c r="M182" s="194">
        <v>0</v>
      </c>
      <c r="N182" s="194">
        <v>0</v>
      </c>
      <c r="O182" s="194">
        <v>0</v>
      </c>
      <c r="P182" s="194">
        <v>0</v>
      </c>
      <c r="Q182" s="194">
        <v>0</v>
      </c>
      <c r="R182" s="194">
        <v>0</v>
      </c>
      <c r="S182" s="194">
        <v>0</v>
      </c>
      <c r="T182" s="194">
        <v>0</v>
      </c>
      <c r="U182" s="194">
        <v>0</v>
      </c>
      <c r="V182" s="194">
        <v>0</v>
      </c>
      <c r="W182" s="194">
        <v>0</v>
      </c>
      <c r="X182" s="194">
        <v>0</v>
      </c>
      <c r="Y182" s="194">
        <v>0</v>
      </c>
      <c r="Z182" s="194">
        <v>0</v>
      </c>
      <c r="AA182" s="194">
        <v>0</v>
      </c>
      <c r="AB182" s="196">
        <v>53</v>
      </c>
    </row>
    <row r="183" spans="1:28" ht="13.5">
      <c r="A183" s="174" t="s">
        <v>13</v>
      </c>
      <c r="B183" s="39" t="s">
        <v>54</v>
      </c>
      <c r="C183" s="39" t="s">
        <v>54</v>
      </c>
      <c r="D183" s="195">
        <v>1</v>
      </c>
      <c r="E183" s="194">
        <v>0</v>
      </c>
      <c r="F183" s="194">
        <v>0</v>
      </c>
      <c r="G183" s="194">
        <v>0</v>
      </c>
      <c r="H183" s="194">
        <v>0</v>
      </c>
      <c r="I183" s="194">
        <v>0</v>
      </c>
      <c r="J183" s="194">
        <v>0</v>
      </c>
      <c r="K183" s="194">
        <v>0</v>
      </c>
      <c r="L183" s="194">
        <v>0</v>
      </c>
      <c r="M183" s="194">
        <v>0</v>
      </c>
      <c r="N183" s="194">
        <v>0</v>
      </c>
      <c r="O183" s="194">
        <v>0</v>
      </c>
      <c r="P183" s="194">
        <v>0</v>
      </c>
      <c r="Q183" s="194">
        <v>0</v>
      </c>
      <c r="R183" s="194">
        <v>0</v>
      </c>
      <c r="S183" s="194">
        <v>0</v>
      </c>
      <c r="T183" s="194">
        <v>0</v>
      </c>
      <c r="U183" s="194">
        <v>0</v>
      </c>
      <c r="V183" s="194">
        <v>0</v>
      </c>
      <c r="W183" s="194">
        <v>0</v>
      </c>
      <c r="X183" s="194">
        <v>0</v>
      </c>
      <c r="Y183" s="194">
        <v>0</v>
      </c>
      <c r="Z183" s="194">
        <v>0</v>
      </c>
      <c r="AA183" s="194">
        <v>0</v>
      </c>
      <c r="AB183" s="196">
        <v>1</v>
      </c>
    </row>
    <row r="184" spans="1:28" ht="15" customHeight="1">
      <c r="A184" s="174" t="s">
        <v>14</v>
      </c>
      <c r="B184" s="197" t="s">
        <v>58</v>
      </c>
      <c r="C184" s="39" t="s">
        <v>59</v>
      </c>
      <c r="D184" s="195">
        <v>1</v>
      </c>
      <c r="E184" s="194">
        <v>0</v>
      </c>
      <c r="F184" s="194">
        <v>0</v>
      </c>
      <c r="G184" s="194">
        <v>0</v>
      </c>
      <c r="H184" s="194">
        <v>0</v>
      </c>
      <c r="I184" s="194">
        <v>0</v>
      </c>
      <c r="J184" s="194">
        <v>0</v>
      </c>
      <c r="K184" s="194">
        <v>0</v>
      </c>
      <c r="L184" s="194">
        <v>0</v>
      </c>
      <c r="M184" s="194">
        <v>0</v>
      </c>
      <c r="N184" s="194">
        <v>0</v>
      </c>
      <c r="O184" s="194">
        <v>0</v>
      </c>
      <c r="P184" s="194">
        <v>0</v>
      </c>
      <c r="Q184" s="194">
        <v>0</v>
      </c>
      <c r="R184" s="194">
        <v>0</v>
      </c>
      <c r="S184" s="194">
        <v>0</v>
      </c>
      <c r="T184" s="194">
        <v>0</v>
      </c>
      <c r="U184" s="194">
        <v>0</v>
      </c>
      <c r="V184" s="194">
        <v>0</v>
      </c>
      <c r="W184" s="194">
        <v>0</v>
      </c>
      <c r="X184" s="194">
        <v>0</v>
      </c>
      <c r="Y184" s="194">
        <v>0</v>
      </c>
      <c r="Z184" s="194">
        <v>0</v>
      </c>
      <c r="AA184" s="194">
        <v>0</v>
      </c>
      <c r="AB184" s="196">
        <v>1</v>
      </c>
    </row>
    <row r="185" spans="1:28" ht="13.5">
      <c r="A185" s="174" t="s">
        <v>16</v>
      </c>
      <c r="B185" s="39" t="s">
        <v>68</v>
      </c>
      <c r="C185" s="39" t="s">
        <v>68</v>
      </c>
      <c r="D185" s="195">
        <v>1</v>
      </c>
      <c r="E185" s="194">
        <v>0</v>
      </c>
      <c r="F185" s="194">
        <v>0</v>
      </c>
      <c r="G185" s="194">
        <v>0</v>
      </c>
      <c r="H185" s="194">
        <v>0</v>
      </c>
      <c r="I185" s="194">
        <v>0</v>
      </c>
      <c r="J185" s="194">
        <v>0</v>
      </c>
      <c r="K185" s="194">
        <v>0</v>
      </c>
      <c r="L185" s="194">
        <v>0</v>
      </c>
      <c r="M185" s="194">
        <v>0</v>
      </c>
      <c r="N185" s="194">
        <v>0</v>
      </c>
      <c r="O185" s="194">
        <v>0</v>
      </c>
      <c r="P185" s="194">
        <v>0</v>
      </c>
      <c r="Q185" s="194">
        <v>0</v>
      </c>
      <c r="R185" s="194">
        <v>0</v>
      </c>
      <c r="S185" s="194">
        <v>0</v>
      </c>
      <c r="T185" s="194">
        <v>0</v>
      </c>
      <c r="U185" s="194">
        <v>0</v>
      </c>
      <c r="V185" s="194">
        <v>0</v>
      </c>
      <c r="W185" s="194">
        <v>0</v>
      </c>
      <c r="X185" s="194">
        <v>0</v>
      </c>
      <c r="Y185" s="194">
        <v>0</v>
      </c>
      <c r="Z185" s="194">
        <v>0</v>
      </c>
      <c r="AA185" s="194">
        <v>0</v>
      </c>
      <c r="AB185" s="196">
        <v>1</v>
      </c>
    </row>
    <row r="186" spans="1:28" ht="15" customHeight="1">
      <c r="A186" s="174" t="s">
        <v>17</v>
      </c>
      <c r="B186" s="197" t="s">
        <v>70</v>
      </c>
      <c r="C186" s="39" t="s">
        <v>70</v>
      </c>
      <c r="D186" s="195">
        <v>1</v>
      </c>
      <c r="E186" s="194">
        <v>0</v>
      </c>
      <c r="F186" s="194">
        <v>0</v>
      </c>
      <c r="G186" s="194">
        <v>0</v>
      </c>
      <c r="H186" s="194">
        <v>0</v>
      </c>
      <c r="I186" s="194">
        <v>0</v>
      </c>
      <c r="J186" s="194">
        <v>0</v>
      </c>
      <c r="K186" s="194">
        <v>0</v>
      </c>
      <c r="L186" s="194">
        <v>0</v>
      </c>
      <c r="M186" s="194">
        <v>0</v>
      </c>
      <c r="N186" s="194">
        <v>0</v>
      </c>
      <c r="O186" s="194">
        <v>0</v>
      </c>
      <c r="P186" s="194">
        <v>0</v>
      </c>
      <c r="Q186" s="194">
        <v>0</v>
      </c>
      <c r="R186" s="194">
        <v>0</v>
      </c>
      <c r="S186" s="194">
        <v>0</v>
      </c>
      <c r="T186" s="194">
        <v>0</v>
      </c>
      <c r="U186" s="194">
        <v>0</v>
      </c>
      <c r="V186" s="194">
        <v>0</v>
      </c>
      <c r="W186" s="194">
        <v>0</v>
      </c>
      <c r="X186" s="194">
        <v>0</v>
      </c>
      <c r="Y186" s="194">
        <v>0</v>
      </c>
      <c r="Z186" s="194">
        <v>0</v>
      </c>
      <c r="AA186" s="194">
        <v>0</v>
      </c>
      <c r="AB186" s="196">
        <v>1</v>
      </c>
    </row>
    <row r="187" spans="1:28" ht="15" customHeight="1">
      <c r="A187" s="35" t="s">
        <v>18</v>
      </c>
      <c r="B187" s="197" t="s">
        <v>79</v>
      </c>
      <c r="C187" s="39" t="s">
        <v>80</v>
      </c>
      <c r="D187" s="195">
        <v>3</v>
      </c>
      <c r="E187" s="194">
        <v>0</v>
      </c>
      <c r="F187" s="194">
        <v>0</v>
      </c>
      <c r="G187" s="194">
        <v>0</v>
      </c>
      <c r="H187" s="194">
        <v>0</v>
      </c>
      <c r="I187" s="194">
        <v>0</v>
      </c>
      <c r="J187" s="194">
        <v>0</v>
      </c>
      <c r="K187" s="194">
        <v>0</v>
      </c>
      <c r="L187" s="194">
        <v>0</v>
      </c>
      <c r="M187" s="194">
        <v>0</v>
      </c>
      <c r="N187" s="194">
        <v>0</v>
      </c>
      <c r="O187" s="194">
        <v>0</v>
      </c>
      <c r="P187" s="194">
        <v>0</v>
      </c>
      <c r="Q187" s="194">
        <v>0</v>
      </c>
      <c r="R187" s="194">
        <v>0</v>
      </c>
      <c r="S187" s="194">
        <v>0</v>
      </c>
      <c r="T187" s="194">
        <v>0</v>
      </c>
      <c r="U187" s="194">
        <v>0</v>
      </c>
      <c r="V187" s="194">
        <v>0</v>
      </c>
      <c r="W187" s="194">
        <v>0</v>
      </c>
      <c r="X187" s="194">
        <v>0</v>
      </c>
      <c r="Y187" s="194">
        <v>0</v>
      </c>
      <c r="Z187" s="194">
        <v>0</v>
      </c>
      <c r="AA187" s="194">
        <v>0</v>
      </c>
      <c r="AB187" s="196">
        <v>3</v>
      </c>
    </row>
    <row r="188" spans="1:28" ht="15.75" customHeight="1">
      <c r="A188" s="35"/>
      <c r="B188" s="197" t="s">
        <v>81</v>
      </c>
      <c r="C188" s="39" t="s">
        <v>83</v>
      </c>
      <c r="D188" s="195">
        <v>0</v>
      </c>
      <c r="E188" s="194">
        <v>0</v>
      </c>
      <c r="F188" s="194">
        <v>0</v>
      </c>
      <c r="G188" s="194">
        <v>0</v>
      </c>
      <c r="H188" s="194">
        <v>0</v>
      </c>
      <c r="I188" s="194">
        <v>0</v>
      </c>
      <c r="J188" s="194">
        <v>0</v>
      </c>
      <c r="K188" s="194">
        <v>0</v>
      </c>
      <c r="L188" s="194">
        <v>0</v>
      </c>
      <c r="M188" s="194">
        <v>0</v>
      </c>
      <c r="N188" s="194">
        <v>0</v>
      </c>
      <c r="O188" s="194">
        <v>0</v>
      </c>
      <c r="P188" s="194">
        <v>0</v>
      </c>
      <c r="Q188" s="194">
        <v>0</v>
      </c>
      <c r="R188" s="194">
        <v>0</v>
      </c>
      <c r="S188" s="194">
        <v>0</v>
      </c>
      <c r="T188" s="194">
        <v>1</v>
      </c>
      <c r="U188" s="194">
        <v>0</v>
      </c>
      <c r="V188" s="194">
        <v>0</v>
      </c>
      <c r="W188" s="194">
        <v>0</v>
      </c>
      <c r="X188" s="194">
        <v>0</v>
      </c>
      <c r="Y188" s="194">
        <v>0</v>
      </c>
      <c r="Z188" s="194">
        <v>0</v>
      </c>
      <c r="AA188" s="194">
        <v>0</v>
      </c>
      <c r="AB188" s="196">
        <v>1</v>
      </c>
    </row>
    <row r="189" spans="1:28" ht="15" customHeight="1">
      <c r="A189" s="36"/>
      <c r="B189" s="39" t="s">
        <v>39</v>
      </c>
      <c r="C189" s="39"/>
      <c r="D189" s="195">
        <v>3</v>
      </c>
      <c r="E189" s="194">
        <v>0</v>
      </c>
      <c r="F189" s="194">
        <v>0</v>
      </c>
      <c r="G189" s="194">
        <v>0</v>
      </c>
      <c r="H189" s="194">
        <v>0</v>
      </c>
      <c r="I189" s="194">
        <v>0</v>
      </c>
      <c r="J189" s="194">
        <v>0</v>
      </c>
      <c r="K189" s="194">
        <v>0</v>
      </c>
      <c r="L189" s="194">
        <v>0</v>
      </c>
      <c r="M189" s="194">
        <v>0</v>
      </c>
      <c r="N189" s="194">
        <v>0</v>
      </c>
      <c r="O189" s="194">
        <v>0</v>
      </c>
      <c r="P189" s="194">
        <v>0</v>
      </c>
      <c r="Q189" s="194">
        <v>0</v>
      </c>
      <c r="R189" s="194">
        <v>0</v>
      </c>
      <c r="S189" s="194">
        <v>0</v>
      </c>
      <c r="T189" s="194">
        <v>1</v>
      </c>
      <c r="U189" s="194">
        <v>0</v>
      </c>
      <c r="V189" s="194">
        <v>0</v>
      </c>
      <c r="W189" s="194">
        <v>0</v>
      </c>
      <c r="X189" s="194">
        <v>0</v>
      </c>
      <c r="Y189" s="194">
        <v>0</v>
      </c>
      <c r="Z189" s="194">
        <v>0</v>
      </c>
      <c r="AA189" s="194">
        <v>0</v>
      </c>
      <c r="AB189" s="196">
        <v>4</v>
      </c>
    </row>
    <row r="190" spans="1:28" ht="15" customHeight="1">
      <c r="A190" s="35" t="s">
        <v>21</v>
      </c>
      <c r="B190" s="11" t="s">
        <v>101</v>
      </c>
      <c r="C190" s="181" t="s">
        <v>103</v>
      </c>
      <c r="D190" s="183">
        <v>0</v>
      </c>
      <c r="E190" s="182">
        <v>0</v>
      </c>
      <c r="F190" s="182">
        <v>0</v>
      </c>
      <c r="G190" s="182">
        <v>0</v>
      </c>
      <c r="H190" s="182">
        <v>0</v>
      </c>
      <c r="I190" s="182">
        <v>0</v>
      </c>
      <c r="J190" s="182">
        <v>0</v>
      </c>
      <c r="K190" s="182">
        <v>0</v>
      </c>
      <c r="L190" s="182">
        <v>0</v>
      </c>
      <c r="M190" s="182">
        <v>0</v>
      </c>
      <c r="N190" s="182">
        <v>0</v>
      </c>
      <c r="O190" s="182">
        <v>0</v>
      </c>
      <c r="P190" s="182">
        <v>0</v>
      </c>
      <c r="Q190" s="182">
        <v>0</v>
      </c>
      <c r="R190" s="182">
        <v>0</v>
      </c>
      <c r="S190" s="182">
        <v>0</v>
      </c>
      <c r="T190" s="182">
        <v>0</v>
      </c>
      <c r="U190" s="182">
        <v>0</v>
      </c>
      <c r="V190" s="182">
        <v>0</v>
      </c>
      <c r="W190" s="182">
        <v>1</v>
      </c>
      <c r="X190" s="182">
        <v>0</v>
      </c>
      <c r="Y190" s="182">
        <v>0</v>
      </c>
      <c r="Z190" s="182">
        <v>0</v>
      </c>
      <c r="AA190" s="182">
        <v>0</v>
      </c>
      <c r="AB190" s="190">
        <v>1</v>
      </c>
    </row>
    <row r="191" spans="1:28" ht="30" customHeight="1">
      <c r="A191" s="394" t="s">
        <v>23</v>
      </c>
      <c r="B191" s="334" t="s">
        <v>182</v>
      </c>
      <c r="C191" s="260" t="s">
        <v>324</v>
      </c>
      <c r="D191" s="188">
        <v>8</v>
      </c>
      <c r="E191" s="189">
        <v>0</v>
      </c>
      <c r="F191" s="189">
        <v>0</v>
      </c>
      <c r="G191" s="189">
        <v>0</v>
      </c>
      <c r="H191" s="189">
        <v>0</v>
      </c>
      <c r="I191" s="189">
        <v>0</v>
      </c>
      <c r="J191" s="189">
        <v>0</v>
      </c>
      <c r="K191" s="189">
        <v>1</v>
      </c>
      <c r="L191" s="189">
        <v>0</v>
      </c>
      <c r="M191" s="189">
        <v>0</v>
      </c>
      <c r="N191" s="189">
        <v>0</v>
      </c>
      <c r="O191" s="189">
        <v>0</v>
      </c>
      <c r="P191" s="189">
        <v>1</v>
      </c>
      <c r="Q191" s="189">
        <v>0</v>
      </c>
      <c r="R191" s="189">
        <v>0</v>
      </c>
      <c r="S191" s="189">
        <v>0</v>
      </c>
      <c r="T191" s="189">
        <v>0</v>
      </c>
      <c r="U191" s="189">
        <v>0</v>
      </c>
      <c r="V191" s="189">
        <v>0</v>
      </c>
      <c r="W191" s="189">
        <v>0</v>
      </c>
      <c r="X191" s="189">
        <v>0</v>
      </c>
      <c r="Y191" s="189">
        <v>0</v>
      </c>
      <c r="Z191" s="189">
        <v>0</v>
      </c>
      <c r="AA191" s="189">
        <v>0</v>
      </c>
      <c r="AB191" s="312">
        <v>10</v>
      </c>
    </row>
    <row r="192" spans="1:28" ht="15" customHeight="1">
      <c r="A192" s="35"/>
      <c r="B192" s="334" t="s">
        <v>181</v>
      </c>
      <c r="C192" s="260" t="s">
        <v>133</v>
      </c>
      <c r="D192" s="188">
        <v>1</v>
      </c>
      <c r="E192" s="189">
        <v>0</v>
      </c>
      <c r="F192" s="189">
        <v>0</v>
      </c>
      <c r="G192" s="189">
        <v>0</v>
      </c>
      <c r="H192" s="189">
        <v>0</v>
      </c>
      <c r="I192" s="189">
        <v>0</v>
      </c>
      <c r="J192" s="189">
        <v>0</v>
      </c>
      <c r="K192" s="189">
        <v>0</v>
      </c>
      <c r="L192" s="189">
        <v>0</v>
      </c>
      <c r="M192" s="189">
        <v>0</v>
      </c>
      <c r="N192" s="189">
        <v>0</v>
      </c>
      <c r="O192" s="189">
        <v>0</v>
      </c>
      <c r="P192" s="189">
        <v>0</v>
      </c>
      <c r="Q192" s="189">
        <v>0</v>
      </c>
      <c r="R192" s="189">
        <v>0</v>
      </c>
      <c r="S192" s="189">
        <v>0</v>
      </c>
      <c r="T192" s="189">
        <v>0</v>
      </c>
      <c r="U192" s="189">
        <v>0</v>
      </c>
      <c r="V192" s="189">
        <v>0</v>
      </c>
      <c r="W192" s="189">
        <v>0</v>
      </c>
      <c r="X192" s="189">
        <v>0</v>
      </c>
      <c r="Y192" s="189">
        <v>0</v>
      </c>
      <c r="Z192" s="189">
        <v>0</v>
      </c>
      <c r="AA192" s="189">
        <v>0</v>
      </c>
      <c r="AB192" s="312">
        <v>1</v>
      </c>
    </row>
    <row r="193" spans="1:28" ht="15" customHeight="1">
      <c r="A193" s="35"/>
      <c r="B193" s="11"/>
      <c r="C193" s="181" t="s">
        <v>325</v>
      </c>
      <c r="D193" s="183">
        <v>2</v>
      </c>
      <c r="E193" s="182">
        <v>0</v>
      </c>
      <c r="F193" s="182">
        <v>0</v>
      </c>
      <c r="G193" s="182">
        <v>0</v>
      </c>
      <c r="H193" s="182">
        <v>0</v>
      </c>
      <c r="I193" s="182">
        <v>0</v>
      </c>
      <c r="J193" s="182">
        <v>0</v>
      </c>
      <c r="K193" s="182">
        <v>1</v>
      </c>
      <c r="L193" s="182">
        <v>0</v>
      </c>
      <c r="M193" s="182">
        <v>0</v>
      </c>
      <c r="N193" s="182">
        <v>0</v>
      </c>
      <c r="O193" s="182">
        <v>0</v>
      </c>
      <c r="P193" s="182">
        <v>0</v>
      </c>
      <c r="Q193" s="182">
        <v>0</v>
      </c>
      <c r="R193" s="182">
        <v>1</v>
      </c>
      <c r="S193" s="182">
        <v>0</v>
      </c>
      <c r="T193" s="182">
        <v>0</v>
      </c>
      <c r="U193" s="182">
        <v>0</v>
      </c>
      <c r="V193" s="182">
        <v>0</v>
      </c>
      <c r="W193" s="182">
        <v>0</v>
      </c>
      <c r="X193" s="182">
        <v>0</v>
      </c>
      <c r="Y193" s="182">
        <v>0</v>
      </c>
      <c r="Z193" s="182">
        <v>0</v>
      </c>
      <c r="AA193" s="182">
        <v>0</v>
      </c>
      <c r="AB193" s="190">
        <v>4</v>
      </c>
    </row>
    <row r="194" spans="1:28" ht="15" customHeight="1">
      <c r="A194" s="35"/>
      <c r="B194" s="304"/>
      <c r="C194" s="34" t="s">
        <v>39</v>
      </c>
      <c r="D194" s="184">
        <v>3</v>
      </c>
      <c r="E194" s="185">
        <v>0</v>
      </c>
      <c r="F194" s="185">
        <v>0</v>
      </c>
      <c r="G194" s="185">
        <v>0</v>
      </c>
      <c r="H194" s="185">
        <v>0</v>
      </c>
      <c r="I194" s="185">
        <v>0</v>
      </c>
      <c r="J194" s="185">
        <v>0</v>
      </c>
      <c r="K194" s="185">
        <v>1</v>
      </c>
      <c r="L194" s="185">
        <v>0</v>
      </c>
      <c r="M194" s="185">
        <v>0</v>
      </c>
      <c r="N194" s="185">
        <v>0</v>
      </c>
      <c r="O194" s="185">
        <v>0</v>
      </c>
      <c r="P194" s="185">
        <v>0</v>
      </c>
      <c r="Q194" s="185">
        <v>0</v>
      </c>
      <c r="R194" s="185">
        <v>1</v>
      </c>
      <c r="S194" s="185">
        <v>0</v>
      </c>
      <c r="T194" s="185">
        <v>0</v>
      </c>
      <c r="U194" s="185">
        <v>0</v>
      </c>
      <c r="V194" s="185">
        <v>0</v>
      </c>
      <c r="W194" s="185">
        <v>0</v>
      </c>
      <c r="X194" s="185">
        <v>0</v>
      </c>
      <c r="Y194" s="185">
        <v>0</v>
      </c>
      <c r="Z194" s="185">
        <v>0</v>
      </c>
      <c r="AA194" s="185">
        <v>0</v>
      </c>
      <c r="AB194" s="191">
        <v>5</v>
      </c>
    </row>
    <row r="195" spans="1:28" ht="17.25" customHeight="1">
      <c r="A195" s="36"/>
      <c r="B195" s="304" t="s">
        <v>39</v>
      </c>
      <c r="C195" s="34"/>
      <c r="D195" s="184">
        <v>11</v>
      </c>
      <c r="E195" s="185">
        <v>0</v>
      </c>
      <c r="F195" s="185">
        <v>0</v>
      </c>
      <c r="G195" s="185">
        <v>0</v>
      </c>
      <c r="H195" s="185">
        <v>0</v>
      </c>
      <c r="I195" s="185">
        <v>0</v>
      </c>
      <c r="J195" s="185">
        <v>0</v>
      </c>
      <c r="K195" s="185">
        <v>2</v>
      </c>
      <c r="L195" s="185">
        <v>0</v>
      </c>
      <c r="M195" s="185">
        <v>0</v>
      </c>
      <c r="N195" s="185">
        <v>0</v>
      </c>
      <c r="O195" s="185">
        <v>0</v>
      </c>
      <c r="P195" s="185">
        <v>1</v>
      </c>
      <c r="Q195" s="185">
        <v>0</v>
      </c>
      <c r="R195" s="185">
        <v>1</v>
      </c>
      <c r="S195" s="185">
        <v>0</v>
      </c>
      <c r="T195" s="185">
        <v>0</v>
      </c>
      <c r="U195" s="185">
        <v>0</v>
      </c>
      <c r="V195" s="185">
        <v>0</v>
      </c>
      <c r="W195" s="185">
        <v>0</v>
      </c>
      <c r="X195" s="185">
        <v>0</v>
      </c>
      <c r="Y195" s="185">
        <v>0</v>
      </c>
      <c r="Z195" s="185">
        <v>0</v>
      </c>
      <c r="AA195" s="185">
        <v>0</v>
      </c>
      <c r="AB195" s="191">
        <v>15</v>
      </c>
    </row>
    <row r="196" spans="1:28" ht="15" customHeight="1">
      <c r="A196" s="35" t="s">
        <v>24</v>
      </c>
      <c r="B196" s="11" t="s">
        <v>142</v>
      </c>
      <c r="C196" s="181" t="s">
        <v>142</v>
      </c>
      <c r="D196" s="183">
        <v>1</v>
      </c>
      <c r="E196" s="182">
        <v>0</v>
      </c>
      <c r="F196" s="182">
        <v>0</v>
      </c>
      <c r="G196" s="182">
        <v>0</v>
      </c>
      <c r="H196" s="182">
        <v>0</v>
      </c>
      <c r="I196" s="182">
        <v>0</v>
      </c>
      <c r="J196" s="182">
        <v>0</v>
      </c>
      <c r="K196" s="182">
        <v>0</v>
      </c>
      <c r="L196" s="182">
        <v>0</v>
      </c>
      <c r="M196" s="182">
        <v>0</v>
      </c>
      <c r="N196" s="182">
        <v>0</v>
      </c>
      <c r="O196" s="182">
        <v>0</v>
      </c>
      <c r="P196" s="182">
        <v>0</v>
      </c>
      <c r="Q196" s="182">
        <v>0</v>
      </c>
      <c r="R196" s="182">
        <v>0</v>
      </c>
      <c r="S196" s="182">
        <v>0</v>
      </c>
      <c r="T196" s="182">
        <v>0</v>
      </c>
      <c r="U196" s="182">
        <v>0</v>
      </c>
      <c r="V196" s="182">
        <v>0</v>
      </c>
      <c r="W196" s="182">
        <v>0</v>
      </c>
      <c r="X196" s="182">
        <v>0</v>
      </c>
      <c r="Y196" s="182">
        <v>0</v>
      </c>
      <c r="Z196" s="182">
        <v>0</v>
      </c>
      <c r="AA196" s="182">
        <v>0</v>
      </c>
      <c r="AB196" s="190">
        <v>1</v>
      </c>
    </row>
    <row r="197" spans="1:28" ht="15" customHeight="1">
      <c r="A197" s="174" t="s">
        <v>39</v>
      </c>
      <c r="B197" s="197"/>
      <c r="C197" s="39"/>
      <c r="D197" s="195">
        <v>72</v>
      </c>
      <c r="E197" s="194">
        <v>0</v>
      </c>
      <c r="F197" s="194">
        <v>0</v>
      </c>
      <c r="G197" s="194">
        <v>0</v>
      </c>
      <c r="H197" s="194">
        <v>0</v>
      </c>
      <c r="I197" s="194">
        <v>0</v>
      </c>
      <c r="J197" s="194">
        <v>0</v>
      </c>
      <c r="K197" s="194">
        <v>2</v>
      </c>
      <c r="L197" s="194">
        <v>0</v>
      </c>
      <c r="M197" s="194">
        <v>0</v>
      </c>
      <c r="N197" s="194">
        <v>0</v>
      </c>
      <c r="O197" s="194">
        <v>0</v>
      </c>
      <c r="P197" s="194">
        <v>1</v>
      </c>
      <c r="Q197" s="194">
        <v>0</v>
      </c>
      <c r="R197" s="194">
        <v>1</v>
      </c>
      <c r="S197" s="194">
        <v>0</v>
      </c>
      <c r="T197" s="194">
        <v>1</v>
      </c>
      <c r="U197" s="194">
        <v>0</v>
      </c>
      <c r="V197" s="194">
        <v>0</v>
      </c>
      <c r="W197" s="194">
        <v>1</v>
      </c>
      <c r="X197" s="194">
        <v>0</v>
      </c>
      <c r="Y197" s="194">
        <v>0</v>
      </c>
      <c r="Z197" s="194">
        <v>0</v>
      </c>
      <c r="AA197" s="194">
        <v>0</v>
      </c>
      <c r="AB197" s="196">
        <v>78</v>
      </c>
    </row>
    <row r="198" spans="1:28" ht="23.25" customHeight="1">
      <c r="A198" s="11"/>
      <c r="B198" s="11"/>
      <c r="C198" s="181"/>
      <c r="D198" s="182"/>
      <c r="E198" s="182"/>
      <c r="F198" s="182"/>
      <c r="G198" s="182"/>
      <c r="H198" s="182"/>
      <c r="I198" s="182"/>
      <c r="J198" s="182"/>
      <c r="K198" s="182"/>
      <c r="L198" s="182"/>
      <c r="M198" s="182"/>
      <c r="N198" s="182"/>
      <c r="O198" s="182"/>
      <c r="P198" s="182"/>
      <c r="Q198" s="182"/>
      <c r="R198" s="182"/>
      <c r="S198" s="182"/>
      <c r="T198" s="182"/>
      <c r="U198" s="182"/>
      <c r="V198" s="182"/>
      <c r="W198" s="182"/>
      <c r="X198" s="182"/>
      <c r="Y198" s="182"/>
      <c r="Z198" s="182"/>
      <c r="AA198" s="182"/>
      <c r="AB198" s="182"/>
    </row>
    <row r="199" spans="1:28" ht="15.75">
      <c r="A199" s="332" t="s">
        <v>351</v>
      </c>
      <c r="B199" s="49"/>
      <c r="C199" s="49"/>
      <c r="D199" s="49"/>
      <c r="E199" s="49"/>
      <c r="F199" s="49"/>
      <c r="G199" s="49"/>
      <c r="H199" s="49"/>
      <c r="I199" s="49"/>
      <c r="J199" s="49"/>
      <c r="K199" s="49"/>
      <c r="L199" s="49"/>
      <c r="M199" s="49"/>
    </row>
    <row r="200" spans="1:28" ht="15" customHeight="1">
      <c r="A200" s="51"/>
      <c r="B200" s="52"/>
      <c r="C200" s="53"/>
      <c r="D200" s="504" t="s">
        <v>150</v>
      </c>
      <c r="E200" s="505"/>
      <c r="F200" s="505"/>
      <c r="G200" s="505"/>
      <c r="H200" s="505"/>
      <c r="I200" s="505"/>
      <c r="J200" s="505"/>
      <c r="K200" s="505"/>
      <c r="L200" s="505"/>
      <c r="M200" s="505"/>
      <c r="N200" s="505"/>
      <c r="O200" s="505"/>
      <c r="P200" s="505"/>
      <c r="Q200" s="505"/>
      <c r="R200" s="505"/>
      <c r="S200" s="505"/>
      <c r="T200" s="505"/>
      <c r="U200" s="505"/>
      <c r="V200" s="505"/>
      <c r="W200" s="505"/>
      <c r="X200" s="505"/>
      <c r="Y200" s="505"/>
      <c r="Z200" s="505"/>
      <c r="AA200" s="505"/>
      <c r="AB200" s="506"/>
    </row>
    <row r="201" spans="1:28" ht="15" customHeight="1">
      <c r="A201" s="54"/>
      <c r="B201" s="45"/>
      <c r="C201" s="55"/>
      <c r="D201" s="507" t="str">
        <f>'Table Of Contents'!$G$4</f>
        <v>July 2018 - June 2019</v>
      </c>
      <c r="E201" s="508"/>
      <c r="F201" s="508"/>
      <c r="G201" s="508"/>
      <c r="H201" s="508"/>
      <c r="I201" s="508"/>
      <c r="J201" s="508"/>
      <c r="K201" s="508"/>
      <c r="L201" s="508"/>
      <c r="M201" s="508"/>
      <c r="N201" s="508"/>
      <c r="O201" s="508"/>
      <c r="P201" s="508"/>
      <c r="Q201" s="508"/>
      <c r="R201" s="508"/>
      <c r="S201" s="508"/>
      <c r="T201" s="508"/>
      <c r="U201" s="508"/>
      <c r="V201" s="508"/>
      <c r="W201" s="508"/>
      <c r="X201" s="508"/>
      <c r="Y201" s="508"/>
      <c r="Z201" s="508"/>
      <c r="AA201" s="508"/>
      <c r="AB201" s="509"/>
    </row>
    <row r="202" spans="1:28" ht="191.25" customHeight="1">
      <c r="A202" s="56" t="s">
        <v>754</v>
      </c>
      <c r="B202" s="50"/>
      <c r="C202" s="50"/>
      <c r="D202" s="58" t="s">
        <v>151</v>
      </c>
      <c r="E202" s="59" t="s">
        <v>260</v>
      </c>
      <c r="F202" s="59" t="s">
        <v>199</v>
      </c>
      <c r="G202" s="59" t="s">
        <v>521</v>
      </c>
      <c r="H202" s="59" t="s">
        <v>454</v>
      </c>
      <c r="I202" s="59" t="s">
        <v>200</v>
      </c>
      <c r="J202" s="59" t="s">
        <v>201</v>
      </c>
      <c r="K202" s="59" t="s">
        <v>522</v>
      </c>
      <c r="L202" s="59" t="s">
        <v>455</v>
      </c>
      <c r="M202" s="59" t="s">
        <v>523</v>
      </c>
      <c r="N202" s="59" t="s">
        <v>261</v>
      </c>
      <c r="O202" s="59" t="s">
        <v>202</v>
      </c>
      <c r="P202" s="59" t="s">
        <v>203</v>
      </c>
      <c r="Q202" s="59" t="s">
        <v>524</v>
      </c>
      <c r="R202" s="59" t="s">
        <v>525</v>
      </c>
      <c r="S202" s="59" t="s">
        <v>26</v>
      </c>
      <c r="T202" s="59" t="s">
        <v>456</v>
      </c>
      <c r="U202" s="59" t="s">
        <v>526</v>
      </c>
      <c r="V202" s="59" t="s">
        <v>457</v>
      </c>
      <c r="W202" s="59" t="s">
        <v>527</v>
      </c>
      <c r="X202" s="59" t="s">
        <v>458</v>
      </c>
      <c r="Y202" s="59" t="s">
        <v>204</v>
      </c>
      <c r="Z202" s="59" t="s">
        <v>528</v>
      </c>
      <c r="AA202" s="59" t="s">
        <v>557</v>
      </c>
      <c r="AB202" s="61" t="s">
        <v>39</v>
      </c>
    </row>
    <row r="203" spans="1:28" ht="15" customHeight="1">
      <c r="A203" s="35" t="s">
        <v>9</v>
      </c>
      <c r="B203" s="181" t="s">
        <v>36</v>
      </c>
      <c r="C203" s="181" t="s">
        <v>36</v>
      </c>
      <c r="D203" s="183">
        <v>6</v>
      </c>
      <c r="E203" s="182">
        <v>0</v>
      </c>
      <c r="F203" s="182">
        <v>0</v>
      </c>
      <c r="G203" s="182">
        <v>1</v>
      </c>
      <c r="H203" s="182">
        <v>0</v>
      </c>
      <c r="I203" s="182">
        <v>0</v>
      </c>
      <c r="J203" s="182">
        <v>0</v>
      </c>
      <c r="K203" s="182">
        <v>0</v>
      </c>
      <c r="L203" s="182">
        <v>0</v>
      </c>
      <c r="M203" s="182">
        <v>0</v>
      </c>
      <c r="N203" s="182">
        <v>0</v>
      </c>
      <c r="O203" s="182">
        <v>0</v>
      </c>
      <c r="P203" s="182">
        <v>0</v>
      </c>
      <c r="Q203" s="182">
        <v>0</v>
      </c>
      <c r="R203" s="182">
        <v>0</v>
      </c>
      <c r="S203" s="182">
        <v>0</v>
      </c>
      <c r="T203" s="182">
        <v>0</v>
      </c>
      <c r="U203" s="182">
        <v>0</v>
      </c>
      <c r="V203" s="182">
        <v>0</v>
      </c>
      <c r="W203" s="182">
        <v>0</v>
      </c>
      <c r="X203" s="182">
        <v>0</v>
      </c>
      <c r="Y203" s="182">
        <v>0</v>
      </c>
      <c r="Z203" s="182">
        <v>0</v>
      </c>
      <c r="AA203" s="182">
        <v>0</v>
      </c>
      <c r="AB203" s="312">
        <v>7</v>
      </c>
    </row>
    <row r="204" spans="1:28" ht="15" customHeight="1">
      <c r="A204" s="35"/>
      <c r="B204" s="260" t="s">
        <v>184</v>
      </c>
      <c r="C204" s="260" t="s">
        <v>37</v>
      </c>
      <c r="D204" s="188">
        <v>8</v>
      </c>
      <c r="E204" s="189">
        <v>0</v>
      </c>
      <c r="F204" s="189">
        <v>0</v>
      </c>
      <c r="G204" s="189">
        <v>0</v>
      </c>
      <c r="H204" s="189">
        <v>0</v>
      </c>
      <c r="I204" s="189">
        <v>0</v>
      </c>
      <c r="J204" s="189">
        <v>0</v>
      </c>
      <c r="K204" s="189">
        <v>0</v>
      </c>
      <c r="L204" s="189">
        <v>0</v>
      </c>
      <c r="M204" s="189">
        <v>0</v>
      </c>
      <c r="N204" s="189">
        <v>0</v>
      </c>
      <c r="O204" s="189">
        <v>0</v>
      </c>
      <c r="P204" s="189">
        <v>0</v>
      </c>
      <c r="Q204" s="189">
        <v>0</v>
      </c>
      <c r="R204" s="189">
        <v>0</v>
      </c>
      <c r="S204" s="189">
        <v>0</v>
      </c>
      <c r="T204" s="189">
        <v>0</v>
      </c>
      <c r="U204" s="189">
        <v>0</v>
      </c>
      <c r="V204" s="189">
        <v>0</v>
      </c>
      <c r="W204" s="189">
        <v>0</v>
      </c>
      <c r="X204" s="189">
        <v>0</v>
      </c>
      <c r="Y204" s="189">
        <v>0</v>
      </c>
      <c r="Z204" s="189">
        <v>0</v>
      </c>
      <c r="AA204" s="189">
        <v>0</v>
      </c>
      <c r="AB204" s="312">
        <v>8</v>
      </c>
    </row>
    <row r="205" spans="1:28" ht="15" customHeight="1">
      <c r="A205" s="35"/>
      <c r="B205" s="11"/>
      <c r="C205" s="181" t="s">
        <v>38</v>
      </c>
      <c r="D205" s="183">
        <v>24</v>
      </c>
      <c r="E205" s="182">
        <v>1</v>
      </c>
      <c r="F205" s="182">
        <v>0</v>
      </c>
      <c r="G205" s="182">
        <v>9</v>
      </c>
      <c r="H205" s="182">
        <v>1</v>
      </c>
      <c r="I205" s="182">
        <v>0</v>
      </c>
      <c r="J205" s="182">
        <v>2</v>
      </c>
      <c r="K205" s="182">
        <v>2</v>
      </c>
      <c r="L205" s="182">
        <v>0</v>
      </c>
      <c r="M205" s="182">
        <v>0</v>
      </c>
      <c r="N205" s="182">
        <v>0</v>
      </c>
      <c r="O205" s="182">
        <v>0</v>
      </c>
      <c r="P205" s="182">
        <v>0</v>
      </c>
      <c r="Q205" s="182">
        <v>0</v>
      </c>
      <c r="R205" s="182">
        <v>0</v>
      </c>
      <c r="S205" s="182">
        <v>0</v>
      </c>
      <c r="T205" s="182">
        <v>1</v>
      </c>
      <c r="U205" s="182">
        <v>0</v>
      </c>
      <c r="V205" s="182">
        <v>0</v>
      </c>
      <c r="W205" s="182">
        <v>0</v>
      </c>
      <c r="X205" s="182">
        <v>0</v>
      </c>
      <c r="Y205" s="182">
        <v>0</v>
      </c>
      <c r="Z205" s="182">
        <v>0</v>
      </c>
      <c r="AA205" s="182">
        <v>0</v>
      </c>
      <c r="AB205" s="190">
        <v>40</v>
      </c>
    </row>
    <row r="206" spans="1:28" ht="15" customHeight="1">
      <c r="A206" s="35"/>
      <c r="B206" s="304"/>
      <c r="C206" s="34" t="s">
        <v>39</v>
      </c>
      <c r="D206" s="184">
        <v>32</v>
      </c>
      <c r="E206" s="185">
        <v>1</v>
      </c>
      <c r="F206" s="185">
        <v>0</v>
      </c>
      <c r="G206" s="185">
        <v>9</v>
      </c>
      <c r="H206" s="185">
        <v>1</v>
      </c>
      <c r="I206" s="185">
        <v>0</v>
      </c>
      <c r="J206" s="185">
        <v>2</v>
      </c>
      <c r="K206" s="185">
        <v>2</v>
      </c>
      <c r="L206" s="185">
        <v>0</v>
      </c>
      <c r="M206" s="185">
        <v>0</v>
      </c>
      <c r="N206" s="185">
        <v>0</v>
      </c>
      <c r="O206" s="185">
        <v>0</v>
      </c>
      <c r="P206" s="185">
        <v>0</v>
      </c>
      <c r="Q206" s="185">
        <v>0</v>
      </c>
      <c r="R206" s="185">
        <v>0</v>
      </c>
      <c r="S206" s="185">
        <v>0</v>
      </c>
      <c r="T206" s="185">
        <v>1</v>
      </c>
      <c r="U206" s="185">
        <v>0</v>
      </c>
      <c r="V206" s="185">
        <v>0</v>
      </c>
      <c r="W206" s="185">
        <v>0</v>
      </c>
      <c r="X206" s="185">
        <v>0</v>
      </c>
      <c r="Y206" s="185">
        <v>0</v>
      </c>
      <c r="Z206" s="185">
        <v>0</v>
      </c>
      <c r="AA206" s="185">
        <v>0</v>
      </c>
      <c r="AB206" s="191">
        <v>48</v>
      </c>
    </row>
    <row r="207" spans="1:28" ht="15" customHeight="1">
      <c r="A207" s="36"/>
      <c r="B207" s="304" t="s">
        <v>39</v>
      </c>
      <c r="C207" s="34"/>
      <c r="D207" s="184">
        <v>38</v>
      </c>
      <c r="E207" s="185">
        <v>1</v>
      </c>
      <c r="F207" s="185">
        <v>0</v>
      </c>
      <c r="G207" s="185">
        <v>10</v>
      </c>
      <c r="H207" s="185">
        <v>1</v>
      </c>
      <c r="I207" s="185">
        <v>0</v>
      </c>
      <c r="J207" s="185">
        <v>2</v>
      </c>
      <c r="K207" s="185">
        <v>2</v>
      </c>
      <c r="L207" s="185">
        <v>0</v>
      </c>
      <c r="M207" s="185">
        <v>0</v>
      </c>
      <c r="N207" s="185">
        <v>0</v>
      </c>
      <c r="O207" s="185">
        <v>0</v>
      </c>
      <c r="P207" s="185">
        <v>0</v>
      </c>
      <c r="Q207" s="185">
        <v>0</v>
      </c>
      <c r="R207" s="185">
        <v>0</v>
      </c>
      <c r="S207" s="185">
        <v>0</v>
      </c>
      <c r="T207" s="185">
        <v>1</v>
      </c>
      <c r="U207" s="185">
        <v>0</v>
      </c>
      <c r="V207" s="185">
        <v>0</v>
      </c>
      <c r="W207" s="185">
        <v>0</v>
      </c>
      <c r="X207" s="185">
        <v>0</v>
      </c>
      <c r="Y207" s="185">
        <v>0</v>
      </c>
      <c r="Z207" s="185">
        <v>0</v>
      </c>
      <c r="AA207" s="185">
        <v>0</v>
      </c>
      <c r="AB207" s="191">
        <v>55</v>
      </c>
    </row>
    <row r="208" spans="1:28" ht="13.5">
      <c r="A208" s="35" t="s">
        <v>10</v>
      </c>
      <c r="B208" s="11" t="s">
        <v>40</v>
      </c>
      <c r="C208" s="181" t="s">
        <v>41</v>
      </c>
      <c r="D208" s="183">
        <v>362</v>
      </c>
      <c r="E208" s="182">
        <v>0</v>
      </c>
      <c r="F208" s="182">
        <v>0</v>
      </c>
      <c r="G208" s="182">
        <v>70</v>
      </c>
      <c r="H208" s="182">
        <v>10</v>
      </c>
      <c r="I208" s="182">
        <v>6</v>
      </c>
      <c r="J208" s="182">
        <v>5</v>
      </c>
      <c r="K208" s="182">
        <v>12</v>
      </c>
      <c r="L208" s="182">
        <v>1</v>
      </c>
      <c r="M208" s="182">
        <v>3</v>
      </c>
      <c r="N208" s="182">
        <v>1</v>
      </c>
      <c r="O208" s="182">
        <v>4</v>
      </c>
      <c r="P208" s="182">
        <v>4</v>
      </c>
      <c r="Q208" s="182">
        <v>1</v>
      </c>
      <c r="R208" s="182">
        <v>5</v>
      </c>
      <c r="S208" s="182">
        <v>0</v>
      </c>
      <c r="T208" s="182">
        <v>0</v>
      </c>
      <c r="U208" s="182">
        <v>0</v>
      </c>
      <c r="V208" s="182">
        <v>0</v>
      </c>
      <c r="W208" s="182">
        <v>0</v>
      </c>
      <c r="X208" s="182">
        <v>0</v>
      </c>
      <c r="Y208" s="182">
        <v>0</v>
      </c>
      <c r="Z208" s="182">
        <v>0</v>
      </c>
      <c r="AA208" s="182">
        <v>0</v>
      </c>
      <c r="AB208" s="190">
        <v>484</v>
      </c>
    </row>
    <row r="209" spans="1:28" ht="15" customHeight="1">
      <c r="A209" s="35"/>
      <c r="B209" s="11"/>
      <c r="C209" s="181" t="s">
        <v>42</v>
      </c>
      <c r="D209" s="183">
        <v>0</v>
      </c>
      <c r="E209" s="182">
        <v>0</v>
      </c>
      <c r="F209" s="182">
        <v>0</v>
      </c>
      <c r="G209" s="182">
        <v>0</v>
      </c>
      <c r="H209" s="182">
        <v>0</v>
      </c>
      <c r="I209" s="182">
        <v>0</v>
      </c>
      <c r="J209" s="182">
        <v>0</v>
      </c>
      <c r="K209" s="182">
        <v>1</v>
      </c>
      <c r="L209" s="182">
        <v>0</v>
      </c>
      <c r="M209" s="182">
        <v>0</v>
      </c>
      <c r="N209" s="182">
        <v>0</v>
      </c>
      <c r="O209" s="182">
        <v>0</v>
      </c>
      <c r="P209" s="182">
        <v>0</v>
      </c>
      <c r="Q209" s="182">
        <v>0</v>
      </c>
      <c r="R209" s="182">
        <v>0</v>
      </c>
      <c r="S209" s="182">
        <v>0</v>
      </c>
      <c r="T209" s="182">
        <v>0</v>
      </c>
      <c r="U209" s="182">
        <v>0</v>
      </c>
      <c r="V209" s="182">
        <v>0</v>
      </c>
      <c r="W209" s="182">
        <v>0</v>
      </c>
      <c r="X209" s="182">
        <v>0</v>
      </c>
      <c r="Y209" s="182">
        <v>0</v>
      </c>
      <c r="Z209" s="182">
        <v>0</v>
      </c>
      <c r="AA209" s="182">
        <v>0</v>
      </c>
      <c r="AB209" s="190">
        <v>1</v>
      </c>
    </row>
    <row r="210" spans="1:28" ht="15" customHeight="1">
      <c r="A210" s="35"/>
      <c r="B210" s="11"/>
      <c r="C210" s="181" t="s">
        <v>43</v>
      </c>
      <c r="D210" s="183">
        <v>6</v>
      </c>
      <c r="E210" s="182">
        <v>0</v>
      </c>
      <c r="F210" s="182">
        <v>0</v>
      </c>
      <c r="G210" s="182">
        <v>0</v>
      </c>
      <c r="H210" s="182">
        <v>0</v>
      </c>
      <c r="I210" s="182">
        <v>0</v>
      </c>
      <c r="J210" s="182">
        <v>0</v>
      </c>
      <c r="K210" s="182">
        <v>1</v>
      </c>
      <c r="L210" s="182">
        <v>0</v>
      </c>
      <c r="M210" s="182">
        <v>1</v>
      </c>
      <c r="N210" s="182">
        <v>0</v>
      </c>
      <c r="O210" s="182">
        <v>0</v>
      </c>
      <c r="P210" s="182">
        <v>0</v>
      </c>
      <c r="Q210" s="182">
        <v>0</v>
      </c>
      <c r="R210" s="182">
        <v>2</v>
      </c>
      <c r="S210" s="182">
        <v>0</v>
      </c>
      <c r="T210" s="182">
        <v>1</v>
      </c>
      <c r="U210" s="182">
        <v>0</v>
      </c>
      <c r="V210" s="182">
        <v>0</v>
      </c>
      <c r="W210" s="182">
        <v>1</v>
      </c>
      <c r="X210" s="182">
        <v>0</v>
      </c>
      <c r="Y210" s="182">
        <v>0</v>
      </c>
      <c r="Z210" s="182">
        <v>0</v>
      </c>
      <c r="AA210" s="182">
        <v>0</v>
      </c>
      <c r="AB210" s="190">
        <v>12</v>
      </c>
    </row>
    <row r="211" spans="1:28" ht="15" customHeight="1">
      <c r="A211" s="35"/>
      <c r="B211" s="11"/>
      <c r="C211" s="181" t="s">
        <v>39</v>
      </c>
      <c r="D211" s="183">
        <v>368</v>
      </c>
      <c r="E211" s="182">
        <v>0</v>
      </c>
      <c r="F211" s="182">
        <v>0</v>
      </c>
      <c r="G211" s="182">
        <v>70</v>
      </c>
      <c r="H211" s="182">
        <v>10</v>
      </c>
      <c r="I211" s="182">
        <v>6</v>
      </c>
      <c r="J211" s="182">
        <v>5</v>
      </c>
      <c r="K211" s="182">
        <v>14</v>
      </c>
      <c r="L211" s="182">
        <v>1</v>
      </c>
      <c r="M211" s="182">
        <v>4</v>
      </c>
      <c r="N211" s="182">
        <v>1</v>
      </c>
      <c r="O211" s="182">
        <v>4</v>
      </c>
      <c r="P211" s="182">
        <v>4</v>
      </c>
      <c r="Q211" s="182">
        <v>1</v>
      </c>
      <c r="R211" s="182">
        <v>7</v>
      </c>
      <c r="S211" s="182">
        <v>0</v>
      </c>
      <c r="T211" s="182">
        <v>1</v>
      </c>
      <c r="U211" s="182">
        <v>0</v>
      </c>
      <c r="V211" s="182">
        <v>0</v>
      </c>
      <c r="W211" s="182">
        <v>1</v>
      </c>
      <c r="X211" s="182">
        <v>0</v>
      </c>
      <c r="Y211" s="182">
        <v>0</v>
      </c>
      <c r="Z211" s="182">
        <v>0</v>
      </c>
      <c r="AA211" s="182">
        <v>0</v>
      </c>
      <c r="AB211" s="190">
        <v>497</v>
      </c>
    </row>
    <row r="212" spans="1:28" ht="15" customHeight="1">
      <c r="A212" s="35"/>
      <c r="B212" s="334" t="s">
        <v>241</v>
      </c>
      <c r="C212" s="260" t="s">
        <v>532</v>
      </c>
      <c r="D212" s="188">
        <v>12</v>
      </c>
      <c r="E212" s="189">
        <v>0</v>
      </c>
      <c r="F212" s="189">
        <v>0</v>
      </c>
      <c r="G212" s="189">
        <v>2</v>
      </c>
      <c r="H212" s="189">
        <v>0</v>
      </c>
      <c r="I212" s="189">
        <v>0</v>
      </c>
      <c r="J212" s="189">
        <v>0</v>
      </c>
      <c r="K212" s="189">
        <v>2</v>
      </c>
      <c r="L212" s="189">
        <v>0</v>
      </c>
      <c r="M212" s="189">
        <v>0</v>
      </c>
      <c r="N212" s="189">
        <v>0</v>
      </c>
      <c r="O212" s="189">
        <v>1</v>
      </c>
      <c r="P212" s="189">
        <v>4</v>
      </c>
      <c r="Q212" s="189">
        <v>2</v>
      </c>
      <c r="R212" s="189">
        <v>0</v>
      </c>
      <c r="S212" s="189">
        <v>0</v>
      </c>
      <c r="T212" s="189">
        <v>0</v>
      </c>
      <c r="U212" s="189">
        <v>0</v>
      </c>
      <c r="V212" s="189">
        <v>0</v>
      </c>
      <c r="W212" s="189">
        <v>2</v>
      </c>
      <c r="X212" s="189">
        <v>0</v>
      </c>
      <c r="Y212" s="189">
        <v>1</v>
      </c>
      <c r="Z212" s="189">
        <v>0</v>
      </c>
      <c r="AA212" s="189">
        <v>0</v>
      </c>
      <c r="AB212" s="312">
        <v>26</v>
      </c>
    </row>
    <row r="213" spans="1:28" ht="15" customHeight="1">
      <c r="A213" s="35"/>
      <c r="B213" s="11"/>
      <c r="C213" s="181" t="s">
        <v>308</v>
      </c>
      <c r="D213" s="183">
        <v>6</v>
      </c>
      <c r="E213" s="182">
        <v>0</v>
      </c>
      <c r="F213" s="182">
        <v>0</v>
      </c>
      <c r="G213" s="182">
        <v>1</v>
      </c>
      <c r="H213" s="182">
        <v>0</v>
      </c>
      <c r="I213" s="182">
        <v>0</v>
      </c>
      <c r="J213" s="182">
        <v>0</v>
      </c>
      <c r="K213" s="182">
        <v>0</v>
      </c>
      <c r="L213" s="182">
        <v>0</v>
      </c>
      <c r="M213" s="182">
        <v>1</v>
      </c>
      <c r="N213" s="182">
        <v>0</v>
      </c>
      <c r="O213" s="182">
        <v>0</v>
      </c>
      <c r="P213" s="182">
        <v>0</v>
      </c>
      <c r="Q213" s="182">
        <v>0</v>
      </c>
      <c r="R213" s="182">
        <v>0</v>
      </c>
      <c r="S213" s="182">
        <v>0</v>
      </c>
      <c r="T213" s="182">
        <v>0</v>
      </c>
      <c r="U213" s="182">
        <v>0</v>
      </c>
      <c r="V213" s="182">
        <v>0</v>
      </c>
      <c r="W213" s="182">
        <v>0</v>
      </c>
      <c r="X213" s="182">
        <v>0</v>
      </c>
      <c r="Y213" s="182">
        <v>0</v>
      </c>
      <c r="Z213" s="182">
        <v>0</v>
      </c>
      <c r="AA213" s="182">
        <v>0</v>
      </c>
      <c r="AB213" s="190">
        <v>8</v>
      </c>
    </row>
    <row r="214" spans="1:28" ht="15" customHeight="1">
      <c r="A214" s="35"/>
      <c r="B214" s="304"/>
      <c r="C214" s="34" t="s">
        <v>39</v>
      </c>
      <c r="D214" s="184">
        <v>18</v>
      </c>
      <c r="E214" s="185">
        <v>0</v>
      </c>
      <c r="F214" s="185">
        <v>0</v>
      </c>
      <c r="G214" s="185">
        <v>3</v>
      </c>
      <c r="H214" s="185">
        <v>0</v>
      </c>
      <c r="I214" s="185">
        <v>0</v>
      </c>
      <c r="J214" s="185">
        <v>0</v>
      </c>
      <c r="K214" s="185">
        <v>2</v>
      </c>
      <c r="L214" s="185">
        <v>0</v>
      </c>
      <c r="M214" s="185">
        <v>1</v>
      </c>
      <c r="N214" s="185">
        <v>0</v>
      </c>
      <c r="O214" s="185">
        <v>1</v>
      </c>
      <c r="P214" s="185">
        <v>4</v>
      </c>
      <c r="Q214" s="185">
        <v>2</v>
      </c>
      <c r="R214" s="185">
        <v>0</v>
      </c>
      <c r="S214" s="185">
        <v>0</v>
      </c>
      <c r="T214" s="185">
        <v>0</v>
      </c>
      <c r="U214" s="185">
        <v>0</v>
      </c>
      <c r="V214" s="185">
        <v>0</v>
      </c>
      <c r="W214" s="185">
        <v>2</v>
      </c>
      <c r="X214" s="185">
        <v>0</v>
      </c>
      <c r="Y214" s="185">
        <v>1</v>
      </c>
      <c r="Z214" s="185">
        <v>0</v>
      </c>
      <c r="AA214" s="185">
        <v>0</v>
      </c>
      <c r="AB214" s="191">
        <v>34</v>
      </c>
    </row>
    <row r="215" spans="1:28" ht="15" customHeight="1">
      <c r="A215" s="36"/>
      <c r="B215" s="304" t="s">
        <v>39</v>
      </c>
      <c r="C215" s="34"/>
      <c r="D215" s="184">
        <v>386</v>
      </c>
      <c r="E215" s="185">
        <v>0</v>
      </c>
      <c r="F215" s="185">
        <v>0</v>
      </c>
      <c r="G215" s="185">
        <v>73</v>
      </c>
      <c r="H215" s="185">
        <v>10</v>
      </c>
      <c r="I215" s="185">
        <v>6</v>
      </c>
      <c r="J215" s="185">
        <v>5</v>
      </c>
      <c r="K215" s="185">
        <v>16</v>
      </c>
      <c r="L215" s="185">
        <v>1</v>
      </c>
      <c r="M215" s="185">
        <v>5</v>
      </c>
      <c r="N215" s="185">
        <v>1</v>
      </c>
      <c r="O215" s="185">
        <v>5</v>
      </c>
      <c r="P215" s="185">
        <v>8</v>
      </c>
      <c r="Q215" s="185">
        <v>3</v>
      </c>
      <c r="R215" s="185">
        <v>7</v>
      </c>
      <c r="S215" s="185">
        <v>0</v>
      </c>
      <c r="T215" s="185">
        <v>1</v>
      </c>
      <c r="U215" s="185">
        <v>0</v>
      </c>
      <c r="V215" s="185">
        <v>0</v>
      </c>
      <c r="W215" s="185">
        <v>3</v>
      </c>
      <c r="X215" s="185">
        <v>0</v>
      </c>
      <c r="Y215" s="185">
        <v>1</v>
      </c>
      <c r="Z215" s="185">
        <v>0</v>
      </c>
      <c r="AA215" s="185">
        <v>0</v>
      </c>
      <c r="AB215" s="191">
        <v>531</v>
      </c>
    </row>
    <row r="216" spans="1:28" ht="15" customHeight="1">
      <c r="A216" s="35" t="s">
        <v>11</v>
      </c>
      <c r="B216" s="11" t="s">
        <v>44</v>
      </c>
      <c r="C216" s="181" t="s">
        <v>45</v>
      </c>
      <c r="D216" s="183">
        <v>387</v>
      </c>
      <c r="E216" s="182">
        <v>0</v>
      </c>
      <c r="F216" s="182">
        <v>0</v>
      </c>
      <c r="G216" s="182">
        <v>6</v>
      </c>
      <c r="H216" s="182">
        <v>1</v>
      </c>
      <c r="I216" s="182">
        <v>8</v>
      </c>
      <c r="J216" s="182">
        <v>3</v>
      </c>
      <c r="K216" s="182">
        <v>18</v>
      </c>
      <c r="L216" s="182">
        <v>0</v>
      </c>
      <c r="M216" s="182">
        <v>4</v>
      </c>
      <c r="N216" s="182">
        <v>1</v>
      </c>
      <c r="O216" s="182">
        <v>2</v>
      </c>
      <c r="P216" s="182">
        <v>2</v>
      </c>
      <c r="Q216" s="182">
        <v>0</v>
      </c>
      <c r="R216" s="182">
        <v>0</v>
      </c>
      <c r="S216" s="182">
        <v>0</v>
      </c>
      <c r="T216" s="182">
        <v>0</v>
      </c>
      <c r="U216" s="182">
        <v>1</v>
      </c>
      <c r="V216" s="182">
        <v>0</v>
      </c>
      <c r="W216" s="182">
        <v>0</v>
      </c>
      <c r="X216" s="182">
        <v>0</v>
      </c>
      <c r="Y216" s="182">
        <v>0</v>
      </c>
      <c r="Z216" s="182">
        <v>0</v>
      </c>
      <c r="AA216" s="182">
        <v>0</v>
      </c>
      <c r="AB216" s="190">
        <v>433</v>
      </c>
    </row>
    <row r="217" spans="1:28" ht="15" customHeight="1">
      <c r="A217" s="35"/>
      <c r="B217" s="11"/>
      <c r="C217" s="181" t="s">
        <v>46</v>
      </c>
      <c r="D217" s="183">
        <v>12</v>
      </c>
      <c r="E217" s="182">
        <v>0</v>
      </c>
      <c r="F217" s="182">
        <v>0</v>
      </c>
      <c r="G217" s="182">
        <v>1</v>
      </c>
      <c r="H217" s="182">
        <v>0</v>
      </c>
      <c r="I217" s="182">
        <v>0</v>
      </c>
      <c r="J217" s="182">
        <v>0</v>
      </c>
      <c r="K217" s="182">
        <v>0</v>
      </c>
      <c r="L217" s="182">
        <v>0</v>
      </c>
      <c r="M217" s="182">
        <v>1</v>
      </c>
      <c r="N217" s="182">
        <v>0</v>
      </c>
      <c r="O217" s="182">
        <v>0</v>
      </c>
      <c r="P217" s="182">
        <v>0</v>
      </c>
      <c r="Q217" s="182">
        <v>0</v>
      </c>
      <c r="R217" s="182">
        <v>0</v>
      </c>
      <c r="S217" s="182">
        <v>0</v>
      </c>
      <c r="T217" s="182">
        <v>0</v>
      </c>
      <c r="U217" s="182">
        <v>0</v>
      </c>
      <c r="V217" s="182">
        <v>0</v>
      </c>
      <c r="W217" s="182">
        <v>0</v>
      </c>
      <c r="X217" s="182">
        <v>0</v>
      </c>
      <c r="Y217" s="182">
        <v>0</v>
      </c>
      <c r="Z217" s="182">
        <v>0</v>
      </c>
      <c r="AA217" s="182">
        <v>0</v>
      </c>
      <c r="AB217" s="190">
        <v>14</v>
      </c>
    </row>
    <row r="218" spans="1:28" ht="15" customHeight="1">
      <c r="A218" s="35"/>
      <c r="B218" s="11"/>
      <c r="C218" s="181" t="s">
        <v>39</v>
      </c>
      <c r="D218" s="183">
        <v>399</v>
      </c>
      <c r="E218" s="182">
        <v>0</v>
      </c>
      <c r="F218" s="182">
        <v>0</v>
      </c>
      <c r="G218" s="182">
        <v>7</v>
      </c>
      <c r="H218" s="182">
        <v>1</v>
      </c>
      <c r="I218" s="182">
        <v>8</v>
      </c>
      <c r="J218" s="182">
        <v>3</v>
      </c>
      <c r="K218" s="182">
        <v>18</v>
      </c>
      <c r="L218" s="182">
        <v>0</v>
      </c>
      <c r="M218" s="182">
        <v>5</v>
      </c>
      <c r="N218" s="182">
        <v>1</v>
      </c>
      <c r="O218" s="182">
        <v>2</v>
      </c>
      <c r="P218" s="182">
        <v>2</v>
      </c>
      <c r="Q218" s="182">
        <v>0</v>
      </c>
      <c r="R218" s="182">
        <v>0</v>
      </c>
      <c r="S218" s="182">
        <v>0</v>
      </c>
      <c r="T218" s="182">
        <v>0</v>
      </c>
      <c r="U218" s="182">
        <v>1</v>
      </c>
      <c r="V218" s="182">
        <v>0</v>
      </c>
      <c r="W218" s="182">
        <v>0</v>
      </c>
      <c r="X218" s="182">
        <v>0</v>
      </c>
      <c r="Y218" s="182">
        <v>0</v>
      </c>
      <c r="Z218" s="182">
        <v>0</v>
      </c>
      <c r="AA218" s="182">
        <v>0</v>
      </c>
      <c r="AB218" s="190">
        <v>447</v>
      </c>
    </row>
    <row r="219" spans="1:28" ht="15" customHeight="1">
      <c r="A219" s="35"/>
      <c r="B219" s="334" t="s">
        <v>47</v>
      </c>
      <c r="C219" s="260" t="s">
        <v>48</v>
      </c>
      <c r="D219" s="188">
        <v>29</v>
      </c>
      <c r="E219" s="189">
        <v>0</v>
      </c>
      <c r="F219" s="189">
        <v>0</v>
      </c>
      <c r="G219" s="189">
        <v>0</v>
      </c>
      <c r="H219" s="189">
        <v>4</v>
      </c>
      <c r="I219" s="189">
        <v>10</v>
      </c>
      <c r="J219" s="189">
        <v>2</v>
      </c>
      <c r="K219" s="189">
        <v>1</v>
      </c>
      <c r="L219" s="189">
        <v>0</v>
      </c>
      <c r="M219" s="189">
        <v>0</v>
      </c>
      <c r="N219" s="189">
        <v>0</v>
      </c>
      <c r="O219" s="189">
        <v>0</v>
      </c>
      <c r="P219" s="189">
        <v>4</v>
      </c>
      <c r="Q219" s="189">
        <v>0</v>
      </c>
      <c r="R219" s="189">
        <v>0</v>
      </c>
      <c r="S219" s="189">
        <v>0</v>
      </c>
      <c r="T219" s="189">
        <v>0</v>
      </c>
      <c r="U219" s="189">
        <v>0</v>
      </c>
      <c r="V219" s="189">
        <v>0</v>
      </c>
      <c r="W219" s="189">
        <v>0</v>
      </c>
      <c r="X219" s="189">
        <v>0</v>
      </c>
      <c r="Y219" s="189">
        <v>0</v>
      </c>
      <c r="Z219" s="189">
        <v>0</v>
      </c>
      <c r="AA219" s="189">
        <v>0</v>
      </c>
      <c r="AB219" s="312">
        <v>50</v>
      </c>
    </row>
    <row r="220" spans="1:28" ht="14.25" customHeight="1">
      <c r="A220" s="35"/>
      <c r="B220" s="11"/>
      <c r="C220" s="181" t="s">
        <v>49</v>
      </c>
      <c r="D220" s="183">
        <v>42</v>
      </c>
      <c r="E220" s="182">
        <v>0</v>
      </c>
      <c r="F220" s="182">
        <v>0</v>
      </c>
      <c r="G220" s="182">
        <v>0</v>
      </c>
      <c r="H220" s="182">
        <v>3</v>
      </c>
      <c r="I220" s="182">
        <v>9</v>
      </c>
      <c r="J220" s="182">
        <v>0</v>
      </c>
      <c r="K220" s="182">
        <v>6</v>
      </c>
      <c r="L220" s="182">
        <v>0</v>
      </c>
      <c r="M220" s="182">
        <v>0</v>
      </c>
      <c r="N220" s="182">
        <v>0</v>
      </c>
      <c r="O220" s="182">
        <v>0</v>
      </c>
      <c r="P220" s="182">
        <v>1</v>
      </c>
      <c r="Q220" s="182">
        <v>0</v>
      </c>
      <c r="R220" s="182">
        <v>0</v>
      </c>
      <c r="S220" s="182">
        <v>0</v>
      </c>
      <c r="T220" s="182">
        <v>0</v>
      </c>
      <c r="U220" s="182">
        <v>0</v>
      </c>
      <c r="V220" s="182">
        <v>0</v>
      </c>
      <c r="W220" s="182">
        <v>0</v>
      </c>
      <c r="X220" s="182">
        <v>0</v>
      </c>
      <c r="Y220" s="182">
        <v>0</v>
      </c>
      <c r="Z220" s="182">
        <v>0</v>
      </c>
      <c r="AA220" s="182">
        <v>0</v>
      </c>
      <c r="AB220" s="190">
        <v>61</v>
      </c>
    </row>
    <row r="221" spans="1:28" ht="13.5">
      <c r="A221" s="35"/>
      <c r="B221" s="304"/>
      <c r="C221" s="34" t="s">
        <v>39</v>
      </c>
      <c r="D221" s="184">
        <v>71</v>
      </c>
      <c r="E221" s="185">
        <v>0</v>
      </c>
      <c r="F221" s="185">
        <v>0</v>
      </c>
      <c r="G221" s="185">
        <v>0</v>
      </c>
      <c r="H221" s="185">
        <v>7</v>
      </c>
      <c r="I221" s="185">
        <v>19</v>
      </c>
      <c r="J221" s="185">
        <v>2</v>
      </c>
      <c r="K221" s="185">
        <v>7</v>
      </c>
      <c r="L221" s="185">
        <v>0</v>
      </c>
      <c r="M221" s="185">
        <v>0</v>
      </c>
      <c r="N221" s="185">
        <v>0</v>
      </c>
      <c r="O221" s="185">
        <v>0</v>
      </c>
      <c r="P221" s="185">
        <v>5</v>
      </c>
      <c r="Q221" s="185">
        <v>0</v>
      </c>
      <c r="R221" s="185">
        <v>0</v>
      </c>
      <c r="S221" s="185">
        <v>0</v>
      </c>
      <c r="T221" s="185">
        <v>0</v>
      </c>
      <c r="U221" s="185">
        <v>0</v>
      </c>
      <c r="V221" s="185">
        <v>0</v>
      </c>
      <c r="W221" s="185">
        <v>0</v>
      </c>
      <c r="X221" s="185">
        <v>0</v>
      </c>
      <c r="Y221" s="185">
        <v>0</v>
      </c>
      <c r="Z221" s="185">
        <v>0</v>
      </c>
      <c r="AA221" s="185">
        <v>0</v>
      </c>
      <c r="AB221" s="191">
        <v>111</v>
      </c>
    </row>
    <row r="222" spans="1:28" ht="15" customHeight="1">
      <c r="A222" s="36"/>
      <c r="B222" s="304" t="s">
        <v>39</v>
      </c>
      <c r="C222" s="34"/>
      <c r="D222" s="184">
        <v>470</v>
      </c>
      <c r="E222" s="185">
        <v>0</v>
      </c>
      <c r="F222" s="185">
        <v>0</v>
      </c>
      <c r="G222" s="185">
        <v>7</v>
      </c>
      <c r="H222" s="185">
        <v>8</v>
      </c>
      <c r="I222" s="185">
        <v>27</v>
      </c>
      <c r="J222" s="185">
        <v>5</v>
      </c>
      <c r="K222" s="185">
        <v>25</v>
      </c>
      <c r="L222" s="185">
        <v>0</v>
      </c>
      <c r="M222" s="185">
        <v>5</v>
      </c>
      <c r="N222" s="185">
        <v>1</v>
      </c>
      <c r="O222" s="185">
        <v>2</v>
      </c>
      <c r="P222" s="185">
        <v>7</v>
      </c>
      <c r="Q222" s="185">
        <v>0</v>
      </c>
      <c r="R222" s="185">
        <v>0</v>
      </c>
      <c r="S222" s="185">
        <v>0</v>
      </c>
      <c r="T222" s="185">
        <v>0</v>
      </c>
      <c r="U222" s="185">
        <v>1</v>
      </c>
      <c r="V222" s="185">
        <v>0</v>
      </c>
      <c r="W222" s="185">
        <v>0</v>
      </c>
      <c r="X222" s="185">
        <v>0</v>
      </c>
      <c r="Y222" s="185">
        <v>0</v>
      </c>
      <c r="Z222" s="185">
        <v>0</v>
      </c>
      <c r="AA222" s="185">
        <v>0</v>
      </c>
      <c r="AB222" s="191">
        <v>558</v>
      </c>
    </row>
    <row r="223" spans="1:28" ht="15" customHeight="1">
      <c r="A223" s="35" t="s">
        <v>12</v>
      </c>
      <c r="B223" s="11" t="s">
        <v>185</v>
      </c>
      <c r="C223" s="181" t="s">
        <v>51</v>
      </c>
      <c r="D223" s="183">
        <v>5</v>
      </c>
      <c r="E223" s="182">
        <v>0</v>
      </c>
      <c r="F223" s="182">
        <v>0</v>
      </c>
      <c r="G223" s="182">
        <v>4</v>
      </c>
      <c r="H223" s="182">
        <v>2</v>
      </c>
      <c r="I223" s="182">
        <v>0</v>
      </c>
      <c r="J223" s="182">
        <v>1</v>
      </c>
      <c r="K223" s="182">
        <v>0</v>
      </c>
      <c r="L223" s="182">
        <v>0</v>
      </c>
      <c r="M223" s="182">
        <v>0</v>
      </c>
      <c r="N223" s="182">
        <v>0</v>
      </c>
      <c r="O223" s="182">
        <v>0</v>
      </c>
      <c r="P223" s="182">
        <v>0</v>
      </c>
      <c r="Q223" s="182">
        <v>0</v>
      </c>
      <c r="R223" s="182">
        <v>0</v>
      </c>
      <c r="S223" s="182">
        <v>0</v>
      </c>
      <c r="T223" s="182">
        <v>0</v>
      </c>
      <c r="U223" s="182">
        <v>0</v>
      </c>
      <c r="V223" s="182">
        <v>0</v>
      </c>
      <c r="W223" s="182">
        <v>0</v>
      </c>
      <c r="X223" s="182">
        <v>0</v>
      </c>
      <c r="Y223" s="182">
        <v>0</v>
      </c>
      <c r="Z223" s="182">
        <v>0</v>
      </c>
      <c r="AA223" s="182">
        <v>0</v>
      </c>
      <c r="AB223" s="190">
        <v>12</v>
      </c>
    </row>
    <row r="224" spans="1:28" ht="15" customHeight="1">
      <c r="A224" s="35"/>
      <c r="B224" s="11"/>
      <c r="C224" s="181" t="s">
        <v>52</v>
      </c>
      <c r="D224" s="183">
        <v>17</v>
      </c>
      <c r="E224" s="182">
        <v>0</v>
      </c>
      <c r="F224" s="182">
        <v>0</v>
      </c>
      <c r="G224" s="182">
        <v>8</v>
      </c>
      <c r="H224" s="182">
        <v>2</v>
      </c>
      <c r="I224" s="182">
        <v>0</v>
      </c>
      <c r="J224" s="182">
        <v>0</v>
      </c>
      <c r="K224" s="182">
        <v>0</v>
      </c>
      <c r="L224" s="182">
        <v>0</v>
      </c>
      <c r="M224" s="182">
        <v>1</v>
      </c>
      <c r="N224" s="182">
        <v>0</v>
      </c>
      <c r="O224" s="182">
        <v>0</v>
      </c>
      <c r="P224" s="182">
        <v>0</v>
      </c>
      <c r="Q224" s="182">
        <v>0</v>
      </c>
      <c r="R224" s="182">
        <v>0</v>
      </c>
      <c r="S224" s="182">
        <v>1</v>
      </c>
      <c r="T224" s="182">
        <v>0</v>
      </c>
      <c r="U224" s="182">
        <v>0</v>
      </c>
      <c r="V224" s="182">
        <v>0</v>
      </c>
      <c r="W224" s="182">
        <v>0</v>
      </c>
      <c r="X224" s="182">
        <v>0</v>
      </c>
      <c r="Y224" s="182">
        <v>0</v>
      </c>
      <c r="Z224" s="182">
        <v>0</v>
      </c>
      <c r="AA224" s="182">
        <v>0</v>
      </c>
      <c r="AB224" s="190">
        <v>29</v>
      </c>
    </row>
    <row r="225" spans="1:28" ht="15" customHeight="1">
      <c r="A225" s="35"/>
      <c r="B225" s="11"/>
      <c r="C225" s="181" t="s">
        <v>39</v>
      </c>
      <c r="D225" s="183">
        <v>22</v>
      </c>
      <c r="E225" s="182">
        <v>0</v>
      </c>
      <c r="F225" s="182">
        <v>0</v>
      </c>
      <c r="G225" s="182">
        <v>12</v>
      </c>
      <c r="H225" s="182">
        <v>4</v>
      </c>
      <c r="I225" s="182">
        <v>0</v>
      </c>
      <c r="J225" s="182">
        <v>1</v>
      </c>
      <c r="K225" s="182">
        <v>0</v>
      </c>
      <c r="L225" s="182">
        <v>0</v>
      </c>
      <c r="M225" s="182">
        <v>1</v>
      </c>
      <c r="N225" s="182">
        <v>0</v>
      </c>
      <c r="O225" s="182">
        <v>0</v>
      </c>
      <c r="P225" s="182">
        <v>0</v>
      </c>
      <c r="Q225" s="182">
        <v>0</v>
      </c>
      <c r="R225" s="182">
        <v>0</v>
      </c>
      <c r="S225" s="182">
        <v>1</v>
      </c>
      <c r="T225" s="182">
        <v>0</v>
      </c>
      <c r="U225" s="182">
        <v>0</v>
      </c>
      <c r="V225" s="182">
        <v>0</v>
      </c>
      <c r="W225" s="182">
        <v>0</v>
      </c>
      <c r="X225" s="182">
        <v>0</v>
      </c>
      <c r="Y225" s="182">
        <v>0</v>
      </c>
      <c r="Z225" s="182">
        <v>0</v>
      </c>
      <c r="AA225" s="182">
        <v>0</v>
      </c>
      <c r="AB225" s="190">
        <v>41</v>
      </c>
    </row>
    <row r="226" spans="1:28" ht="15" customHeight="1">
      <c r="A226" s="35"/>
      <c r="B226" s="197" t="s">
        <v>186</v>
      </c>
      <c r="C226" s="39" t="s">
        <v>310</v>
      </c>
      <c r="D226" s="195">
        <v>1</v>
      </c>
      <c r="E226" s="194">
        <v>0</v>
      </c>
      <c r="F226" s="194">
        <v>0</v>
      </c>
      <c r="G226" s="194">
        <v>0</v>
      </c>
      <c r="H226" s="194">
        <v>0</v>
      </c>
      <c r="I226" s="194">
        <v>0</v>
      </c>
      <c r="J226" s="194">
        <v>0</v>
      </c>
      <c r="K226" s="194">
        <v>1</v>
      </c>
      <c r="L226" s="194">
        <v>0</v>
      </c>
      <c r="M226" s="194">
        <v>0</v>
      </c>
      <c r="N226" s="194">
        <v>0</v>
      </c>
      <c r="O226" s="194">
        <v>0</v>
      </c>
      <c r="P226" s="194">
        <v>0</v>
      </c>
      <c r="Q226" s="194">
        <v>0</v>
      </c>
      <c r="R226" s="194">
        <v>0</v>
      </c>
      <c r="S226" s="194">
        <v>0</v>
      </c>
      <c r="T226" s="194">
        <v>0</v>
      </c>
      <c r="U226" s="194">
        <v>0</v>
      </c>
      <c r="V226" s="194">
        <v>0</v>
      </c>
      <c r="W226" s="194">
        <v>0</v>
      </c>
      <c r="X226" s="194">
        <v>0</v>
      </c>
      <c r="Y226" s="194">
        <v>0</v>
      </c>
      <c r="Z226" s="194">
        <v>0</v>
      </c>
      <c r="AA226" s="194">
        <v>0</v>
      </c>
      <c r="AB226" s="196">
        <v>2</v>
      </c>
    </row>
    <row r="227" spans="1:28" ht="15" customHeight="1">
      <c r="A227" s="36"/>
      <c r="B227" s="304" t="s">
        <v>39</v>
      </c>
      <c r="C227" s="34"/>
      <c r="D227" s="184">
        <v>23</v>
      </c>
      <c r="E227" s="185">
        <v>0</v>
      </c>
      <c r="F227" s="185">
        <v>0</v>
      </c>
      <c r="G227" s="185">
        <v>12</v>
      </c>
      <c r="H227" s="185">
        <v>4</v>
      </c>
      <c r="I227" s="185">
        <v>0</v>
      </c>
      <c r="J227" s="185">
        <v>1</v>
      </c>
      <c r="K227" s="185">
        <v>1</v>
      </c>
      <c r="L227" s="185">
        <v>0</v>
      </c>
      <c r="M227" s="185">
        <v>1</v>
      </c>
      <c r="N227" s="185">
        <v>0</v>
      </c>
      <c r="O227" s="185">
        <v>0</v>
      </c>
      <c r="P227" s="185">
        <v>0</v>
      </c>
      <c r="Q227" s="185">
        <v>0</v>
      </c>
      <c r="R227" s="185">
        <v>0</v>
      </c>
      <c r="S227" s="185">
        <v>1</v>
      </c>
      <c r="T227" s="185">
        <v>0</v>
      </c>
      <c r="U227" s="185">
        <v>0</v>
      </c>
      <c r="V227" s="185">
        <v>0</v>
      </c>
      <c r="W227" s="185">
        <v>0</v>
      </c>
      <c r="X227" s="185">
        <v>0</v>
      </c>
      <c r="Y227" s="185">
        <v>0</v>
      </c>
      <c r="Z227" s="185">
        <v>0</v>
      </c>
      <c r="AA227" s="185">
        <v>0</v>
      </c>
      <c r="AB227" s="191">
        <v>43</v>
      </c>
    </row>
    <row r="228" spans="1:28" ht="15" customHeight="1">
      <c r="A228" s="35" t="s">
        <v>13</v>
      </c>
      <c r="B228" s="11" t="s">
        <v>54</v>
      </c>
      <c r="C228" s="181" t="s">
        <v>54</v>
      </c>
      <c r="D228" s="183">
        <v>63</v>
      </c>
      <c r="E228" s="182">
        <v>0</v>
      </c>
      <c r="F228" s="182">
        <v>0</v>
      </c>
      <c r="G228" s="182">
        <v>15</v>
      </c>
      <c r="H228" s="182">
        <v>0</v>
      </c>
      <c r="I228" s="182">
        <v>0</v>
      </c>
      <c r="J228" s="182">
        <v>0</v>
      </c>
      <c r="K228" s="182">
        <v>3</v>
      </c>
      <c r="L228" s="182">
        <v>0</v>
      </c>
      <c r="M228" s="182">
        <v>0</v>
      </c>
      <c r="N228" s="182">
        <v>0</v>
      </c>
      <c r="O228" s="182">
        <v>0</v>
      </c>
      <c r="P228" s="182">
        <v>0</v>
      </c>
      <c r="Q228" s="182">
        <v>0</v>
      </c>
      <c r="R228" s="182">
        <v>0</v>
      </c>
      <c r="S228" s="182">
        <v>0</v>
      </c>
      <c r="T228" s="182">
        <v>0</v>
      </c>
      <c r="U228" s="182">
        <v>0</v>
      </c>
      <c r="V228" s="182">
        <v>0</v>
      </c>
      <c r="W228" s="182">
        <v>1</v>
      </c>
      <c r="X228" s="182">
        <v>0</v>
      </c>
      <c r="Y228" s="182">
        <v>0</v>
      </c>
      <c r="Z228" s="182">
        <v>0</v>
      </c>
      <c r="AA228" s="182">
        <v>0</v>
      </c>
      <c r="AB228" s="190">
        <v>82</v>
      </c>
    </row>
    <row r="229" spans="1:28" ht="15" customHeight="1">
      <c r="A229" s="35"/>
      <c r="B229" s="197" t="s">
        <v>55</v>
      </c>
      <c r="C229" s="39" t="s">
        <v>55</v>
      </c>
      <c r="D229" s="195">
        <v>1</v>
      </c>
      <c r="E229" s="194">
        <v>0</v>
      </c>
      <c r="F229" s="194">
        <v>0</v>
      </c>
      <c r="G229" s="194">
        <v>0</v>
      </c>
      <c r="H229" s="194">
        <v>0</v>
      </c>
      <c r="I229" s="194">
        <v>0</v>
      </c>
      <c r="J229" s="194">
        <v>0</v>
      </c>
      <c r="K229" s="194">
        <v>0</v>
      </c>
      <c r="L229" s="194">
        <v>0</v>
      </c>
      <c r="M229" s="194">
        <v>0</v>
      </c>
      <c r="N229" s="194">
        <v>0</v>
      </c>
      <c r="O229" s="194">
        <v>0</v>
      </c>
      <c r="P229" s="194">
        <v>0</v>
      </c>
      <c r="Q229" s="194">
        <v>0</v>
      </c>
      <c r="R229" s="194">
        <v>0</v>
      </c>
      <c r="S229" s="194">
        <v>0</v>
      </c>
      <c r="T229" s="194">
        <v>0</v>
      </c>
      <c r="U229" s="194">
        <v>0</v>
      </c>
      <c r="V229" s="194">
        <v>0</v>
      </c>
      <c r="W229" s="194">
        <v>0</v>
      </c>
      <c r="X229" s="194">
        <v>0</v>
      </c>
      <c r="Y229" s="194">
        <v>0</v>
      </c>
      <c r="Z229" s="194">
        <v>0</v>
      </c>
      <c r="AA229" s="194">
        <v>0</v>
      </c>
      <c r="AB229" s="196">
        <v>1</v>
      </c>
    </row>
    <row r="230" spans="1:28" ht="15" customHeight="1">
      <c r="A230" s="35"/>
      <c r="B230" s="334" t="s">
        <v>187</v>
      </c>
      <c r="C230" s="260" t="s">
        <v>56</v>
      </c>
      <c r="D230" s="188">
        <v>0</v>
      </c>
      <c r="E230" s="189">
        <v>0</v>
      </c>
      <c r="F230" s="189">
        <v>0</v>
      </c>
      <c r="G230" s="189">
        <v>0</v>
      </c>
      <c r="H230" s="189">
        <v>0</v>
      </c>
      <c r="I230" s="189">
        <v>0</v>
      </c>
      <c r="J230" s="189">
        <v>1</v>
      </c>
      <c r="K230" s="189">
        <v>0</v>
      </c>
      <c r="L230" s="189">
        <v>0</v>
      </c>
      <c r="M230" s="189">
        <v>0</v>
      </c>
      <c r="N230" s="189">
        <v>0</v>
      </c>
      <c r="O230" s="189">
        <v>0</v>
      </c>
      <c r="P230" s="189">
        <v>0</v>
      </c>
      <c r="Q230" s="189">
        <v>0</v>
      </c>
      <c r="R230" s="189">
        <v>0</v>
      </c>
      <c r="S230" s="189">
        <v>0</v>
      </c>
      <c r="T230" s="189">
        <v>0</v>
      </c>
      <c r="U230" s="189">
        <v>0</v>
      </c>
      <c r="V230" s="189">
        <v>0</v>
      </c>
      <c r="W230" s="189">
        <v>0</v>
      </c>
      <c r="X230" s="189">
        <v>0</v>
      </c>
      <c r="Y230" s="189">
        <v>0</v>
      </c>
      <c r="Z230" s="189">
        <v>0</v>
      </c>
      <c r="AA230" s="189">
        <v>0</v>
      </c>
      <c r="AB230" s="312">
        <v>1</v>
      </c>
    </row>
    <row r="231" spans="1:28" ht="15" customHeight="1">
      <c r="A231" s="35"/>
      <c r="B231" s="11"/>
      <c r="C231" s="181" t="s">
        <v>57</v>
      </c>
      <c r="D231" s="183">
        <v>1</v>
      </c>
      <c r="E231" s="182">
        <v>0</v>
      </c>
      <c r="F231" s="182">
        <v>0</v>
      </c>
      <c r="G231" s="182">
        <v>1</v>
      </c>
      <c r="H231" s="182">
        <v>0</v>
      </c>
      <c r="I231" s="182">
        <v>0</v>
      </c>
      <c r="J231" s="182">
        <v>0</v>
      </c>
      <c r="K231" s="182">
        <v>1</v>
      </c>
      <c r="L231" s="182">
        <v>0</v>
      </c>
      <c r="M231" s="182">
        <v>0</v>
      </c>
      <c r="N231" s="182">
        <v>0</v>
      </c>
      <c r="O231" s="182">
        <v>0</v>
      </c>
      <c r="P231" s="182">
        <v>0</v>
      </c>
      <c r="Q231" s="182">
        <v>0</v>
      </c>
      <c r="R231" s="182">
        <v>0</v>
      </c>
      <c r="S231" s="182">
        <v>0</v>
      </c>
      <c r="T231" s="182">
        <v>0</v>
      </c>
      <c r="U231" s="182">
        <v>0</v>
      </c>
      <c r="V231" s="182">
        <v>0</v>
      </c>
      <c r="W231" s="182">
        <v>0</v>
      </c>
      <c r="X231" s="182">
        <v>0</v>
      </c>
      <c r="Y231" s="182">
        <v>1</v>
      </c>
      <c r="Z231" s="182">
        <v>0</v>
      </c>
      <c r="AA231" s="182">
        <v>0</v>
      </c>
      <c r="AB231" s="190">
        <v>4</v>
      </c>
    </row>
    <row r="232" spans="1:28" ht="15" customHeight="1">
      <c r="A232" s="35"/>
      <c r="B232" s="304"/>
      <c r="C232" s="34" t="s">
        <v>39</v>
      </c>
      <c r="D232" s="184">
        <v>1</v>
      </c>
      <c r="E232" s="185">
        <v>0</v>
      </c>
      <c r="F232" s="185">
        <v>0</v>
      </c>
      <c r="G232" s="185">
        <v>1</v>
      </c>
      <c r="H232" s="185">
        <v>0</v>
      </c>
      <c r="I232" s="185">
        <v>0</v>
      </c>
      <c r="J232" s="185">
        <v>1</v>
      </c>
      <c r="K232" s="185">
        <v>1</v>
      </c>
      <c r="L232" s="185">
        <v>0</v>
      </c>
      <c r="M232" s="185">
        <v>0</v>
      </c>
      <c r="N232" s="185">
        <v>0</v>
      </c>
      <c r="O232" s="185">
        <v>0</v>
      </c>
      <c r="P232" s="185">
        <v>0</v>
      </c>
      <c r="Q232" s="185">
        <v>0</v>
      </c>
      <c r="R232" s="185">
        <v>0</v>
      </c>
      <c r="S232" s="185">
        <v>0</v>
      </c>
      <c r="T232" s="185">
        <v>0</v>
      </c>
      <c r="U232" s="185">
        <v>0</v>
      </c>
      <c r="V232" s="185">
        <v>0</v>
      </c>
      <c r="W232" s="185">
        <v>0</v>
      </c>
      <c r="X232" s="185">
        <v>0</v>
      </c>
      <c r="Y232" s="185">
        <v>1</v>
      </c>
      <c r="Z232" s="185">
        <v>0</v>
      </c>
      <c r="AA232" s="185">
        <v>0</v>
      </c>
      <c r="AB232" s="191">
        <v>5</v>
      </c>
    </row>
    <row r="233" spans="1:28" ht="15" customHeight="1">
      <c r="A233" s="36"/>
      <c r="B233" s="304" t="s">
        <v>39</v>
      </c>
      <c r="C233" s="34"/>
      <c r="D233" s="184">
        <v>65</v>
      </c>
      <c r="E233" s="185">
        <v>0</v>
      </c>
      <c r="F233" s="185">
        <v>0</v>
      </c>
      <c r="G233" s="185">
        <v>16</v>
      </c>
      <c r="H233" s="185">
        <v>0</v>
      </c>
      <c r="I233" s="185">
        <v>0</v>
      </c>
      <c r="J233" s="185">
        <v>1</v>
      </c>
      <c r="K233" s="185">
        <v>4</v>
      </c>
      <c r="L233" s="185">
        <v>0</v>
      </c>
      <c r="M233" s="185">
        <v>0</v>
      </c>
      <c r="N233" s="185">
        <v>0</v>
      </c>
      <c r="O233" s="185">
        <v>0</v>
      </c>
      <c r="P233" s="185">
        <v>0</v>
      </c>
      <c r="Q233" s="185">
        <v>0</v>
      </c>
      <c r="R233" s="185">
        <v>0</v>
      </c>
      <c r="S233" s="185">
        <v>0</v>
      </c>
      <c r="T233" s="185">
        <v>0</v>
      </c>
      <c r="U233" s="185">
        <v>0</v>
      </c>
      <c r="V233" s="185">
        <v>0</v>
      </c>
      <c r="W233" s="185">
        <v>1</v>
      </c>
      <c r="X233" s="185">
        <v>0</v>
      </c>
      <c r="Y233" s="185">
        <v>1</v>
      </c>
      <c r="Z233" s="185">
        <v>0</v>
      </c>
      <c r="AA233" s="185">
        <v>0</v>
      </c>
      <c r="AB233" s="191">
        <v>88</v>
      </c>
    </row>
    <row r="234" spans="1:28" ht="15" customHeight="1">
      <c r="A234" s="35" t="s">
        <v>14</v>
      </c>
      <c r="B234" s="11" t="s">
        <v>58</v>
      </c>
      <c r="C234" s="181" t="s">
        <v>59</v>
      </c>
      <c r="D234" s="183">
        <v>301</v>
      </c>
      <c r="E234" s="182">
        <v>0</v>
      </c>
      <c r="F234" s="182">
        <v>0</v>
      </c>
      <c r="G234" s="182">
        <v>42</v>
      </c>
      <c r="H234" s="182">
        <v>6</v>
      </c>
      <c r="I234" s="182">
        <v>2</v>
      </c>
      <c r="J234" s="182">
        <v>2</v>
      </c>
      <c r="K234" s="182">
        <v>5</v>
      </c>
      <c r="L234" s="182">
        <v>0</v>
      </c>
      <c r="M234" s="182">
        <v>0</v>
      </c>
      <c r="N234" s="182">
        <v>0</v>
      </c>
      <c r="O234" s="182">
        <v>1</v>
      </c>
      <c r="P234" s="182">
        <v>0</v>
      </c>
      <c r="Q234" s="182">
        <v>1</v>
      </c>
      <c r="R234" s="182">
        <v>0</v>
      </c>
      <c r="S234" s="182">
        <v>0</v>
      </c>
      <c r="T234" s="182">
        <v>0</v>
      </c>
      <c r="U234" s="182">
        <v>0</v>
      </c>
      <c r="V234" s="182">
        <v>0</v>
      </c>
      <c r="W234" s="182">
        <v>0</v>
      </c>
      <c r="X234" s="182">
        <v>0</v>
      </c>
      <c r="Y234" s="182">
        <v>0</v>
      </c>
      <c r="Z234" s="182">
        <v>0</v>
      </c>
      <c r="AA234" s="182">
        <v>0</v>
      </c>
      <c r="AB234" s="190">
        <v>360</v>
      </c>
    </row>
    <row r="235" spans="1:28" ht="15" customHeight="1">
      <c r="A235" s="35"/>
      <c r="B235" s="11"/>
      <c r="C235" s="181" t="s">
        <v>60</v>
      </c>
      <c r="D235" s="183">
        <v>18</v>
      </c>
      <c r="E235" s="182">
        <v>0</v>
      </c>
      <c r="F235" s="182">
        <v>0</v>
      </c>
      <c r="G235" s="182">
        <v>5</v>
      </c>
      <c r="H235" s="182">
        <v>1</v>
      </c>
      <c r="I235" s="182">
        <v>0</v>
      </c>
      <c r="J235" s="182">
        <v>0</v>
      </c>
      <c r="K235" s="182">
        <v>3</v>
      </c>
      <c r="L235" s="182">
        <v>0</v>
      </c>
      <c r="M235" s="182">
        <v>0</v>
      </c>
      <c r="N235" s="182">
        <v>0</v>
      </c>
      <c r="O235" s="182">
        <v>0</v>
      </c>
      <c r="P235" s="182">
        <v>1</v>
      </c>
      <c r="Q235" s="182">
        <v>0</v>
      </c>
      <c r="R235" s="182">
        <v>0</v>
      </c>
      <c r="S235" s="182">
        <v>0</v>
      </c>
      <c r="T235" s="182">
        <v>0</v>
      </c>
      <c r="U235" s="182">
        <v>0</v>
      </c>
      <c r="V235" s="182">
        <v>0</v>
      </c>
      <c r="W235" s="182">
        <v>0</v>
      </c>
      <c r="X235" s="182">
        <v>0</v>
      </c>
      <c r="Y235" s="182">
        <v>0</v>
      </c>
      <c r="Z235" s="182">
        <v>0</v>
      </c>
      <c r="AA235" s="182">
        <v>0</v>
      </c>
      <c r="AB235" s="190">
        <v>28</v>
      </c>
    </row>
    <row r="236" spans="1:28" ht="15" customHeight="1">
      <c r="A236" s="35"/>
      <c r="B236" s="11"/>
      <c r="C236" s="181" t="s">
        <v>39</v>
      </c>
      <c r="D236" s="183">
        <v>319</v>
      </c>
      <c r="E236" s="182">
        <v>0</v>
      </c>
      <c r="F236" s="182">
        <v>0</v>
      </c>
      <c r="G236" s="182">
        <v>47</v>
      </c>
      <c r="H236" s="182">
        <v>7</v>
      </c>
      <c r="I236" s="182">
        <v>2</v>
      </c>
      <c r="J236" s="182">
        <v>2</v>
      </c>
      <c r="K236" s="182">
        <v>8</v>
      </c>
      <c r="L236" s="182">
        <v>0</v>
      </c>
      <c r="M236" s="182">
        <v>0</v>
      </c>
      <c r="N236" s="182">
        <v>0</v>
      </c>
      <c r="O236" s="182">
        <v>1</v>
      </c>
      <c r="P236" s="182">
        <v>1</v>
      </c>
      <c r="Q236" s="182">
        <v>1</v>
      </c>
      <c r="R236" s="182">
        <v>0</v>
      </c>
      <c r="S236" s="182">
        <v>0</v>
      </c>
      <c r="T236" s="182">
        <v>0</v>
      </c>
      <c r="U236" s="182">
        <v>0</v>
      </c>
      <c r="V236" s="182">
        <v>0</v>
      </c>
      <c r="W236" s="182">
        <v>0</v>
      </c>
      <c r="X236" s="182">
        <v>0</v>
      </c>
      <c r="Y236" s="182">
        <v>0</v>
      </c>
      <c r="Z236" s="182">
        <v>0</v>
      </c>
      <c r="AA236" s="182">
        <v>0</v>
      </c>
      <c r="AB236" s="190">
        <v>388</v>
      </c>
    </row>
    <row r="237" spans="1:28" ht="15" customHeight="1">
      <c r="A237" s="35"/>
      <c r="B237" s="197" t="s">
        <v>61</v>
      </c>
      <c r="C237" s="39" t="s">
        <v>61</v>
      </c>
      <c r="D237" s="195">
        <v>1</v>
      </c>
      <c r="E237" s="194">
        <v>0</v>
      </c>
      <c r="F237" s="194">
        <v>0</v>
      </c>
      <c r="G237" s="194">
        <v>1</v>
      </c>
      <c r="H237" s="194">
        <v>0</v>
      </c>
      <c r="I237" s="194">
        <v>0</v>
      </c>
      <c r="J237" s="194">
        <v>0</v>
      </c>
      <c r="K237" s="194">
        <v>0</v>
      </c>
      <c r="L237" s="194">
        <v>0</v>
      </c>
      <c r="M237" s="194">
        <v>0</v>
      </c>
      <c r="N237" s="194">
        <v>0</v>
      </c>
      <c r="O237" s="194">
        <v>0</v>
      </c>
      <c r="P237" s="194">
        <v>0</v>
      </c>
      <c r="Q237" s="194">
        <v>0</v>
      </c>
      <c r="R237" s="194">
        <v>0</v>
      </c>
      <c r="S237" s="194">
        <v>0</v>
      </c>
      <c r="T237" s="194">
        <v>0</v>
      </c>
      <c r="U237" s="194">
        <v>0</v>
      </c>
      <c r="V237" s="194">
        <v>0</v>
      </c>
      <c r="W237" s="194">
        <v>0</v>
      </c>
      <c r="X237" s="194">
        <v>0</v>
      </c>
      <c r="Y237" s="194">
        <v>0</v>
      </c>
      <c r="Z237" s="194">
        <v>0</v>
      </c>
      <c r="AA237" s="194">
        <v>0</v>
      </c>
      <c r="AB237" s="196">
        <v>2</v>
      </c>
    </row>
    <row r="238" spans="1:28" ht="15" customHeight="1">
      <c r="A238" s="36"/>
      <c r="B238" s="304" t="s">
        <v>39</v>
      </c>
      <c r="C238" s="34"/>
      <c r="D238" s="184">
        <v>320</v>
      </c>
      <c r="E238" s="185">
        <v>0</v>
      </c>
      <c r="F238" s="185">
        <v>0</v>
      </c>
      <c r="G238" s="185">
        <v>48</v>
      </c>
      <c r="H238" s="185">
        <v>7</v>
      </c>
      <c r="I238" s="185">
        <v>2</v>
      </c>
      <c r="J238" s="185">
        <v>2</v>
      </c>
      <c r="K238" s="185">
        <v>8</v>
      </c>
      <c r="L238" s="185">
        <v>0</v>
      </c>
      <c r="M238" s="185">
        <v>0</v>
      </c>
      <c r="N238" s="185">
        <v>0</v>
      </c>
      <c r="O238" s="185">
        <v>1</v>
      </c>
      <c r="P238" s="185">
        <v>1</v>
      </c>
      <c r="Q238" s="185">
        <v>1</v>
      </c>
      <c r="R238" s="185">
        <v>0</v>
      </c>
      <c r="S238" s="185">
        <v>0</v>
      </c>
      <c r="T238" s="185">
        <v>0</v>
      </c>
      <c r="U238" s="185">
        <v>0</v>
      </c>
      <c r="V238" s="185">
        <v>0</v>
      </c>
      <c r="W238" s="185">
        <v>0</v>
      </c>
      <c r="X238" s="185">
        <v>0</v>
      </c>
      <c r="Y238" s="185">
        <v>0</v>
      </c>
      <c r="Z238" s="185">
        <v>0</v>
      </c>
      <c r="AA238" s="185">
        <v>0</v>
      </c>
      <c r="AB238" s="191">
        <v>390</v>
      </c>
    </row>
    <row r="239" spans="1:28" ht="15" customHeight="1">
      <c r="A239" s="36" t="s">
        <v>15</v>
      </c>
      <c r="B239" s="304"/>
      <c r="C239" s="34"/>
      <c r="D239" s="184">
        <v>327</v>
      </c>
      <c r="E239" s="185">
        <v>0</v>
      </c>
      <c r="F239" s="185">
        <v>0</v>
      </c>
      <c r="G239" s="185">
        <v>86</v>
      </c>
      <c r="H239" s="185">
        <v>7</v>
      </c>
      <c r="I239" s="185">
        <v>9</v>
      </c>
      <c r="J239" s="185">
        <v>2</v>
      </c>
      <c r="K239" s="185">
        <v>22</v>
      </c>
      <c r="L239" s="185">
        <v>2</v>
      </c>
      <c r="M239" s="185">
        <v>8</v>
      </c>
      <c r="N239" s="185">
        <v>0</v>
      </c>
      <c r="O239" s="185">
        <v>2</v>
      </c>
      <c r="P239" s="185">
        <v>2</v>
      </c>
      <c r="Q239" s="185">
        <v>2</v>
      </c>
      <c r="R239" s="185">
        <v>0</v>
      </c>
      <c r="S239" s="185">
        <v>0</v>
      </c>
      <c r="T239" s="185">
        <v>0</v>
      </c>
      <c r="U239" s="185">
        <v>0</v>
      </c>
      <c r="V239" s="185">
        <v>0</v>
      </c>
      <c r="W239" s="185">
        <v>3</v>
      </c>
      <c r="X239" s="185">
        <v>0</v>
      </c>
      <c r="Y239" s="185">
        <v>0</v>
      </c>
      <c r="Z239" s="185">
        <v>0</v>
      </c>
      <c r="AA239" s="185">
        <v>0</v>
      </c>
      <c r="AB239" s="191">
        <v>472</v>
      </c>
    </row>
    <row r="240" spans="1:28" ht="15" customHeight="1">
      <c r="A240" s="35" t="s">
        <v>16</v>
      </c>
      <c r="B240" s="11" t="s">
        <v>188</v>
      </c>
      <c r="C240" s="181" t="s">
        <v>62</v>
      </c>
      <c r="D240" s="183">
        <v>12</v>
      </c>
      <c r="E240" s="182">
        <v>0</v>
      </c>
      <c r="F240" s="182">
        <v>0</v>
      </c>
      <c r="G240" s="182">
        <v>4</v>
      </c>
      <c r="H240" s="182">
        <v>0</v>
      </c>
      <c r="I240" s="182">
        <v>0</v>
      </c>
      <c r="J240" s="182">
        <v>0</v>
      </c>
      <c r="K240" s="182">
        <v>0</v>
      </c>
      <c r="L240" s="182">
        <v>0</v>
      </c>
      <c r="M240" s="182">
        <v>0</v>
      </c>
      <c r="N240" s="182">
        <v>0</v>
      </c>
      <c r="O240" s="182">
        <v>0</v>
      </c>
      <c r="P240" s="182">
        <v>0</v>
      </c>
      <c r="Q240" s="182">
        <v>0</v>
      </c>
      <c r="R240" s="182">
        <v>0</v>
      </c>
      <c r="S240" s="182">
        <v>0</v>
      </c>
      <c r="T240" s="182">
        <v>0</v>
      </c>
      <c r="U240" s="182">
        <v>0</v>
      </c>
      <c r="V240" s="182">
        <v>0</v>
      </c>
      <c r="W240" s="182">
        <v>0</v>
      </c>
      <c r="X240" s="182">
        <v>0</v>
      </c>
      <c r="Y240" s="182">
        <v>0</v>
      </c>
      <c r="Z240" s="182">
        <v>0</v>
      </c>
      <c r="AA240" s="182">
        <v>0</v>
      </c>
      <c r="AB240" s="190">
        <v>16</v>
      </c>
    </row>
    <row r="241" spans="1:28" ht="15" customHeight="1">
      <c r="A241" s="35"/>
      <c r="B241" s="11"/>
      <c r="C241" s="181" t="s">
        <v>63</v>
      </c>
      <c r="D241" s="183">
        <v>4</v>
      </c>
      <c r="E241" s="182">
        <v>0</v>
      </c>
      <c r="F241" s="182">
        <v>0</v>
      </c>
      <c r="G241" s="182">
        <v>2</v>
      </c>
      <c r="H241" s="182">
        <v>0</v>
      </c>
      <c r="I241" s="182">
        <v>0</v>
      </c>
      <c r="J241" s="182">
        <v>0</v>
      </c>
      <c r="K241" s="182">
        <v>0</v>
      </c>
      <c r="L241" s="182">
        <v>0</v>
      </c>
      <c r="M241" s="182">
        <v>0</v>
      </c>
      <c r="N241" s="182">
        <v>0</v>
      </c>
      <c r="O241" s="182">
        <v>0</v>
      </c>
      <c r="P241" s="182">
        <v>0</v>
      </c>
      <c r="Q241" s="182">
        <v>0</v>
      </c>
      <c r="R241" s="182">
        <v>0</v>
      </c>
      <c r="S241" s="182">
        <v>0</v>
      </c>
      <c r="T241" s="182">
        <v>1</v>
      </c>
      <c r="U241" s="182">
        <v>0</v>
      </c>
      <c r="V241" s="182">
        <v>0</v>
      </c>
      <c r="W241" s="182">
        <v>0</v>
      </c>
      <c r="X241" s="182">
        <v>0</v>
      </c>
      <c r="Y241" s="182">
        <v>0</v>
      </c>
      <c r="Z241" s="182">
        <v>0</v>
      </c>
      <c r="AA241" s="182">
        <v>0</v>
      </c>
      <c r="AB241" s="190">
        <v>7</v>
      </c>
    </row>
    <row r="242" spans="1:28" ht="15" customHeight="1">
      <c r="A242" s="35"/>
      <c r="B242" s="11"/>
      <c r="C242" s="181" t="s">
        <v>39</v>
      </c>
      <c r="D242" s="183">
        <v>16</v>
      </c>
      <c r="E242" s="182">
        <v>0</v>
      </c>
      <c r="F242" s="182">
        <v>0</v>
      </c>
      <c r="G242" s="182">
        <v>6</v>
      </c>
      <c r="H242" s="182">
        <v>0</v>
      </c>
      <c r="I242" s="182">
        <v>0</v>
      </c>
      <c r="J242" s="182">
        <v>0</v>
      </c>
      <c r="K242" s="182">
        <v>0</v>
      </c>
      <c r="L242" s="182">
        <v>0</v>
      </c>
      <c r="M242" s="182">
        <v>0</v>
      </c>
      <c r="N242" s="182">
        <v>0</v>
      </c>
      <c r="O242" s="182">
        <v>0</v>
      </c>
      <c r="P242" s="182">
        <v>0</v>
      </c>
      <c r="Q242" s="182">
        <v>0</v>
      </c>
      <c r="R242" s="182">
        <v>0</v>
      </c>
      <c r="S242" s="182">
        <v>0</v>
      </c>
      <c r="T242" s="182">
        <v>1</v>
      </c>
      <c r="U242" s="182">
        <v>0</v>
      </c>
      <c r="V242" s="182">
        <v>0</v>
      </c>
      <c r="W242" s="182">
        <v>0</v>
      </c>
      <c r="X242" s="182">
        <v>0</v>
      </c>
      <c r="Y242" s="182">
        <v>0</v>
      </c>
      <c r="Z242" s="182">
        <v>0</v>
      </c>
      <c r="AA242" s="182">
        <v>0</v>
      </c>
      <c r="AB242" s="190">
        <v>23</v>
      </c>
    </row>
    <row r="243" spans="1:28" ht="15" customHeight="1">
      <c r="A243" s="35"/>
      <c r="B243" s="334" t="s">
        <v>64</v>
      </c>
      <c r="C243" s="260" t="s">
        <v>65</v>
      </c>
      <c r="D243" s="188">
        <v>5</v>
      </c>
      <c r="E243" s="189">
        <v>0</v>
      </c>
      <c r="F243" s="189">
        <v>0</v>
      </c>
      <c r="G243" s="189">
        <v>1</v>
      </c>
      <c r="H243" s="189">
        <v>0</v>
      </c>
      <c r="I243" s="189">
        <v>1</v>
      </c>
      <c r="J243" s="189">
        <v>0</v>
      </c>
      <c r="K243" s="189">
        <v>0</v>
      </c>
      <c r="L243" s="189">
        <v>0</v>
      </c>
      <c r="M243" s="189">
        <v>0</v>
      </c>
      <c r="N243" s="189">
        <v>0</v>
      </c>
      <c r="O243" s="189">
        <v>0</v>
      </c>
      <c r="P243" s="189">
        <v>0</v>
      </c>
      <c r="Q243" s="189">
        <v>0</v>
      </c>
      <c r="R243" s="189">
        <v>0</v>
      </c>
      <c r="S243" s="189">
        <v>0</v>
      </c>
      <c r="T243" s="189">
        <v>0</v>
      </c>
      <c r="U243" s="189">
        <v>0</v>
      </c>
      <c r="V243" s="189">
        <v>0</v>
      </c>
      <c r="W243" s="189">
        <v>0</v>
      </c>
      <c r="X243" s="189">
        <v>0</v>
      </c>
      <c r="Y243" s="189">
        <v>0</v>
      </c>
      <c r="Z243" s="189">
        <v>0</v>
      </c>
      <c r="AA243" s="189">
        <v>0</v>
      </c>
      <c r="AB243" s="312">
        <v>7</v>
      </c>
    </row>
    <row r="244" spans="1:28" ht="15" customHeight="1">
      <c r="A244" s="35"/>
      <c r="B244" s="11"/>
      <c r="C244" s="181" t="s">
        <v>311</v>
      </c>
      <c r="D244" s="183">
        <v>4</v>
      </c>
      <c r="E244" s="182">
        <v>0</v>
      </c>
      <c r="F244" s="182">
        <v>0</v>
      </c>
      <c r="G244" s="182">
        <v>0</v>
      </c>
      <c r="H244" s="182">
        <v>0</v>
      </c>
      <c r="I244" s="182">
        <v>0</v>
      </c>
      <c r="J244" s="182">
        <v>0</v>
      </c>
      <c r="K244" s="182">
        <v>0</v>
      </c>
      <c r="L244" s="182">
        <v>0</v>
      </c>
      <c r="M244" s="182">
        <v>0</v>
      </c>
      <c r="N244" s="182">
        <v>0</v>
      </c>
      <c r="O244" s="182">
        <v>0</v>
      </c>
      <c r="P244" s="182">
        <v>2</v>
      </c>
      <c r="Q244" s="182">
        <v>0</v>
      </c>
      <c r="R244" s="182">
        <v>0</v>
      </c>
      <c r="S244" s="182">
        <v>0</v>
      </c>
      <c r="T244" s="182">
        <v>1</v>
      </c>
      <c r="U244" s="182">
        <v>0</v>
      </c>
      <c r="V244" s="182">
        <v>0</v>
      </c>
      <c r="W244" s="182">
        <v>0</v>
      </c>
      <c r="X244" s="182">
        <v>0</v>
      </c>
      <c r="Y244" s="182">
        <v>0</v>
      </c>
      <c r="Z244" s="182">
        <v>0</v>
      </c>
      <c r="AA244" s="182">
        <v>0</v>
      </c>
      <c r="AB244" s="190">
        <v>7</v>
      </c>
    </row>
    <row r="245" spans="1:28" ht="15" customHeight="1">
      <c r="A245" s="35"/>
      <c r="B245" s="304"/>
      <c r="C245" s="34" t="s">
        <v>39</v>
      </c>
      <c r="D245" s="184">
        <v>9</v>
      </c>
      <c r="E245" s="185">
        <v>0</v>
      </c>
      <c r="F245" s="185">
        <v>0</v>
      </c>
      <c r="G245" s="185">
        <v>1</v>
      </c>
      <c r="H245" s="185">
        <v>0</v>
      </c>
      <c r="I245" s="185">
        <v>1</v>
      </c>
      <c r="J245" s="185">
        <v>0</v>
      </c>
      <c r="K245" s="185">
        <v>0</v>
      </c>
      <c r="L245" s="185">
        <v>0</v>
      </c>
      <c r="M245" s="185">
        <v>0</v>
      </c>
      <c r="N245" s="185">
        <v>0</v>
      </c>
      <c r="O245" s="185">
        <v>0</v>
      </c>
      <c r="P245" s="185">
        <v>2</v>
      </c>
      <c r="Q245" s="185">
        <v>0</v>
      </c>
      <c r="R245" s="185">
        <v>0</v>
      </c>
      <c r="S245" s="185">
        <v>0</v>
      </c>
      <c r="T245" s="185">
        <v>1</v>
      </c>
      <c r="U245" s="185">
        <v>0</v>
      </c>
      <c r="V245" s="185">
        <v>0</v>
      </c>
      <c r="W245" s="185">
        <v>0</v>
      </c>
      <c r="X245" s="185">
        <v>0</v>
      </c>
      <c r="Y245" s="185">
        <v>0</v>
      </c>
      <c r="Z245" s="185">
        <v>0</v>
      </c>
      <c r="AA245" s="185">
        <v>0</v>
      </c>
      <c r="AB245" s="191">
        <v>14</v>
      </c>
    </row>
    <row r="246" spans="1:28" ht="15" customHeight="1">
      <c r="A246" s="35"/>
      <c r="B246" s="11" t="s">
        <v>68</v>
      </c>
      <c r="C246" s="181" t="s">
        <v>68</v>
      </c>
      <c r="D246" s="183">
        <v>37</v>
      </c>
      <c r="E246" s="182">
        <v>0</v>
      </c>
      <c r="F246" s="182">
        <v>0</v>
      </c>
      <c r="G246" s="182">
        <v>10</v>
      </c>
      <c r="H246" s="182">
        <v>2</v>
      </c>
      <c r="I246" s="182">
        <v>3</v>
      </c>
      <c r="J246" s="182">
        <v>5</v>
      </c>
      <c r="K246" s="182">
        <v>5</v>
      </c>
      <c r="L246" s="182">
        <v>0</v>
      </c>
      <c r="M246" s="182">
        <v>3</v>
      </c>
      <c r="N246" s="182">
        <v>0</v>
      </c>
      <c r="O246" s="182">
        <v>2</v>
      </c>
      <c r="P246" s="182">
        <v>2</v>
      </c>
      <c r="Q246" s="182">
        <v>1</v>
      </c>
      <c r="R246" s="182">
        <v>0</v>
      </c>
      <c r="S246" s="182">
        <v>0</v>
      </c>
      <c r="T246" s="182">
        <v>1</v>
      </c>
      <c r="U246" s="182">
        <v>0</v>
      </c>
      <c r="V246" s="182">
        <v>0</v>
      </c>
      <c r="W246" s="182">
        <v>0</v>
      </c>
      <c r="X246" s="182">
        <v>0</v>
      </c>
      <c r="Y246" s="182">
        <v>0</v>
      </c>
      <c r="Z246" s="182">
        <v>0</v>
      </c>
      <c r="AA246" s="182">
        <v>0</v>
      </c>
      <c r="AB246" s="190">
        <v>71</v>
      </c>
    </row>
    <row r="247" spans="1:28" ht="15" customHeight="1">
      <c r="A247" s="36"/>
      <c r="B247" s="197" t="s">
        <v>39</v>
      </c>
      <c r="C247" s="39"/>
      <c r="D247" s="195">
        <v>62</v>
      </c>
      <c r="E247" s="194">
        <v>0</v>
      </c>
      <c r="F247" s="194">
        <v>0</v>
      </c>
      <c r="G247" s="194">
        <v>17</v>
      </c>
      <c r="H247" s="194">
        <v>2</v>
      </c>
      <c r="I247" s="194">
        <v>4</v>
      </c>
      <c r="J247" s="194">
        <v>5</v>
      </c>
      <c r="K247" s="194">
        <v>5</v>
      </c>
      <c r="L247" s="194">
        <v>0</v>
      </c>
      <c r="M247" s="194">
        <v>3</v>
      </c>
      <c r="N247" s="194">
        <v>0</v>
      </c>
      <c r="O247" s="194">
        <v>2</v>
      </c>
      <c r="P247" s="194">
        <v>4</v>
      </c>
      <c r="Q247" s="194">
        <v>1</v>
      </c>
      <c r="R247" s="194">
        <v>0</v>
      </c>
      <c r="S247" s="194">
        <v>0</v>
      </c>
      <c r="T247" s="194">
        <v>3</v>
      </c>
      <c r="U247" s="194">
        <v>0</v>
      </c>
      <c r="V247" s="194">
        <v>0</v>
      </c>
      <c r="W247" s="194">
        <v>0</v>
      </c>
      <c r="X247" s="194">
        <v>0</v>
      </c>
      <c r="Y247" s="194">
        <v>0</v>
      </c>
      <c r="Z247" s="194">
        <v>0</v>
      </c>
      <c r="AA247" s="194">
        <v>0</v>
      </c>
      <c r="AB247" s="196">
        <v>108</v>
      </c>
    </row>
    <row r="248" spans="1:28" ht="15" customHeight="1">
      <c r="A248" s="35" t="s">
        <v>17</v>
      </c>
      <c r="B248" s="11" t="s">
        <v>70</v>
      </c>
      <c r="C248" s="181" t="s">
        <v>70</v>
      </c>
      <c r="D248" s="183">
        <v>31</v>
      </c>
      <c r="E248" s="182">
        <v>0</v>
      </c>
      <c r="F248" s="182">
        <v>0</v>
      </c>
      <c r="G248" s="182">
        <v>5</v>
      </c>
      <c r="H248" s="182">
        <v>2</v>
      </c>
      <c r="I248" s="182">
        <v>0</v>
      </c>
      <c r="J248" s="182">
        <v>1</v>
      </c>
      <c r="K248" s="182">
        <v>1</v>
      </c>
      <c r="L248" s="182">
        <v>0</v>
      </c>
      <c r="M248" s="182">
        <v>4</v>
      </c>
      <c r="N248" s="182">
        <v>0</v>
      </c>
      <c r="O248" s="182">
        <v>0</v>
      </c>
      <c r="P248" s="182">
        <v>2</v>
      </c>
      <c r="Q248" s="182">
        <v>1</v>
      </c>
      <c r="R248" s="182">
        <v>0</v>
      </c>
      <c r="S248" s="182">
        <v>0</v>
      </c>
      <c r="T248" s="182">
        <v>0</v>
      </c>
      <c r="U248" s="182">
        <v>1</v>
      </c>
      <c r="V248" s="182">
        <v>0</v>
      </c>
      <c r="W248" s="182">
        <v>0</v>
      </c>
      <c r="X248" s="182">
        <v>0</v>
      </c>
      <c r="Y248" s="182">
        <v>0</v>
      </c>
      <c r="Z248" s="182">
        <v>0</v>
      </c>
      <c r="AA248" s="182">
        <v>0</v>
      </c>
      <c r="AB248" s="190">
        <v>48</v>
      </c>
    </row>
    <row r="249" spans="1:28" ht="15" customHeight="1">
      <c r="A249" s="35"/>
      <c r="B249" s="334" t="s">
        <v>71</v>
      </c>
      <c r="C249" s="260" t="s">
        <v>72</v>
      </c>
      <c r="D249" s="188">
        <v>1</v>
      </c>
      <c r="E249" s="189">
        <v>0</v>
      </c>
      <c r="F249" s="189">
        <v>0</v>
      </c>
      <c r="G249" s="189">
        <v>0</v>
      </c>
      <c r="H249" s="189">
        <v>0</v>
      </c>
      <c r="I249" s="189">
        <v>0</v>
      </c>
      <c r="J249" s="189">
        <v>0</v>
      </c>
      <c r="K249" s="189">
        <v>0</v>
      </c>
      <c r="L249" s="189">
        <v>0</v>
      </c>
      <c r="M249" s="189">
        <v>0</v>
      </c>
      <c r="N249" s="189">
        <v>0</v>
      </c>
      <c r="O249" s="189">
        <v>0</v>
      </c>
      <c r="P249" s="189">
        <v>0</v>
      </c>
      <c r="Q249" s="189">
        <v>0</v>
      </c>
      <c r="R249" s="189">
        <v>0</v>
      </c>
      <c r="S249" s="189">
        <v>0</v>
      </c>
      <c r="T249" s="189">
        <v>0</v>
      </c>
      <c r="U249" s="189">
        <v>0</v>
      </c>
      <c r="V249" s="189">
        <v>0</v>
      </c>
      <c r="W249" s="189">
        <v>0</v>
      </c>
      <c r="X249" s="189">
        <v>0</v>
      </c>
      <c r="Y249" s="189">
        <v>0</v>
      </c>
      <c r="Z249" s="189">
        <v>0</v>
      </c>
      <c r="AA249" s="189">
        <v>0</v>
      </c>
      <c r="AB249" s="312">
        <v>1</v>
      </c>
    </row>
    <row r="250" spans="1:28" ht="15" customHeight="1">
      <c r="A250" s="35"/>
      <c r="B250" s="11"/>
      <c r="C250" s="181" t="s">
        <v>73</v>
      </c>
      <c r="D250" s="183">
        <v>2</v>
      </c>
      <c r="E250" s="182">
        <v>0</v>
      </c>
      <c r="F250" s="182">
        <v>0</v>
      </c>
      <c r="G250" s="182">
        <v>0</v>
      </c>
      <c r="H250" s="182">
        <v>0</v>
      </c>
      <c r="I250" s="182">
        <v>0</v>
      </c>
      <c r="J250" s="182">
        <v>0</v>
      </c>
      <c r="K250" s="182">
        <v>0</v>
      </c>
      <c r="L250" s="182">
        <v>0</v>
      </c>
      <c r="M250" s="182">
        <v>1</v>
      </c>
      <c r="N250" s="182">
        <v>0</v>
      </c>
      <c r="O250" s="182">
        <v>0</v>
      </c>
      <c r="P250" s="182">
        <v>0</v>
      </c>
      <c r="Q250" s="182">
        <v>0</v>
      </c>
      <c r="R250" s="182">
        <v>0</v>
      </c>
      <c r="S250" s="182">
        <v>0</v>
      </c>
      <c r="T250" s="182">
        <v>0</v>
      </c>
      <c r="U250" s="182">
        <v>0</v>
      </c>
      <c r="V250" s="182">
        <v>0</v>
      </c>
      <c r="W250" s="182">
        <v>0</v>
      </c>
      <c r="X250" s="182">
        <v>0</v>
      </c>
      <c r="Y250" s="182">
        <v>0</v>
      </c>
      <c r="Z250" s="182">
        <v>0</v>
      </c>
      <c r="AA250" s="182">
        <v>0</v>
      </c>
      <c r="AB250" s="190">
        <v>3</v>
      </c>
    </row>
    <row r="251" spans="1:28" ht="15" customHeight="1">
      <c r="A251" s="35"/>
      <c r="B251" s="304"/>
      <c r="C251" s="34" t="s">
        <v>39</v>
      </c>
      <c r="D251" s="184">
        <v>3</v>
      </c>
      <c r="E251" s="185">
        <v>0</v>
      </c>
      <c r="F251" s="185">
        <v>0</v>
      </c>
      <c r="G251" s="185">
        <v>0</v>
      </c>
      <c r="H251" s="185">
        <v>0</v>
      </c>
      <c r="I251" s="185">
        <v>0</v>
      </c>
      <c r="J251" s="185">
        <v>0</v>
      </c>
      <c r="K251" s="185">
        <v>0</v>
      </c>
      <c r="L251" s="185">
        <v>0</v>
      </c>
      <c r="M251" s="185">
        <v>1</v>
      </c>
      <c r="N251" s="185">
        <v>0</v>
      </c>
      <c r="O251" s="185">
        <v>0</v>
      </c>
      <c r="P251" s="185">
        <v>0</v>
      </c>
      <c r="Q251" s="185">
        <v>0</v>
      </c>
      <c r="R251" s="185">
        <v>0</v>
      </c>
      <c r="S251" s="185">
        <v>0</v>
      </c>
      <c r="T251" s="185">
        <v>0</v>
      </c>
      <c r="U251" s="185">
        <v>0</v>
      </c>
      <c r="V251" s="185">
        <v>0</v>
      </c>
      <c r="W251" s="185">
        <v>0</v>
      </c>
      <c r="X251" s="185">
        <v>0</v>
      </c>
      <c r="Y251" s="185">
        <v>0</v>
      </c>
      <c r="Z251" s="185">
        <v>0</v>
      </c>
      <c r="AA251" s="185">
        <v>0</v>
      </c>
      <c r="AB251" s="191">
        <v>4</v>
      </c>
    </row>
    <row r="252" spans="1:28" ht="15" customHeight="1">
      <c r="A252" s="35"/>
      <c r="B252" s="11" t="s">
        <v>189</v>
      </c>
      <c r="C252" s="181" t="s">
        <v>75</v>
      </c>
      <c r="D252" s="183">
        <v>1</v>
      </c>
      <c r="E252" s="182">
        <v>0</v>
      </c>
      <c r="F252" s="182">
        <v>0</v>
      </c>
      <c r="G252" s="182">
        <v>0</v>
      </c>
      <c r="H252" s="182">
        <v>0</v>
      </c>
      <c r="I252" s="182">
        <v>0</v>
      </c>
      <c r="J252" s="182">
        <v>0</v>
      </c>
      <c r="K252" s="182">
        <v>0</v>
      </c>
      <c r="L252" s="182">
        <v>0</v>
      </c>
      <c r="M252" s="182">
        <v>0</v>
      </c>
      <c r="N252" s="182">
        <v>0</v>
      </c>
      <c r="O252" s="182">
        <v>0</v>
      </c>
      <c r="P252" s="182">
        <v>0</v>
      </c>
      <c r="Q252" s="182">
        <v>0</v>
      </c>
      <c r="R252" s="182">
        <v>0</v>
      </c>
      <c r="S252" s="182">
        <v>0</v>
      </c>
      <c r="T252" s="182">
        <v>0</v>
      </c>
      <c r="U252" s="182">
        <v>0</v>
      </c>
      <c r="V252" s="182">
        <v>0</v>
      </c>
      <c r="W252" s="182">
        <v>0</v>
      </c>
      <c r="X252" s="182">
        <v>0</v>
      </c>
      <c r="Y252" s="182">
        <v>0</v>
      </c>
      <c r="Z252" s="182">
        <v>0</v>
      </c>
      <c r="AA252" s="182">
        <v>0</v>
      </c>
      <c r="AB252" s="190">
        <v>1</v>
      </c>
    </row>
    <row r="253" spans="1:28" ht="15" customHeight="1">
      <c r="A253" s="35"/>
      <c r="B253" s="197" t="s">
        <v>179</v>
      </c>
      <c r="C253" s="39" t="s">
        <v>78</v>
      </c>
      <c r="D253" s="195">
        <v>2</v>
      </c>
      <c r="E253" s="194">
        <v>0</v>
      </c>
      <c r="F253" s="194">
        <v>0</v>
      </c>
      <c r="G253" s="194">
        <v>2</v>
      </c>
      <c r="H253" s="194">
        <v>0</v>
      </c>
      <c r="I253" s="194">
        <v>0</v>
      </c>
      <c r="J253" s="194">
        <v>0</v>
      </c>
      <c r="K253" s="194">
        <v>0</v>
      </c>
      <c r="L253" s="194">
        <v>0</v>
      </c>
      <c r="M253" s="194">
        <v>0</v>
      </c>
      <c r="N253" s="194">
        <v>0</v>
      </c>
      <c r="O253" s="194">
        <v>0</v>
      </c>
      <c r="P253" s="194">
        <v>0</v>
      </c>
      <c r="Q253" s="194">
        <v>0</v>
      </c>
      <c r="R253" s="194">
        <v>0</v>
      </c>
      <c r="S253" s="194">
        <v>0</v>
      </c>
      <c r="T253" s="194">
        <v>0</v>
      </c>
      <c r="U253" s="194">
        <v>0</v>
      </c>
      <c r="V253" s="194">
        <v>0</v>
      </c>
      <c r="W253" s="194">
        <v>0</v>
      </c>
      <c r="X253" s="194">
        <v>0</v>
      </c>
      <c r="Y253" s="194">
        <v>0</v>
      </c>
      <c r="Z253" s="194">
        <v>0</v>
      </c>
      <c r="AA253" s="194">
        <v>0</v>
      </c>
      <c r="AB253" s="196">
        <v>4</v>
      </c>
    </row>
    <row r="254" spans="1:28" ht="15" customHeight="1">
      <c r="A254" s="35"/>
      <c r="B254" s="11" t="s">
        <v>39</v>
      </c>
      <c r="C254" s="181"/>
      <c r="D254" s="183">
        <v>37</v>
      </c>
      <c r="E254" s="182">
        <v>0</v>
      </c>
      <c r="F254" s="182">
        <v>0</v>
      </c>
      <c r="G254" s="182">
        <v>7</v>
      </c>
      <c r="H254" s="182">
        <v>2</v>
      </c>
      <c r="I254" s="182">
        <v>0</v>
      </c>
      <c r="J254" s="182">
        <v>1</v>
      </c>
      <c r="K254" s="182">
        <v>1</v>
      </c>
      <c r="L254" s="182">
        <v>0</v>
      </c>
      <c r="M254" s="182">
        <v>5</v>
      </c>
      <c r="N254" s="182">
        <v>0</v>
      </c>
      <c r="O254" s="182">
        <v>0</v>
      </c>
      <c r="P254" s="182">
        <v>2</v>
      </c>
      <c r="Q254" s="182">
        <v>1</v>
      </c>
      <c r="R254" s="182">
        <v>0</v>
      </c>
      <c r="S254" s="182">
        <v>0</v>
      </c>
      <c r="T254" s="182">
        <v>0</v>
      </c>
      <c r="U254" s="182">
        <v>1</v>
      </c>
      <c r="V254" s="182">
        <v>0</v>
      </c>
      <c r="W254" s="182">
        <v>0</v>
      </c>
      <c r="X254" s="182">
        <v>0</v>
      </c>
      <c r="Y254" s="182">
        <v>0</v>
      </c>
      <c r="Z254" s="182">
        <v>0</v>
      </c>
      <c r="AA254" s="182">
        <v>0</v>
      </c>
      <c r="AB254" s="190">
        <v>57</v>
      </c>
    </row>
    <row r="255" spans="1:28" ht="15" customHeight="1">
      <c r="A255" s="89" t="s">
        <v>18</v>
      </c>
      <c r="B255" s="334" t="s">
        <v>79</v>
      </c>
      <c r="C255" s="260" t="s">
        <v>80</v>
      </c>
      <c r="D255" s="188">
        <v>83</v>
      </c>
      <c r="E255" s="189">
        <v>0</v>
      </c>
      <c r="F255" s="189">
        <v>0</v>
      </c>
      <c r="G255" s="189">
        <v>3</v>
      </c>
      <c r="H255" s="189">
        <v>0</v>
      </c>
      <c r="I255" s="189">
        <v>0</v>
      </c>
      <c r="J255" s="189">
        <v>2</v>
      </c>
      <c r="K255" s="189">
        <v>0</v>
      </c>
      <c r="L255" s="189">
        <v>0</v>
      </c>
      <c r="M255" s="189">
        <v>0</v>
      </c>
      <c r="N255" s="189">
        <v>0</v>
      </c>
      <c r="O255" s="189">
        <v>0</v>
      </c>
      <c r="P255" s="189">
        <v>0</v>
      </c>
      <c r="Q255" s="189">
        <v>0</v>
      </c>
      <c r="R255" s="189">
        <v>0</v>
      </c>
      <c r="S255" s="189">
        <v>0</v>
      </c>
      <c r="T255" s="189">
        <v>0</v>
      </c>
      <c r="U255" s="189">
        <v>0</v>
      </c>
      <c r="V255" s="189">
        <v>0</v>
      </c>
      <c r="W255" s="189">
        <v>0</v>
      </c>
      <c r="X255" s="189">
        <v>0</v>
      </c>
      <c r="Y255" s="189">
        <v>0</v>
      </c>
      <c r="Z255" s="189">
        <v>0</v>
      </c>
      <c r="AA255" s="189">
        <v>0</v>
      </c>
      <c r="AB255" s="312">
        <v>88</v>
      </c>
    </row>
    <row r="256" spans="1:28" ht="15" customHeight="1">
      <c r="A256" s="35"/>
      <c r="B256" s="334" t="s">
        <v>81</v>
      </c>
      <c r="C256" s="260" t="s">
        <v>82</v>
      </c>
      <c r="D256" s="188">
        <v>275</v>
      </c>
      <c r="E256" s="189">
        <v>0</v>
      </c>
      <c r="F256" s="189">
        <v>0</v>
      </c>
      <c r="G256" s="189">
        <v>104</v>
      </c>
      <c r="H256" s="189">
        <v>17</v>
      </c>
      <c r="I256" s="189">
        <v>1</v>
      </c>
      <c r="J256" s="189">
        <v>3</v>
      </c>
      <c r="K256" s="189">
        <v>9</v>
      </c>
      <c r="L256" s="189">
        <v>0</v>
      </c>
      <c r="M256" s="189">
        <v>3</v>
      </c>
      <c r="N256" s="189">
        <v>0</v>
      </c>
      <c r="O256" s="189">
        <v>1</v>
      </c>
      <c r="P256" s="189">
        <v>0</v>
      </c>
      <c r="Q256" s="189">
        <v>0</v>
      </c>
      <c r="R256" s="189">
        <v>1</v>
      </c>
      <c r="S256" s="189">
        <v>0</v>
      </c>
      <c r="T256" s="189">
        <v>0</v>
      </c>
      <c r="U256" s="189">
        <v>0</v>
      </c>
      <c r="V256" s="189">
        <v>0</v>
      </c>
      <c r="W256" s="189">
        <v>0</v>
      </c>
      <c r="X256" s="189">
        <v>0</v>
      </c>
      <c r="Y256" s="189">
        <v>0</v>
      </c>
      <c r="Z256" s="189">
        <v>0</v>
      </c>
      <c r="AA256" s="189">
        <v>0</v>
      </c>
      <c r="AB256" s="312">
        <v>414</v>
      </c>
    </row>
    <row r="257" spans="1:28" ht="15" customHeight="1">
      <c r="A257" s="35"/>
      <c r="B257" s="11"/>
      <c r="C257" s="181" t="s">
        <v>83</v>
      </c>
      <c r="D257" s="183">
        <v>229</v>
      </c>
      <c r="E257" s="182">
        <v>0</v>
      </c>
      <c r="F257" s="182">
        <v>0</v>
      </c>
      <c r="G257" s="182">
        <v>349</v>
      </c>
      <c r="H257" s="182">
        <v>34</v>
      </c>
      <c r="I257" s="182">
        <v>37</v>
      </c>
      <c r="J257" s="182">
        <v>8</v>
      </c>
      <c r="K257" s="182">
        <v>84</v>
      </c>
      <c r="L257" s="182">
        <v>5</v>
      </c>
      <c r="M257" s="182">
        <v>18</v>
      </c>
      <c r="N257" s="182">
        <v>0</v>
      </c>
      <c r="O257" s="182">
        <v>19</v>
      </c>
      <c r="P257" s="182">
        <v>11</v>
      </c>
      <c r="Q257" s="182">
        <v>6</v>
      </c>
      <c r="R257" s="182">
        <v>9</v>
      </c>
      <c r="S257" s="182">
        <v>0</v>
      </c>
      <c r="T257" s="182">
        <v>0</v>
      </c>
      <c r="U257" s="182">
        <v>4</v>
      </c>
      <c r="V257" s="182">
        <v>5</v>
      </c>
      <c r="W257" s="182">
        <v>17</v>
      </c>
      <c r="X257" s="182">
        <v>1</v>
      </c>
      <c r="Y257" s="182">
        <v>1</v>
      </c>
      <c r="Z257" s="182">
        <v>0</v>
      </c>
      <c r="AA257" s="182">
        <v>0</v>
      </c>
      <c r="AB257" s="190">
        <v>837</v>
      </c>
    </row>
    <row r="258" spans="1:28" ht="15" customHeight="1">
      <c r="A258" s="35"/>
      <c r="B258" s="304"/>
      <c r="C258" s="34" t="s">
        <v>39</v>
      </c>
      <c r="D258" s="184">
        <v>504</v>
      </c>
      <c r="E258" s="185">
        <v>0</v>
      </c>
      <c r="F258" s="185">
        <v>0</v>
      </c>
      <c r="G258" s="185">
        <v>453</v>
      </c>
      <c r="H258" s="185">
        <v>51</v>
      </c>
      <c r="I258" s="185">
        <v>38</v>
      </c>
      <c r="J258" s="185">
        <v>11</v>
      </c>
      <c r="K258" s="185">
        <v>93</v>
      </c>
      <c r="L258" s="185">
        <v>5</v>
      </c>
      <c r="M258" s="185">
        <v>21</v>
      </c>
      <c r="N258" s="185">
        <v>0</v>
      </c>
      <c r="O258" s="185">
        <v>20</v>
      </c>
      <c r="P258" s="185">
        <v>11</v>
      </c>
      <c r="Q258" s="185">
        <v>6</v>
      </c>
      <c r="R258" s="185">
        <v>10</v>
      </c>
      <c r="S258" s="185">
        <v>0</v>
      </c>
      <c r="T258" s="185">
        <v>0</v>
      </c>
      <c r="U258" s="185">
        <v>4</v>
      </c>
      <c r="V258" s="185">
        <v>5</v>
      </c>
      <c r="W258" s="185">
        <v>17</v>
      </c>
      <c r="X258" s="185">
        <v>1</v>
      </c>
      <c r="Y258" s="185">
        <v>1</v>
      </c>
      <c r="Z258" s="185">
        <v>0</v>
      </c>
      <c r="AA258" s="185">
        <v>0</v>
      </c>
      <c r="AB258" s="191">
        <v>1251</v>
      </c>
    </row>
    <row r="259" spans="1:28" ht="15" customHeight="1">
      <c r="A259" s="35"/>
      <c r="B259" s="11" t="s">
        <v>180</v>
      </c>
      <c r="C259" s="181" t="s">
        <v>84</v>
      </c>
      <c r="D259" s="183">
        <v>30</v>
      </c>
      <c r="E259" s="182">
        <v>0</v>
      </c>
      <c r="F259" s="182">
        <v>0</v>
      </c>
      <c r="G259" s="182">
        <v>6</v>
      </c>
      <c r="H259" s="182">
        <v>0</v>
      </c>
      <c r="I259" s="182">
        <v>1</v>
      </c>
      <c r="J259" s="182">
        <v>1</v>
      </c>
      <c r="K259" s="182">
        <v>1</v>
      </c>
      <c r="L259" s="182">
        <v>0</v>
      </c>
      <c r="M259" s="182">
        <v>1</v>
      </c>
      <c r="N259" s="182">
        <v>0</v>
      </c>
      <c r="O259" s="182">
        <v>0</v>
      </c>
      <c r="P259" s="182">
        <v>0</v>
      </c>
      <c r="Q259" s="182">
        <v>0</v>
      </c>
      <c r="R259" s="182">
        <v>0</v>
      </c>
      <c r="S259" s="182">
        <v>0</v>
      </c>
      <c r="T259" s="182">
        <v>0</v>
      </c>
      <c r="U259" s="182">
        <v>0</v>
      </c>
      <c r="V259" s="182">
        <v>0</v>
      </c>
      <c r="W259" s="182">
        <v>0</v>
      </c>
      <c r="X259" s="182">
        <v>0</v>
      </c>
      <c r="Y259" s="182">
        <v>0</v>
      </c>
      <c r="Z259" s="182">
        <v>0</v>
      </c>
      <c r="AA259" s="182">
        <v>0</v>
      </c>
      <c r="AB259" s="190">
        <v>40</v>
      </c>
    </row>
    <row r="260" spans="1:28" ht="15" customHeight="1">
      <c r="A260" s="35"/>
      <c r="B260" s="11"/>
      <c r="C260" s="181" t="s">
        <v>85</v>
      </c>
      <c r="D260" s="183">
        <v>78</v>
      </c>
      <c r="E260" s="182">
        <v>0</v>
      </c>
      <c r="F260" s="182">
        <v>0</v>
      </c>
      <c r="G260" s="182">
        <v>41</v>
      </c>
      <c r="H260" s="182">
        <v>1</v>
      </c>
      <c r="I260" s="182">
        <v>2</v>
      </c>
      <c r="J260" s="182">
        <v>2</v>
      </c>
      <c r="K260" s="182">
        <v>1</v>
      </c>
      <c r="L260" s="182">
        <v>0</v>
      </c>
      <c r="M260" s="182">
        <v>0</v>
      </c>
      <c r="N260" s="182">
        <v>0</v>
      </c>
      <c r="O260" s="182">
        <v>0</v>
      </c>
      <c r="P260" s="182">
        <v>1</v>
      </c>
      <c r="Q260" s="182">
        <v>0</v>
      </c>
      <c r="R260" s="182">
        <v>0</v>
      </c>
      <c r="S260" s="182">
        <v>0</v>
      </c>
      <c r="T260" s="182">
        <v>0</v>
      </c>
      <c r="U260" s="182">
        <v>0</v>
      </c>
      <c r="V260" s="182">
        <v>0</v>
      </c>
      <c r="W260" s="182">
        <v>0</v>
      </c>
      <c r="X260" s="182">
        <v>0</v>
      </c>
      <c r="Y260" s="182">
        <v>0</v>
      </c>
      <c r="Z260" s="182">
        <v>0</v>
      </c>
      <c r="AA260" s="182">
        <v>0</v>
      </c>
      <c r="AB260" s="190">
        <v>126</v>
      </c>
    </row>
    <row r="261" spans="1:28" ht="15" customHeight="1">
      <c r="A261" s="35"/>
      <c r="B261" s="11"/>
      <c r="C261" s="181" t="s">
        <v>39</v>
      </c>
      <c r="D261" s="183">
        <v>108</v>
      </c>
      <c r="E261" s="182">
        <v>0</v>
      </c>
      <c r="F261" s="182">
        <v>0</v>
      </c>
      <c r="G261" s="182">
        <v>47</v>
      </c>
      <c r="H261" s="182">
        <v>1</v>
      </c>
      <c r="I261" s="182">
        <v>3</v>
      </c>
      <c r="J261" s="182">
        <v>3</v>
      </c>
      <c r="K261" s="182">
        <v>2</v>
      </c>
      <c r="L261" s="182">
        <v>0</v>
      </c>
      <c r="M261" s="182">
        <v>1</v>
      </c>
      <c r="N261" s="182">
        <v>0</v>
      </c>
      <c r="O261" s="182">
        <v>0</v>
      </c>
      <c r="P261" s="182">
        <v>1</v>
      </c>
      <c r="Q261" s="182">
        <v>0</v>
      </c>
      <c r="R261" s="182">
        <v>0</v>
      </c>
      <c r="S261" s="182">
        <v>0</v>
      </c>
      <c r="T261" s="182">
        <v>0</v>
      </c>
      <c r="U261" s="182">
        <v>0</v>
      </c>
      <c r="V261" s="182">
        <v>0</v>
      </c>
      <c r="W261" s="182">
        <v>0</v>
      </c>
      <c r="X261" s="182">
        <v>0</v>
      </c>
      <c r="Y261" s="182">
        <v>0</v>
      </c>
      <c r="Z261" s="182">
        <v>0</v>
      </c>
      <c r="AA261" s="182">
        <v>0</v>
      </c>
      <c r="AB261" s="190">
        <v>166</v>
      </c>
    </row>
    <row r="262" spans="1:28" ht="15" customHeight="1">
      <c r="A262" s="35"/>
      <c r="B262" s="197" t="s">
        <v>86</v>
      </c>
      <c r="C262" s="39" t="s">
        <v>87</v>
      </c>
      <c r="D262" s="195">
        <v>1</v>
      </c>
      <c r="E262" s="194">
        <v>0</v>
      </c>
      <c r="F262" s="194">
        <v>0</v>
      </c>
      <c r="G262" s="194">
        <v>3</v>
      </c>
      <c r="H262" s="194">
        <v>0</v>
      </c>
      <c r="I262" s="194">
        <v>0</v>
      </c>
      <c r="J262" s="194">
        <v>0</v>
      </c>
      <c r="K262" s="194">
        <v>2</v>
      </c>
      <c r="L262" s="194">
        <v>0</v>
      </c>
      <c r="M262" s="194">
        <v>0</v>
      </c>
      <c r="N262" s="194">
        <v>0</v>
      </c>
      <c r="O262" s="194">
        <v>1</v>
      </c>
      <c r="P262" s="194">
        <v>0</v>
      </c>
      <c r="Q262" s="194">
        <v>0</v>
      </c>
      <c r="R262" s="194">
        <v>1</v>
      </c>
      <c r="S262" s="194">
        <v>1</v>
      </c>
      <c r="T262" s="194">
        <v>1</v>
      </c>
      <c r="U262" s="194">
        <v>0</v>
      </c>
      <c r="V262" s="194">
        <v>0</v>
      </c>
      <c r="W262" s="194">
        <v>1</v>
      </c>
      <c r="X262" s="194">
        <v>0</v>
      </c>
      <c r="Y262" s="194">
        <v>1</v>
      </c>
      <c r="Z262" s="194">
        <v>0</v>
      </c>
      <c r="AA262" s="194">
        <v>0</v>
      </c>
      <c r="AB262" s="196">
        <v>12</v>
      </c>
    </row>
    <row r="263" spans="1:28" ht="15" customHeight="1">
      <c r="A263" s="35"/>
      <c r="B263" s="11" t="s">
        <v>89</v>
      </c>
      <c r="C263" s="181" t="s">
        <v>313</v>
      </c>
      <c r="D263" s="183">
        <v>2</v>
      </c>
      <c r="E263" s="182">
        <v>0</v>
      </c>
      <c r="F263" s="182">
        <v>0</v>
      </c>
      <c r="G263" s="182">
        <v>0</v>
      </c>
      <c r="H263" s="182">
        <v>0</v>
      </c>
      <c r="I263" s="182">
        <v>0</v>
      </c>
      <c r="J263" s="182">
        <v>0</v>
      </c>
      <c r="K263" s="182">
        <v>0</v>
      </c>
      <c r="L263" s="182">
        <v>0</v>
      </c>
      <c r="M263" s="182">
        <v>0</v>
      </c>
      <c r="N263" s="182">
        <v>0</v>
      </c>
      <c r="O263" s="182">
        <v>0</v>
      </c>
      <c r="P263" s="182">
        <v>0</v>
      </c>
      <c r="Q263" s="182">
        <v>0</v>
      </c>
      <c r="R263" s="182">
        <v>0</v>
      </c>
      <c r="S263" s="182">
        <v>0</v>
      </c>
      <c r="T263" s="182">
        <v>0</v>
      </c>
      <c r="U263" s="182">
        <v>0</v>
      </c>
      <c r="V263" s="182">
        <v>0</v>
      </c>
      <c r="W263" s="182">
        <v>0</v>
      </c>
      <c r="X263" s="182">
        <v>0</v>
      </c>
      <c r="Y263" s="182">
        <v>0</v>
      </c>
      <c r="Z263" s="182">
        <v>0</v>
      </c>
      <c r="AA263" s="182">
        <v>0</v>
      </c>
      <c r="AB263" s="190">
        <v>2</v>
      </c>
    </row>
    <row r="264" spans="1:28" ht="15" customHeight="1">
      <c r="A264" s="36"/>
      <c r="B264" s="197" t="s">
        <v>39</v>
      </c>
      <c r="C264" s="39"/>
      <c r="D264" s="195">
        <v>698</v>
      </c>
      <c r="E264" s="194">
        <v>0</v>
      </c>
      <c r="F264" s="194">
        <v>0</v>
      </c>
      <c r="G264" s="194">
        <v>506</v>
      </c>
      <c r="H264" s="194">
        <v>52</v>
      </c>
      <c r="I264" s="194">
        <v>41</v>
      </c>
      <c r="J264" s="194">
        <v>16</v>
      </c>
      <c r="K264" s="194">
        <v>97</v>
      </c>
      <c r="L264" s="194">
        <v>5</v>
      </c>
      <c r="M264" s="194">
        <v>22</v>
      </c>
      <c r="N264" s="194">
        <v>0</v>
      </c>
      <c r="O264" s="194">
        <v>21</v>
      </c>
      <c r="P264" s="194">
        <v>12</v>
      </c>
      <c r="Q264" s="194">
        <v>6</v>
      </c>
      <c r="R264" s="194">
        <v>11</v>
      </c>
      <c r="S264" s="194">
        <v>1</v>
      </c>
      <c r="T264" s="194">
        <v>1</v>
      </c>
      <c r="U264" s="194">
        <v>4</v>
      </c>
      <c r="V264" s="194">
        <v>5</v>
      </c>
      <c r="W264" s="194">
        <v>18</v>
      </c>
      <c r="X264" s="194">
        <v>1</v>
      </c>
      <c r="Y264" s="194">
        <v>2</v>
      </c>
      <c r="Z264" s="194">
        <v>0</v>
      </c>
      <c r="AA264" s="194">
        <v>0</v>
      </c>
      <c r="AB264" s="196">
        <v>1519</v>
      </c>
    </row>
    <row r="265" spans="1:28" ht="15" customHeight="1">
      <c r="A265" s="35" t="s">
        <v>19</v>
      </c>
      <c r="B265" s="11" t="s">
        <v>190</v>
      </c>
      <c r="C265" s="181" t="s">
        <v>90</v>
      </c>
      <c r="D265" s="183">
        <v>34</v>
      </c>
      <c r="E265" s="182">
        <v>0</v>
      </c>
      <c r="F265" s="182">
        <v>0</v>
      </c>
      <c r="G265" s="182">
        <v>13</v>
      </c>
      <c r="H265" s="182">
        <v>0</v>
      </c>
      <c r="I265" s="182">
        <v>0</v>
      </c>
      <c r="J265" s="182">
        <v>1</v>
      </c>
      <c r="K265" s="182">
        <v>2</v>
      </c>
      <c r="L265" s="182">
        <v>0</v>
      </c>
      <c r="M265" s="182">
        <v>0</v>
      </c>
      <c r="N265" s="182">
        <v>0</v>
      </c>
      <c r="O265" s="182">
        <v>1</v>
      </c>
      <c r="P265" s="182">
        <v>0</v>
      </c>
      <c r="Q265" s="182">
        <v>0</v>
      </c>
      <c r="R265" s="182">
        <v>0</v>
      </c>
      <c r="S265" s="182">
        <v>0</v>
      </c>
      <c r="T265" s="182">
        <v>0</v>
      </c>
      <c r="U265" s="182">
        <v>1</v>
      </c>
      <c r="V265" s="182">
        <v>0</v>
      </c>
      <c r="W265" s="182">
        <v>0</v>
      </c>
      <c r="X265" s="182">
        <v>0</v>
      </c>
      <c r="Y265" s="182">
        <v>0</v>
      </c>
      <c r="Z265" s="182">
        <v>0</v>
      </c>
      <c r="AA265" s="182">
        <v>0</v>
      </c>
      <c r="AB265" s="190">
        <v>52</v>
      </c>
    </row>
    <row r="266" spans="1:28" ht="15" customHeight="1">
      <c r="A266" s="35"/>
      <c r="B266" s="334" t="s">
        <v>191</v>
      </c>
      <c r="C266" s="260" t="s">
        <v>195</v>
      </c>
      <c r="D266" s="188">
        <v>46</v>
      </c>
      <c r="E266" s="189">
        <v>0</v>
      </c>
      <c r="F266" s="189">
        <v>0</v>
      </c>
      <c r="G266" s="189">
        <v>4</v>
      </c>
      <c r="H266" s="189">
        <v>0</v>
      </c>
      <c r="I266" s="189">
        <v>0</v>
      </c>
      <c r="J266" s="189">
        <v>0</v>
      </c>
      <c r="K266" s="189">
        <v>0</v>
      </c>
      <c r="L266" s="189">
        <v>0</v>
      </c>
      <c r="M266" s="189">
        <v>1</v>
      </c>
      <c r="N266" s="189">
        <v>0</v>
      </c>
      <c r="O266" s="189">
        <v>0</v>
      </c>
      <c r="P266" s="189">
        <v>0</v>
      </c>
      <c r="Q266" s="189">
        <v>0</v>
      </c>
      <c r="R266" s="189">
        <v>0</v>
      </c>
      <c r="S266" s="189">
        <v>0</v>
      </c>
      <c r="T266" s="189">
        <v>1</v>
      </c>
      <c r="U266" s="189">
        <v>0</v>
      </c>
      <c r="V266" s="189">
        <v>0</v>
      </c>
      <c r="W266" s="189">
        <v>0</v>
      </c>
      <c r="X266" s="189">
        <v>0</v>
      </c>
      <c r="Y266" s="189">
        <v>0</v>
      </c>
      <c r="Z266" s="189">
        <v>0</v>
      </c>
      <c r="AA266" s="189">
        <v>0</v>
      </c>
      <c r="AB266" s="312">
        <v>52</v>
      </c>
    </row>
    <row r="267" spans="1:28" ht="15" customHeight="1">
      <c r="A267" s="35"/>
      <c r="B267" s="11"/>
      <c r="C267" s="181" t="s">
        <v>91</v>
      </c>
      <c r="D267" s="183">
        <v>14</v>
      </c>
      <c r="E267" s="182">
        <v>0</v>
      </c>
      <c r="F267" s="182">
        <v>0</v>
      </c>
      <c r="G267" s="182">
        <v>0</v>
      </c>
      <c r="H267" s="182">
        <v>0</v>
      </c>
      <c r="I267" s="182">
        <v>0</v>
      </c>
      <c r="J267" s="182">
        <v>0</v>
      </c>
      <c r="K267" s="182">
        <v>0</v>
      </c>
      <c r="L267" s="182">
        <v>0</v>
      </c>
      <c r="M267" s="182">
        <v>0</v>
      </c>
      <c r="N267" s="182">
        <v>0</v>
      </c>
      <c r="O267" s="182">
        <v>0</v>
      </c>
      <c r="P267" s="182">
        <v>0</v>
      </c>
      <c r="Q267" s="182">
        <v>0</v>
      </c>
      <c r="R267" s="182">
        <v>0</v>
      </c>
      <c r="S267" s="182">
        <v>0</v>
      </c>
      <c r="T267" s="182">
        <v>0</v>
      </c>
      <c r="U267" s="182">
        <v>0</v>
      </c>
      <c r="V267" s="182">
        <v>0</v>
      </c>
      <c r="W267" s="182">
        <v>0</v>
      </c>
      <c r="X267" s="182">
        <v>0</v>
      </c>
      <c r="Y267" s="182">
        <v>0</v>
      </c>
      <c r="Z267" s="182">
        <v>0</v>
      </c>
      <c r="AA267" s="182">
        <v>0</v>
      </c>
      <c r="AB267" s="190">
        <v>14</v>
      </c>
    </row>
    <row r="268" spans="1:28" ht="15" customHeight="1">
      <c r="A268" s="35"/>
      <c r="B268" s="11"/>
      <c r="C268" s="181" t="s">
        <v>92</v>
      </c>
      <c r="D268" s="183">
        <v>7</v>
      </c>
      <c r="E268" s="182">
        <v>0</v>
      </c>
      <c r="F268" s="182">
        <v>0</v>
      </c>
      <c r="G268" s="182">
        <v>1</v>
      </c>
      <c r="H268" s="182">
        <v>0</v>
      </c>
      <c r="I268" s="182">
        <v>1</v>
      </c>
      <c r="J268" s="182">
        <v>0</v>
      </c>
      <c r="K268" s="182">
        <v>0</v>
      </c>
      <c r="L268" s="182">
        <v>0</v>
      </c>
      <c r="M268" s="182">
        <v>0</v>
      </c>
      <c r="N268" s="182">
        <v>0</v>
      </c>
      <c r="O268" s="182">
        <v>0</v>
      </c>
      <c r="P268" s="182">
        <v>0</v>
      </c>
      <c r="Q268" s="182">
        <v>0</v>
      </c>
      <c r="R268" s="182">
        <v>1</v>
      </c>
      <c r="S268" s="182">
        <v>0</v>
      </c>
      <c r="T268" s="182">
        <v>0</v>
      </c>
      <c r="U268" s="182">
        <v>0</v>
      </c>
      <c r="V268" s="182">
        <v>0</v>
      </c>
      <c r="W268" s="182">
        <v>0</v>
      </c>
      <c r="X268" s="182">
        <v>0</v>
      </c>
      <c r="Y268" s="182">
        <v>0</v>
      </c>
      <c r="Z268" s="182">
        <v>0</v>
      </c>
      <c r="AA268" s="182">
        <v>0</v>
      </c>
      <c r="AB268" s="190">
        <v>10</v>
      </c>
    </row>
    <row r="269" spans="1:28" ht="15" customHeight="1">
      <c r="A269" s="35"/>
      <c r="B269" s="11"/>
      <c r="C269" s="181" t="s">
        <v>315</v>
      </c>
      <c r="D269" s="183">
        <v>1</v>
      </c>
      <c r="E269" s="182">
        <v>0</v>
      </c>
      <c r="F269" s="182">
        <v>0</v>
      </c>
      <c r="G269" s="182">
        <v>0</v>
      </c>
      <c r="H269" s="182">
        <v>0</v>
      </c>
      <c r="I269" s="182">
        <v>0</v>
      </c>
      <c r="J269" s="182">
        <v>0</v>
      </c>
      <c r="K269" s="182">
        <v>0</v>
      </c>
      <c r="L269" s="182">
        <v>0</v>
      </c>
      <c r="M269" s="182">
        <v>0</v>
      </c>
      <c r="N269" s="182">
        <v>0</v>
      </c>
      <c r="O269" s="182">
        <v>0</v>
      </c>
      <c r="P269" s="182">
        <v>0</v>
      </c>
      <c r="Q269" s="182">
        <v>0</v>
      </c>
      <c r="R269" s="182">
        <v>0</v>
      </c>
      <c r="S269" s="182">
        <v>0</v>
      </c>
      <c r="T269" s="182">
        <v>0</v>
      </c>
      <c r="U269" s="182">
        <v>0</v>
      </c>
      <c r="V269" s="182">
        <v>0</v>
      </c>
      <c r="W269" s="182">
        <v>0</v>
      </c>
      <c r="X269" s="182">
        <v>0</v>
      </c>
      <c r="Y269" s="182">
        <v>0</v>
      </c>
      <c r="Z269" s="182">
        <v>0</v>
      </c>
      <c r="AA269" s="182">
        <v>0</v>
      </c>
      <c r="AB269" s="190">
        <v>1</v>
      </c>
    </row>
    <row r="270" spans="1:28" ht="15" customHeight="1">
      <c r="A270" s="35"/>
      <c r="B270" s="304"/>
      <c r="C270" s="34" t="s">
        <v>39</v>
      </c>
      <c r="D270" s="184">
        <v>68</v>
      </c>
      <c r="E270" s="185">
        <v>0</v>
      </c>
      <c r="F270" s="185">
        <v>0</v>
      </c>
      <c r="G270" s="185">
        <v>5</v>
      </c>
      <c r="H270" s="185">
        <v>0</v>
      </c>
      <c r="I270" s="185">
        <v>1</v>
      </c>
      <c r="J270" s="185">
        <v>0</v>
      </c>
      <c r="K270" s="185">
        <v>0</v>
      </c>
      <c r="L270" s="185">
        <v>0</v>
      </c>
      <c r="M270" s="185">
        <v>1</v>
      </c>
      <c r="N270" s="185">
        <v>0</v>
      </c>
      <c r="O270" s="185">
        <v>0</v>
      </c>
      <c r="P270" s="185">
        <v>0</v>
      </c>
      <c r="Q270" s="185">
        <v>0</v>
      </c>
      <c r="R270" s="185">
        <v>1</v>
      </c>
      <c r="S270" s="185">
        <v>0</v>
      </c>
      <c r="T270" s="185">
        <v>1</v>
      </c>
      <c r="U270" s="185">
        <v>0</v>
      </c>
      <c r="V270" s="185">
        <v>0</v>
      </c>
      <c r="W270" s="185">
        <v>0</v>
      </c>
      <c r="X270" s="185">
        <v>0</v>
      </c>
      <c r="Y270" s="185">
        <v>0</v>
      </c>
      <c r="Z270" s="185">
        <v>0</v>
      </c>
      <c r="AA270" s="185">
        <v>0</v>
      </c>
      <c r="AB270" s="191">
        <v>77</v>
      </c>
    </row>
    <row r="271" spans="1:28" ht="15" customHeight="1">
      <c r="A271" s="36"/>
      <c r="B271" s="304" t="s">
        <v>39</v>
      </c>
      <c r="C271" s="34"/>
      <c r="D271" s="184">
        <v>102</v>
      </c>
      <c r="E271" s="185">
        <v>0</v>
      </c>
      <c r="F271" s="185">
        <v>0</v>
      </c>
      <c r="G271" s="185">
        <v>18</v>
      </c>
      <c r="H271" s="185">
        <v>0</v>
      </c>
      <c r="I271" s="185">
        <v>1</v>
      </c>
      <c r="J271" s="185">
        <v>1</v>
      </c>
      <c r="K271" s="185">
        <v>2</v>
      </c>
      <c r="L271" s="185">
        <v>0</v>
      </c>
      <c r="M271" s="185">
        <v>1</v>
      </c>
      <c r="N271" s="185">
        <v>0</v>
      </c>
      <c r="O271" s="185">
        <v>1</v>
      </c>
      <c r="P271" s="185">
        <v>0</v>
      </c>
      <c r="Q271" s="185">
        <v>0</v>
      </c>
      <c r="R271" s="185">
        <v>1</v>
      </c>
      <c r="S271" s="185">
        <v>0</v>
      </c>
      <c r="T271" s="185">
        <v>1</v>
      </c>
      <c r="U271" s="185">
        <v>1</v>
      </c>
      <c r="V271" s="185">
        <v>0</v>
      </c>
      <c r="W271" s="185">
        <v>0</v>
      </c>
      <c r="X271" s="185">
        <v>0</v>
      </c>
      <c r="Y271" s="185">
        <v>0</v>
      </c>
      <c r="Z271" s="185">
        <v>0</v>
      </c>
      <c r="AA271" s="185">
        <v>0</v>
      </c>
      <c r="AB271" s="191">
        <v>129</v>
      </c>
    </row>
    <row r="272" spans="1:28" ht="15" customHeight="1">
      <c r="A272" s="35" t="s">
        <v>20</v>
      </c>
      <c r="B272" s="11" t="s">
        <v>93</v>
      </c>
      <c r="C272" s="181" t="s">
        <v>94</v>
      </c>
      <c r="D272" s="183">
        <v>16</v>
      </c>
      <c r="E272" s="182">
        <v>0</v>
      </c>
      <c r="F272" s="182">
        <v>0</v>
      </c>
      <c r="G272" s="182">
        <v>5</v>
      </c>
      <c r="H272" s="182">
        <v>0</v>
      </c>
      <c r="I272" s="182">
        <v>0</v>
      </c>
      <c r="J272" s="182">
        <v>0</v>
      </c>
      <c r="K272" s="182">
        <v>1</v>
      </c>
      <c r="L272" s="182">
        <v>0</v>
      </c>
      <c r="M272" s="182">
        <v>0</v>
      </c>
      <c r="N272" s="182">
        <v>0</v>
      </c>
      <c r="O272" s="182">
        <v>0</v>
      </c>
      <c r="P272" s="182">
        <v>0</v>
      </c>
      <c r="Q272" s="182">
        <v>0</v>
      </c>
      <c r="R272" s="182">
        <v>0</v>
      </c>
      <c r="S272" s="182">
        <v>0</v>
      </c>
      <c r="T272" s="182">
        <v>0</v>
      </c>
      <c r="U272" s="182">
        <v>0</v>
      </c>
      <c r="V272" s="182">
        <v>0</v>
      </c>
      <c r="W272" s="182">
        <v>0</v>
      </c>
      <c r="X272" s="182">
        <v>0</v>
      </c>
      <c r="Y272" s="182">
        <v>0</v>
      </c>
      <c r="Z272" s="182">
        <v>0</v>
      </c>
      <c r="AA272" s="182">
        <v>0</v>
      </c>
      <c r="AB272" s="190">
        <v>22</v>
      </c>
    </row>
    <row r="273" spans="1:28" ht="15" customHeight="1">
      <c r="A273" s="35"/>
      <c r="B273" s="11"/>
      <c r="C273" s="181" t="s">
        <v>316</v>
      </c>
      <c r="D273" s="183">
        <v>6</v>
      </c>
      <c r="E273" s="182">
        <v>0</v>
      </c>
      <c r="F273" s="182">
        <v>0</v>
      </c>
      <c r="G273" s="182">
        <v>2</v>
      </c>
      <c r="H273" s="182">
        <v>0</v>
      </c>
      <c r="I273" s="182">
        <v>0</v>
      </c>
      <c r="J273" s="182">
        <v>0</v>
      </c>
      <c r="K273" s="182">
        <v>0</v>
      </c>
      <c r="L273" s="182">
        <v>0</v>
      </c>
      <c r="M273" s="182">
        <v>0</v>
      </c>
      <c r="N273" s="182">
        <v>0</v>
      </c>
      <c r="O273" s="182">
        <v>0</v>
      </c>
      <c r="P273" s="182">
        <v>0</v>
      </c>
      <c r="Q273" s="182">
        <v>0</v>
      </c>
      <c r="R273" s="182">
        <v>0</v>
      </c>
      <c r="S273" s="182">
        <v>1</v>
      </c>
      <c r="T273" s="182">
        <v>0</v>
      </c>
      <c r="U273" s="182">
        <v>0</v>
      </c>
      <c r="V273" s="182">
        <v>0</v>
      </c>
      <c r="W273" s="182">
        <v>0</v>
      </c>
      <c r="X273" s="182">
        <v>0</v>
      </c>
      <c r="Y273" s="182">
        <v>1</v>
      </c>
      <c r="Z273" s="182">
        <v>0</v>
      </c>
      <c r="AA273" s="182">
        <v>0</v>
      </c>
      <c r="AB273" s="190">
        <v>10</v>
      </c>
    </row>
    <row r="274" spans="1:28" ht="15" customHeight="1">
      <c r="A274" s="36"/>
      <c r="B274" s="304"/>
      <c r="C274" s="34" t="s">
        <v>39</v>
      </c>
      <c r="D274" s="184">
        <v>22</v>
      </c>
      <c r="E274" s="185">
        <v>0</v>
      </c>
      <c r="F274" s="185">
        <v>0</v>
      </c>
      <c r="G274" s="185">
        <v>7</v>
      </c>
      <c r="H274" s="185">
        <v>0</v>
      </c>
      <c r="I274" s="185">
        <v>0</v>
      </c>
      <c r="J274" s="185">
        <v>0</v>
      </c>
      <c r="K274" s="185">
        <v>1</v>
      </c>
      <c r="L274" s="185">
        <v>0</v>
      </c>
      <c r="M274" s="185">
        <v>0</v>
      </c>
      <c r="N274" s="185">
        <v>0</v>
      </c>
      <c r="O274" s="185">
        <v>0</v>
      </c>
      <c r="P274" s="185">
        <v>0</v>
      </c>
      <c r="Q274" s="185">
        <v>0</v>
      </c>
      <c r="R274" s="185">
        <v>0</v>
      </c>
      <c r="S274" s="185">
        <v>1</v>
      </c>
      <c r="T274" s="185">
        <v>0</v>
      </c>
      <c r="U274" s="185">
        <v>0</v>
      </c>
      <c r="V274" s="185">
        <v>0</v>
      </c>
      <c r="W274" s="185">
        <v>0</v>
      </c>
      <c r="X274" s="185">
        <v>0</v>
      </c>
      <c r="Y274" s="185">
        <v>1</v>
      </c>
      <c r="Z274" s="185">
        <v>0</v>
      </c>
      <c r="AA274" s="185">
        <v>0</v>
      </c>
      <c r="AB274" s="191">
        <v>32</v>
      </c>
    </row>
    <row r="275" spans="1:28" ht="15" customHeight="1">
      <c r="A275" s="35" t="s">
        <v>21</v>
      </c>
      <c r="B275" s="11" t="s">
        <v>101</v>
      </c>
      <c r="C275" s="181" t="s">
        <v>103</v>
      </c>
      <c r="D275" s="183">
        <v>8</v>
      </c>
      <c r="E275" s="182">
        <v>0</v>
      </c>
      <c r="F275" s="182">
        <v>0</v>
      </c>
      <c r="G275" s="182">
        <v>6</v>
      </c>
      <c r="H275" s="182">
        <v>0</v>
      </c>
      <c r="I275" s="182">
        <v>0</v>
      </c>
      <c r="J275" s="182">
        <v>1</v>
      </c>
      <c r="K275" s="182">
        <v>0</v>
      </c>
      <c r="L275" s="182">
        <v>0</v>
      </c>
      <c r="M275" s="182">
        <v>0</v>
      </c>
      <c r="N275" s="182">
        <v>0</v>
      </c>
      <c r="O275" s="182">
        <v>0</v>
      </c>
      <c r="P275" s="182">
        <v>0</v>
      </c>
      <c r="Q275" s="182">
        <v>0</v>
      </c>
      <c r="R275" s="182">
        <v>0</v>
      </c>
      <c r="S275" s="182">
        <v>0</v>
      </c>
      <c r="T275" s="182">
        <v>0</v>
      </c>
      <c r="U275" s="182">
        <v>0</v>
      </c>
      <c r="V275" s="182">
        <v>0</v>
      </c>
      <c r="W275" s="182">
        <v>0</v>
      </c>
      <c r="X275" s="182">
        <v>0</v>
      </c>
      <c r="Y275" s="182">
        <v>0</v>
      </c>
      <c r="Z275" s="182">
        <v>0</v>
      </c>
      <c r="AA275" s="182">
        <v>0</v>
      </c>
      <c r="AB275" s="190">
        <v>15</v>
      </c>
    </row>
    <row r="276" spans="1:28" ht="15" customHeight="1">
      <c r="A276" s="35"/>
      <c r="B276" s="11"/>
      <c r="C276" s="181" t="s">
        <v>104</v>
      </c>
      <c r="D276" s="183">
        <v>6</v>
      </c>
      <c r="E276" s="182">
        <v>0</v>
      </c>
      <c r="F276" s="182">
        <v>0</v>
      </c>
      <c r="G276" s="182">
        <v>2</v>
      </c>
      <c r="H276" s="182">
        <v>0</v>
      </c>
      <c r="I276" s="182">
        <v>0</v>
      </c>
      <c r="J276" s="182">
        <v>0</v>
      </c>
      <c r="K276" s="182">
        <v>0</v>
      </c>
      <c r="L276" s="182">
        <v>0</v>
      </c>
      <c r="M276" s="182">
        <v>1</v>
      </c>
      <c r="N276" s="182">
        <v>0</v>
      </c>
      <c r="O276" s="182">
        <v>0</v>
      </c>
      <c r="P276" s="182">
        <v>1</v>
      </c>
      <c r="Q276" s="182">
        <v>0</v>
      </c>
      <c r="R276" s="182">
        <v>1</v>
      </c>
      <c r="S276" s="182">
        <v>0</v>
      </c>
      <c r="T276" s="182">
        <v>0</v>
      </c>
      <c r="U276" s="182">
        <v>0</v>
      </c>
      <c r="V276" s="182">
        <v>0</v>
      </c>
      <c r="W276" s="182">
        <v>0</v>
      </c>
      <c r="X276" s="182">
        <v>0</v>
      </c>
      <c r="Y276" s="182">
        <v>0</v>
      </c>
      <c r="Z276" s="182">
        <v>0</v>
      </c>
      <c r="AA276" s="182">
        <v>0</v>
      </c>
      <c r="AB276" s="190">
        <v>11</v>
      </c>
    </row>
    <row r="277" spans="1:28" ht="15" customHeight="1">
      <c r="A277" s="35"/>
      <c r="B277" s="11"/>
      <c r="C277" s="181" t="s">
        <v>39</v>
      </c>
      <c r="D277" s="183">
        <v>14</v>
      </c>
      <c r="E277" s="182">
        <v>0</v>
      </c>
      <c r="F277" s="182">
        <v>0</v>
      </c>
      <c r="G277" s="182">
        <v>8</v>
      </c>
      <c r="H277" s="182">
        <v>0</v>
      </c>
      <c r="I277" s="182">
        <v>0</v>
      </c>
      <c r="J277" s="182">
        <v>1</v>
      </c>
      <c r="K277" s="182">
        <v>0</v>
      </c>
      <c r="L277" s="182">
        <v>0</v>
      </c>
      <c r="M277" s="182">
        <v>1</v>
      </c>
      <c r="N277" s="182">
        <v>0</v>
      </c>
      <c r="O277" s="182">
        <v>0</v>
      </c>
      <c r="P277" s="182">
        <v>1</v>
      </c>
      <c r="Q277" s="182">
        <v>0</v>
      </c>
      <c r="R277" s="182">
        <v>1</v>
      </c>
      <c r="S277" s="182">
        <v>0</v>
      </c>
      <c r="T277" s="182">
        <v>0</v>
      </c>
      <c r="U277" s="182">
        <v>0</v>
      </c>
      <c r="V277" s="182">
        <v>0</v>
      </c>
      <c r="W277" s="182">
        <v>0</v>
      </c>
      <c r="X277" s="182">
        <v>0</v>
      </c>
      <c r="Y277" s="182">
        <v>0</v>
      </c>
      <c r="Z277" s="182">
        <v>0</v>
      </c>
      <c r="AA277" s="182">
        <v>0</v>
      </c>
      <c r="AB277" s="190">
        <v>26</v>
      </c>
    </row>
    <row r="278" spans="1:28" ht="15" customHeight="1">
      <c r="A278" s="35"/>
      <c r="B278" s="334" t="s">
        <v>105</v>
      </c>
      <c r="C278" s="260" t="s">
        <v>107</v>
      </c>
      <c r="D278" s="188">
        <v>0</v>
      </c>
      <c r="E278" s="189">
        <v>0</v>
      </c>
      <c r="F278" s="189">
        <v>0</v>
      </c>
      <c r="G278" s="189">
        <v>0</v>
      </c>
      <c r="H278" s="189">
        <v>0</v>
      </c>
      <c r="I278" s="189">
        <v>0</v>
      </c>
      <c r="J278" s="189">
        <v>0</v>
      </c>
      <c r="K278" s="189">
        <v>0</v>
      </c>
      <c r="L278" s="189">
        <v>0</v>
      </c>
      <c r="M278" s="189">
        <v>0</v>
      </c>
      <c r="N278" s="189">
        <v>0</v>
      </c>
      <c r="O278" s="189">
        <v>0</v>
      </c>
      <c r="P278" s="189">
        <v>0</v>
      </c>
      <c r="Q278" s="189">
        <v>0</v>
      </c>
      <c r="R278" s="189">
        <v>0</v>
      </c>
      <c r="S278" s="189">
        <v>0</v>
      </c>
      <c r="T278" s="189">
        <v>0</v>
      </c>
      <c r="U278" s="189">
        <v>0</v>
      </c>
      <c r="V278" s="189">
        <v>0</v>
      </c>
      <c r="W278" s="189">
        <v>0</v>
      </c>
      <c r="X278" s="189">
        <v>1</v>
      </c>
      <c r="Y278" s="189">
        <v>0</v>
      </c>
      <c r="Z278" s="189">
        <v>0</v>
      </c>
      <c r="AA278" s="189">
        <v>0</v>
      </c>
      <c r="AB278" s="312">
        <v>1</v>
      </c>
    </row>
    <row r="279" spans="1:28" ht="15" customHeight="1">
      <c r="A279" s="35"/>
      <c r="B279" s="11"/>
      <c r="C279" s="181" t="s">
        <v>110</v>
      </c>
      <c r="D279" s="183">
        <v>0</v>
      </c>
      <c r="E279" s="182">
        <v>0</v>
      </c>
      <c r="F279" s="182">
        <v>0</v>
      </c>
      <c r="G279" s="182">
        <v>0</v>
      </c>
      <c r="H279" s="182">
        <v>0</v>
      </c>
      <c r="I279" s="182">
        <v>0</v>
      </c>
      <c r="J279" s="182">
        <v>0</v>
      </c>
      <c r="K279" s="182">
        <v>1</v>
      </c>
      <c r="L279" s="182">
        <v>0</v>
      </c>
      <c r="M279" s="182">
        <v>0</v>
      </c>
      <c r="N279" s="182">
        <v>0</v>
      </c>
      <c r="O279" s="182">
        <v>0</v>
      </c>
      <c r="P279" s="182">
        <v>0</v>
      </c>
      <c r="Q279" s="182">
        <v>0</v>
      </c>
      <c r="R279" s="182">
        <v>0</v>
      </c>
      <c r="S279" s="182">
        <v>0</v>
      </c>
      <c r="T279" s="182">
        <v>0</v>
      </c>
      <c r="U279" s="182">
        <v>0</v>
      </c>
      <c r="V279" s="182">
        <v>0</v>
      </c>
      <c r="W279" s="182">
        <v>0</v>
      </c>
      <c r="X279" s="182">
        <v>0</v>
      </c>
      <c r="Y279" s="182">
        <v>0</v>
      </c>
      <c r="Z279" s="182">
        <v>0</v>
      </c>
      <c r="AA279" s="182">
        <v>0</v>
      </c>
      <c r="AB279" s="190">
        <v>1</v>
      </c>
    </row>
    <row r="280" spans="1:28" ht="15" customHeight="1">
      <c r="A280" s="35"/>
      <c r="B280" s="304"/>
      <c r="C280" s="34" t="s">
        <v>39</v>
      </c>
      <c r="D280" s="184">
        <v>0</v>
      </c>
      <c r="E280" s="185">
        <v>0</v>
      </c>
      <c r="F280" s="185">
        <v>0</v>
      </c>
      <c r="G280" s="185">
        <v>0</v>
      </c>
      <c r="H280" s="185">
        <v>0</v>
      </c>
      <c r="I280" s="185">
        <v>0</v>
      </c>
      <c r="J280" s="185">
        <v>0</v>
      </c>
      <c r="K280" s="185">
        <v>1</v>
      </c>
      <c r="L280" s="185">
        <v>0</v>
      </c>
      <c r="M280" s="185">
        <v>0</v>
      </c>
      <c r="N280" s="185">
        <v>0</v>
      </c>
      <c r="O280" s="185">
        <v>0</v>
      </c>
      <c r="P280" s="185">
        <v>0</v>
      </c>
      <c r="Q280" s="185">
        <v>0</v>
      </c>
      <c r="R280" s="185">
        <v>0</v>
      </c>
      <c r="S280" s="185">
        <v>0</v>
      </c>
      <c r="T280" s="185">
        <v>0</v>
      </c>
      <c r="U280" s="185">
        <v>0</v>
      </c>
      <c r="V280" s="185">
        <v>0</v>
      </c>
      <c r="W280" s="185">
        <v>0</v>
      </c>
      <c r="X280" s="185">
        <v>1</v>
      </c>
      <c r="Y280" s="185">
        <v>0</v>
      </c>
      <c r="Z280" s="185">
        <v>0</v>
      </c>
      <c r="AA280" s="185">
        <v>0</v>
      </c>
      <c r="AB280" s="191">
        <v>2</v>
      </c>
    </row>
    <row r="281" spans="1:28" ht="15" customHeight="1">
      <c r="A281" s="36"/>
      <c r="B281" s="304" t="s">
        <v>39</v>
      </c>
      <c r="C281" s="34"/>
      <c r="D281" s="184">
        <v>14</v>
      </c>
      <c r="E281" s="185">
        <v>0</v>
      </c>
      <c r="F281" s="185">
        <v>0</v>
      </c>
      <c r="G281" s="185">
        <v>8</v>
      </c>
      <c r="H281" s="185">
        <v>0</v>
      </c>
      <c r="I281" s="185">
        <v>0</v>
      </c>
      <c r="J281" s="185">
        <v>1</v>
      </c>
      <c r="K281" s="185">
        <v>1</v>
      </c>
      <c r="L281" s="185">
        <v>0</v>
      </c>
      <c r="M281" s="185">
        <v>1</v>
      </c>
      <c r="N281" s="185">
        <v>0</v>
      </c>
      <c r="O281" s="185">
        <v>0</v>
      </c>
      <c r="P281" s="185">
        <v>1</v>
      </c>
      <c r="Q281" s="185">
        <v>0</v>
      </c>
      <c r="R281" s="185">
        <v>1</v>
      </c>
      <c r="S281" s="185">
        <v>0</v>
      </c>
      <c r="T281" s="185">
        <v>0</v>
      </c>
      <c r="U281" s="185">
        <v>0</v>
      </c>
      <c r="V281" s="185">
        <v>0</v>
      </c>
      <c r="W281" s="185">
        <v>0</v>
      </c>
      <c r="X281" s="185">
        <v>1</v>
      </c>
      <c r="Y281" s="185">
        <v>0</v>
      </c>
      <c r="Z281" s="185">
        <v>0</v>
      </c>
      <c r="AA281" s="185">
        <v>0</v>
      </c>
      <c r="AB281" s="191">
        <v>28</v>
      </c>
    </row>
    <row r="282" spans="1:28" ht="15" customHeight="1">
      <c r="A282" s="35" t="s">
        <v>22</v>
      </c>
      <c r="B282" s="11" t="s">
        <v>116</v>
      </c>
      <c r="C282" s="181" t="s">
        <v>117</v>
      </c>
      <c r="D282" s="183">
        <v>1</v>
      </c>
      <c r="E282" s="182">
        <v>0</v>
      </c>
      <c r="F282" s="182">
        <v>0</v>
      </c>
      <c r="G282" s="182">
        <v>0</v>
      </c>
      <c r="H282" s="182">
        <v>0</v>
      </c>
      <c r="I282" s="182">
        <v>0</v>
      </c>
      <c r="J282" s="182">
        <v>0</v>
      </c>
      <c r="K282" s="182">
        <v>0</v>
      </c>
      <c r="L282" s="182">
        <v>0</v>
      </c>
      <c r="M282" s="182">
        <v>0</v>
      </c>
      <c r="N282" s="182">
        <v>0</v>
      </c>
      <c r="O282" s="182">
        <v>0</v>
      </c>
      <c r="P282" s="182">
        <v>0</v>
      </c>
      <c r="Q282" s="182">
        <v>0</v>
      </c>
      <c r="R282" s="182">
        <v>0</v>
      </c>
      <c r="S282" s="182">
        <v>0</v>
      </c>
      <c r="T282" s="182">
        <v>0</v>
      </c>
      <c r="U282" s="182">
        <v>0</v>
      </c>
      <c r="V282" s="182">
        <v>0</v>
      </c>
      <c r="W282" s="182">
        <v>0</v>
      </c>
      <c r="X282" s="182">
        <v>0</v>
      </c>
      <c r="Y282" s="182">
        <v>0</v>
      </c>
      <c r="Z282" s="182">
        <v>0</v>
      </c>
      <c r="AA282" s="182">
        <v>0</v>
      </c>
      <c r="AB282" s="190">
        <v>1</v>
      </c>
    </row>
    <row r="283" spans="1:28" ht="15" customHeight="1">
      <c r="A283" s="35"/>
      <c r="B283" s="11"/>
      <c r="C283" s="181" t="s">
        <v>118</v>
      </c>
      <c r="D283" s="183">
        <v>0</v>
      </c>
      <c r="E283" s="182">
        <v>0</v>
      </c>
      <c r="F283" s="182">
        <v>0</v>
      </c>
      <c r="G283" s="182">
        <v>0</v>
      </c>
      <c r="H283" s="182">
        <v>0</v>
      </c>
      <c r="I283" s="182">
        <v>0</v>
      </c>
      <c r="J283" s="182">
        <v>0</v>
      </c>
      <c r="K283" s="182">
        <v>0</v>
      </c>
      <c r="L283" s="182">
        <v>0</v>
      </c>
      <c r="M283" s="182">
        <v>0</v>
      </c>
      <c r="N283" s="182">
        <v>0</v>
      </c>
      <c r="O283" s="182">
        <v>0</v>
      </c>
      <c r="P283" s="182">
        <v>0</v>
      </c>
      <c r="Q283" s="182">
        <v>0</v>
      </c>
      <c r="R283" s="182">
        <v>0</v>
      </c>
      <c r="S283" s="182">
        <v>1</v>
      </c>
      <c r="T283" s="182">
        <v>0</v>
      </c>
      <c r="U283" s="182">
        <v>0</v>
      </c>
      <c r="V283" s="182">
        <v>0</v>
      </c>
      <c r="W283" s="182">
        <v>0</v>
      </c>
      <c r="X283" s="182">
        <v>0</v>
      </c>
      <c r="Y283" s="182">
        <v>0</v>
      </c>
      <c r="Z283" s="182">
        <v>0</v>
      </c>
      <c r="AA283" s="182">
        <v>0</v>
      </c>
      <c r="AB283" s="190">
        <v>1</v>
      </c>
    </row>
    <row r="284" spans="1:28" ht="13.5">
      <c r="A284" s="35"/>
      <c r="B284" s="11"/>
      <c r="C284" s="181" t="s">
        <v>39</v>
      </c>
      <c r="D284" s="183">
        <v>1</v>
      </c>
      <c r="E284" s="182">
        <v>0</v>
      </c>
      <c r="F284" s="182">
        <v>0</v>
      </c>
      <c r="G284" s="182">
        <v>0</v>
      </c>
      <c r="H284" s="182">
        <v>0</v>
      </c>
      <c r="I284" s="182">
        <v>0</v>
      </c>
      <c r="J284" s="182">
        <v>0</v>
      </c>
      <c r="K284" s="182">
        <v>0</v>
      </c>
      <c r="L284" s="182">
        <v>0</v>
      </c>
      <c r="M284" s="182">
        <v>0</v>
      </c>
      <c r="N284" s="182">
        <v>0</v>
      </c>
      <c r="O284" s="182">
        <v>0</v>
      </c>
      <c r="P284" s="182">
        <v>0</v>
      </c>
      <c r="Q284" s="182">
        <v>0</v>
      </c>
      <c r="R284" s="182">
        <v>0</v>
      </c>
      <c r="S284" s="182">
        <v>1</v>
      </c>
      <c r="T284" s="182">
        <v>0</v>
      </c>
      <c r="U284" s="182">
        <v>0</v>
      </c>
      <c r="V284" s="182">
        <v>0</v>
      </c>
      <c r="W284" s="182">
        <v>0</v>
      </c>
      <c r="X284" s="182">
        <v>0</v>
      </c>
      <c r="Y284" s="182">
        <v>0</v>
      </c>
      <c r="Z284" s="182">
        <v>0</v>
      </c>
      <c r="AA284" s="182">
        <v>0</v>
      </c>
      <c r="AB284" s="190">
        <v>2</v>
      </c>
    </row>
    <row r="285" spans="1:28" ht="15" customHeight="1">
      <c r="A285" s="35"/>
      <c r="B285" s="334" t="s">
        <v>121</v>
      </c>
      <c r="C285" s="260" t="s">
        <v>302</v>
      </c>
      <c r="D285" s="188">
        <v>1</v>
      </c>
      <c r="E285" s="189">
        <v>0</v>
      </c>
      <c r="F285" s="189">
        <v>0</v>
      </c>
      <c r="G285" s="189">
        <v>0</v>
      </c>
      <c r="H285" s="189">
        <v>0</v>
      </c>
      <c r="I285" s="189">
        <v>0</v>
      </c>
      <c r="J285" s="189">
        <v>0</v>
      </c>
      <c r="K285" s="189">
        <v>0</v>
      </c>
      <c r="L285" s="189">
        <v>0</v>
      </c>
      <c r="M285" s="189">
        <v>0</v>
      </c>
      <c r="N285" s="189">
        <v>0</v>
      </c>
      <c r="O285" s="189">
        <v>0</v>
      </c>
      <c r="P285" s="189">
        <v>0</v>
      </c>
      <c r="Q285" s="189">
        <v>0</v>
      </c>
      <c r="R285" s="189">
        <v>0</v>
      </c>
      <c r="S285" s="189">
        <v>0</v>
      </c>
      <c r="T285" s="189">
        <v>0</v>
      </c>
      <c r="U285" s="189">
        <v>0</v>
      </c>
      <c r="V285" s="189">
        <v>0</v>
      </c>
      <c r="W285" s="189">
        <v>0</v>
      </c>
      <c r="X285" s="189">
        <v>0</v>
      </c>
      <c r="Y285" s="189">
        <v>0</v>
      </c>
      <c r="Z285" s="189">
        <v>0</v>
      </c>
      <c r="AA285" s="189">
        <v>0</v>
      </c>
      <c r="AB285" s="312">
        <v>1</v>
      </c>
    </row>
    <row r="286" spans="1:28" ht="15" customHeight="1">
      <c r="A286" s="35"/>
      <c r="B286" s="11"/>
      <c r="C286" s="181" t="s">
        <v>321</v>
      </c>
      <c r="D286" s="183">
        <v>2</v>
      </c>
      <c r="E286" s="182">
        <v>0</v>
      </c>
      <c r="F286" s="182">
        <v>0</v>
      </c>
      <c r="G286" s="182">
        <v>0</v>
      </c>
      <c r="H286" s="182">
        <v>0</v>
      </c>
      <c r="I286" s="182">
        <v>0</v>
      </c>
      <c r="J286" s="182">
        <v>0</v>
      </c>
      <c r="K286" s="182">
        <v>0</v>
      </c>
      <c r="L286" s="182">
        <v>0</v>
      </c>
      <c r="M286" s="182">
        <v>0</v>
      </c>
      <c r="N286" s="182">
        <v>0</v>
      </c>
      <c r="O286" s="182">
        <v>0</v>
      </c>
      <c r="P286" s="182">
        <v>0</v>
      </c>
      <c r="Q286" s="182">
        <v>0</v>
      </c>
      <c r="R286" s="182">
        <v>0</v>
      </c>
      <c r="S286" s="182">
        <v>0</v>
      </c>
      <c r="T286" s="182">
        <v>0</v>
      </c>
      <c r="U286" s="182">
        <v>0</v>
      </c>
      <c r="V286" s="182">
        <v>0</v>
      </c>
      <c r="W286" s="182">
        <v>0</v>
      </c>
      <c r="X286" s="182">
        <v>0</v>
      </c>
      <c r="Y286" s="182">
        <v>1</v>
      </c>
      <c r="Z286" s="182">
        <v>0</v>
      </c>
      <c r="AA286" s="182">
        <v>0</v>
      </c>
      <c r="AB286" s="190">
        <v>3</v>
      </c>
    </row>
    <row r="287" spans="1:28" ht="15" customHeight="1">
      <c r="A287" s="35"/>
      <c r="B287" s="304"/>
      <c r="C287" s="34" t="s">
        <v>39</v>
      </c>
      <c r="D287" s="184">
        <v>3</v>
      </c>
      <c r="E287" s="185">
        <v>0</v>
      </c>
      <c r="F287" s="185">
        <v>0</v>
      </c>
      <c r="G287" s="185">
        <v>0</v>
      </c>
      <c r="H287" s="185">
        <v>0</v>
      </c>
      <c r="I287" s="185">
        <v>0</v>
      </c>
      <c r="J287" s="185">
        <v>0</v>
      </c>
      <c r="K287" s="185">
        <v>0</v>
      </c>
      <c r="L287" s="185">
        <v>0</v>
      </c>
      <c r="M287" s="185">
        <v>0</v>
      </c>
      <c r="N287" s="185">
        <v>0</v>
      </c>
      <c r="O287" s="185">
        <v>0</v>
      </c>
      <c r="P287" s="185">
        <v>0</v>
      </c>
      <c r="Q287" s="185">
        <v>0</v>
      </c>
      <c r="R287" s="185">
        <v>0</v>
      </c>
      <c r="S287" s="185">
        <v>0</v>
      </c>
      <c r="T287" s="185">
        <v>0</v>
      </c>
      <c r="U287" s="185">
        <v>0</v>
      </c>
      <c r="V287" s="185">
        <v>0</v>
      </c>
      <c r="W287" s="185">
        <v>0</v>
      </c>
      <c r="X287" s="185">
        <v>0</v>
      </c>
      <c r="Y287" s="185">
        <v>1</v>
      </c>
      <c r="Z287" s="185">
        <v>0</v>
      </c>
      <c r="AA287" s="185">
        <v>0</v>
      </c>
      <c r="AB287" s="191">
        <v>4</v>
      </c>
    </row>
    <row r="288" spans="1:28" ht="15" customHeight="1">
      <c r="A288" s="36"/>
      <c r="B288" s="304" t="s">
        <v>39</v>
      </c>
      <c r="C288" s="34"/>
      <c r="D288" s="184">
        <v>4</v>
      </c>
      <c r="E288" s="185">
        <v>0</v>
      </c>
      <c r="F288" s="185">
        <v>0</v>
      </c>
      <c r="G288" s="185">
        <v>0</v>
      </c>
      <c r="H288" s="185">
        <v>0</v>
      </c>
      <c r="I288" s="185">
        <v>0</v>
      </c>
      <c r="J288" s="185">
        <v>0</v>
      </c>
      <c r="K288" s="185">
        <v>0</v>
      </c>
      <c r="L288" s="185">
        <v>0</v>
      </c>
      <c r="M288" s="185">
        <v>0</v>
      </c>
      <c r="N288" s="185">
        <v>0</v>
      </c>
      <c r="O288" s="185">
        <v>0</v>
      </c>
      <c r="P288" s="185">
        <v>0</v>
      </c>
      <c r="Q288" s="185">
        <v>0</v>
      </c>
      <c r="R288" s="185">
        <v>0</v>
      </c>
      <c r="S288" s="185">
        <v>1</v>
      </c>
      <c r="T288" s="185">
        <v>0</v>
      </c>
      <c r="U288" s="185">
        <v>0</v>
      </c>
      <c r="V288" s="185">
        <v>0</v>
      </c>
      <c r="W288" s="185">
        <v>0</v>
      </c>
      <c r="X288" s="185">
        <v>0</v>
      </c>
      <c r="Y288" s="185">
        <v>1</v>
      </c>
      <c r="Z288" s="185">
        <v>0</v>
      </c>
      <c r="AA288" s="185">
        <v>0</v>
      </c>
      <c r="AB288" s="191">
        <v>6</v>
      </c>
    </row>
    <row r="289" spans="1:28" ht="30.75" customHeight="1">
      <c r="A289" s="116" t="s">
        <v>23</v>
      </c>
      <c r="B289" s="11" t="s">
        <v>125</v>
      </c>
      <c r="C289" s="181" t="s">
        <v>322</v>
      </c>
      <c r="D289" s="183">
        <v>1</v>
      </c>
      <c r="E289" s="182">
        <v>0</v>
      </c>
      <c r="F289" s="182">
        <v>0</v>
      </c>
      <c r="G289" s="182">
        <v>0</v>
      </c>
      <c r="H289" s="182">
        <v>0</v>
      </c>
      <c r="I289" s="182">
        <v>0</v>
      </c>
      <c r="J289" s="182">
        <v>0</v>
      </c>
      <c r="K289" s="182">
        <v>0</v>
      </c>
      <c r="L289" s="182">
        <v>0</v>
      </c>
      <c r="M289" s="182">
        <v>0</v>
      </c>
      <c r="N289" s="182">
        <v>0</v>
      </c>
      <c r="O289" s="182">
        <v>0</v>
      </c>
      <c r="P289" s="182">
        <v>0</v>
      </c>
      <c r="Q289" s="182">
        <v>0</v>
      </c>
      <c r="R289" s="182">
        <v>0</v>
      </c>
      <c r="S289" s="182">
        <v>0</v>
      </c>
      <c r="T289" s="182">
        <v>0</v>
      </c>
      <c r="U289" s="182">
        <v>0</v>
      </c>
      <c r="V289" s="182">
        <v>0</v>
      </c>
      <c r="W289" s="182">
        <v>0</v>
      </c>
      <c r="X289" s="182">
        <v>0</v>
      </c>
      <c r="Y289" s="182">
        <v>0</v>
      </c>
      <c r="Z289" s="182">
        <v>0</v>
      </c>
      <c r="AA289" s="182">
        <v>0</v>
      </c>
      <c r="AB289" s="190">
        <v>1</v>
      </c>
    </row>
    <row r="290" spans="1:28" ht="15" customHeight="1">
      <c r="A290" s="35"/>
      <c r="B290" s="197" t="s">
        <v>193</v>
      </c>
      <c r="C290" s="39" t="s">
        <v>129</v>
      </c>
      <c r="D290" s="195">
        <v>1</v>
      </c>
      <c r="E290" s="194">
        <v>0</v>
      </c>
      <c r="F290" s="194">
        <v>0</v>
      </c>
      <c r="G290" s="194">
        <v>0</v>
      </c>
      <c r="H290" s="194">
        <v>0</v>
      </c>
      <c r="I290" s="194">
        <v>0</v>
      </c>
      <c r="J290" s="194">
        <v>0</v>
      </c>
      <c r="K290" s="194">
        <v>0</v>
      </c>
      <c r="L290" s="194">
        <v>0</v>
      </c>
      <c r="M290" s="194">
        <v>0</v>
      </c>
      <c r="N290" s="194">
        <v>0</v>
      </c>
      <c r="O290" s="194">
        <v>0</v>
      </c>
      <c r="P290" s="194">
        <v>0</v>
      </c>
      <c r="Q290" s="194">
        <v>0</v>
      </c>
      <c r="R290" s="194">
        <v>0</v>
      </c>
      <c r="S290" s="194">
        <v>0</v>
      </c>
      <c r="T290" s="194">
        <v>1</v>
      </c>
      <c r="U290" s="194">
        <v>0</v>
      </c>
      <c r="V290" s="194">
        <v>0</v>
      </c>
      <c r="W290" s="194">
        <v>0</v>
      </c>
      <c r="X290" s="194">
        <v>0</v>
      </c>
      <c r="Y290" s="194">
        <v>0</v>
      </c>
      <c r="Z290" s="194">
        <v>0</v>
      </c>
      <c r="AA290" s="194">
        <v>0</v>
      </c>
      <c r="AB290" s="196">
        <v>2</v>
      </c>
    </row>
    <row r="291" spans="1:28" ht="15" customHeight="1">
      <c r="A291" s="35"/>
      <c r="B291" s="197" t="s">
        <v>194</v>
      </c>
      <c r="C291" s="39" t="s">
        <v>323</v>
      </c>
      <c r="D291" s="195">
        <v>0</v>
      </c>
      <c r="E291" s="194">
        <v>0</v>
      </c>
      <c r="F291" s="194">
        <v>0</v>
      </c>
      <c r="G291" s="194">
        <v>0</v>
      </c>
      <c r="H291" s="194">
        <v>0</v>
      </c>
      <c r="I291" s="194">
        <v>0</v>
      </c>
      <c r="J291" s="194">
        <v>0</v>
      </c>
      <c r="K291" s="194">
        <v>0</v>
      </c>
      <c r="L291" s="194">
        <v>0</v>
      </c>
      <c r="M291" s="194">
        <v>0</v>
      </c>
      <c r="N291" s="194">
        <v>0</v>
      </c>
      <c r="O291" s="194">
        <v>0</v>
      </c>
      <c r="P291" s="194">
        <v>0</v>
      </c>
      <c r="Q291" s="194">
        <v>0</v>
      </c>
      <c r="R291" s="194">
        <v>1</v>
      </c>
      <c r="S291" s="194">
        <v>0</v>
      </c>
      <c r="T291" s="194">
        <v>0</v>
      </c>
      <c r="U291" s="194">
        <v>0</v>
      </c>
      <c r="V291" s="194">
        <v>0</v>
      </c>
      <c r="W291" s="194">
        <v>0</v>
      </c>
      <c r="X291" s="194">
        <v>0</v>
      </c>
      <c r="Y291" s="194">
        <v>0</v>
      </c>
      <c r="Z291" s="194">
        <v>0</v>
      </c>
      <c r="AA291" s="194">
        <v>0</v>
      </c>
      <c r="AB291" s="196">
        <v>1</v>
      </c>
    </row>
    <row r="292" spans="1:28" ht="15" customHeight="1">
      <c r="A292" s="35"/>
      <c r="B292" s="197" t="s">
        <v>182</v>
      </c>
      <c r="C292" s="39" t="s">
        <v>324</v>
      </c>
      <c r="D292" s="195">
        <v>1</v>
      </c>
      <c r="E292" s="194">
        <v>0</v>
      </c>
      <c r="F292" s="194">
        <v>0</v>
      </c>
      <c r="G292" s="194">
        <v>0</v>
      </c>
      <c r="H292" s="194">
        <v>0</v>
      </c>
      <c r="I292" s="194">
        <v>0</v>
      </c>
      <c r="J292" s="194">
        <v>0</v>
      </c>
      <c r="K292" s="194">
        <v>0</v>
      </c>
      <c r="L292" s="194">
        <v>0</v>
      </c>
      <c r="M292" s="194">
        <v>0</v>
      </c>
      <c r="N292" s="194">
        <v>0</v>
      </c>
      <c r="O292" s="194">
        <v>0</v>
      </c>
      <c r="P292" s="194">
        <v>0</v>
      </c>
      <c r="Q292" s="194">
        <v>0</v>
      </c>
      <c r="R292" s="194">
        <v>0</v>
      </c>
      <c r="S292" s="194">
        <v>0</v>
      </c>
      <c r="T292" s="194">
        <v>0</v>
      </c>
      <c r="U292" s="194">
        <v>0</v>
      </c>
      <c r="V292" s="194">
        <v>0</v>
      </c>
      <c r="W292" s="194">
        <v>0</v>
      </c>
      <c r="X292" s="194">
        <v>0</v>
      </c>
      <c r="Y292" s="194">
        <v>0</v>
      </c>
      <c r="Z292" s="194">
        <v>0</v>
      </c>
      <c r="AA292" s="194">
        <v>0</v>
      </c>
      <c r="AB292" s="196">
        <v>1</v>
      </c>
    </row>
    <row r="293" spans="1:28" ht="15" customHeight="1">
      <c r="A293" s="35"/>
      <c r="B293" s="11" t="s">
        <v>181</v>
      </c>
      <c r="C293" s="181" t="s">
        <v>132</v>
      </c>
      <c r="D293" s="183">
        <v>24</v>
      </c>
      <c r="E293" s="182">
        <v>0</v>
      </c>
      <c r="F293" s="182">
        <v>0</v>
      </c>
      <c r="G293" s="182">
        <v>8</v>
      </c>
      <c r="H293" s="182">
        <v>2</v>
      </c>
      <c r="I293" s="182">
        <v>0</v>
      </c>
      <c r="J293" s="182">
        <v>1</v>
      </c>
      <c r="K293" s="182">
        <v>1</v>
      </c>
      <c r="L293" s="182">
        <v>1</v>
      </c>
      <c r="M293" s="182">
        <v>1</v>
      </c>
      <c r="N293" s="182">
        <v>0</v>
      </c>
      <c r="O293" s="182">
        <v>0</v>
      </c>
      <c r="P293" s="182">
        <v>0</v>
      </c>
      <c r="Q293" s="182">
        <v>0</v>
      </c>
      <c r="R293" s="182">
        <v>0</v>
      </c>
      <c r="S293" s="182">
        <v>0</v>
      </c>
      <c r="T293" s="182">
        <v>1</v>
      </c>
      <c r="U293" s="182">
        <v>0</v>
      </c>
      <c r="V293" s="182">
        <v>0</v>
      </c>
      <c r="W293" s="182">
        <v>1</v>
      </c>
      <c r="X293" s="182">
        <v>0</v>
      </c>
      <c r="Y293" s="182">
        <v>0</v>
      </c>
      <c r="Z293" s="182">
        <v>0</v>
      </c>
      <c r="AA293" s="182">
        <v>0</v>
      </c>
      <c r="AB293" s="190">
        <v>40</v>
      </c>
    </row>
    <row r="294" spans="1:28" ht="15" customHeight="1">
      <c r="A294" s="35"/>
      <c r="B294" s="11"/>
      <c r="C294" s="181" t="s">
        <v>133</v>
      </c>
      <c r="D294" s="183">
        <v>6</v>
      </c>
      <c r="E294" s="182">
        <v>0</v>
      </c>
      <c r="F294" s="182">
        <v>0</v>
      </c>
      <c r="G294" s="182">
        <v>2</v>
      </c>
      <c r="H294" s="182">
        <v>0</v>
      </c>
      <c r="I294" s="182">
        <v>0</v>
      </c>
      <c r="J294" s="182">
        <v>0</v>
      </c>
      <c r="K294" s="182">
        <v>0</v>
      </c>
      <c r="L294" s="182">
        <v>0</v>
      </c>
      <c r="M294" s="182">
        <v>1</v>
      </c>
      <c r="N294" s="182">
        <v>0</v>
      </c>
      <c r="O294" s="182">
        <v>0</v>
      </c>
      <c r="P294" s="182">
        <v>0</v>
      </c>
      <c r="Q294" s="182">
        <v>0</v>
      </c>
      <c r="R294" s="182">
        <v>1</v>
      </c>
      <c r="S294" s="182">
        <v>0</v>
      </c>
      <c r="T294" s="182">
        <v>2</v>
      </c>
      <c r="U294" s="182">
        <v>0</v>
      </c>
      <c r="V294" s="182">
        <v>0</v>
      </c>
      <c r="W294" s="182">
        <v>0</v>
      </c>
      <c r="X294" s="182">
        <v>0</v>
      </c>
      <c r="Y294" s="182">
        <v>0</v>
      </c>
      <c r="Z294" s="182">
        <v>0</v>
      </c>
      <c r="AA294" s="182">
        <v>0</v>
      </c>
      <c r="AB294" s="190">
        <v>12</v>
      </c>
    </row>
    <row r="295" spans="1:28" ht="15" customHeight="1">
      <c r="A295" s="35"/>
      <c r="B295" s="11"/>
      <c r="C295" s="181" t="s">
        <v>325</v>
      </c>
      <c r="D295" s="183">
        <v>9</v>
      </c>
      <c r="E295" s="182">
        <v>1</v>
      </c>
      <c r="F295" s="182">
        <v>0</v>
      </c>
      <c r="G295" s="182">
        <v>3</v>
      </c>
      <c r="H295" s="182">
        <v>0</v>
      </c>
      <c r="I295" s="182">
        <v>0</v>
      </c>
      <c r="J295" s="182">
        <v>1</v>
      </c>
      <c r="K295" s="182">
        <v>3</v>
      </c>
      <c r="L295" s="182">
        <v>0</v>
      </c>
      <c r="M295" s="182">
        <v>2</v>
      </c>
      <c r="N295" s="182">
        <v>0</v>
      </c>
      <c r="O295" s="182">
        <v>2</v>
      </c>
      <c r="P295" s="182">
        <v>1</v>
      </c>
      <c r="Q295" s="182">
        <v>1</v>
      </c>
      <c r="R295" s="182">
        <v>3</v>
      </c>
      <c r="S295" s="182">
        <v>0</v>
      </c>
      <c r="T295" s="182">
        <v>0</v>
      </c>
      <c r="U295" s="182">
        <v>1</v>
      </c>
      <c r="V295" s="182">
        <v>0</v>
      </c>
      <c r="W295" s="182">
        <v>0</v>
      </c>
      <c r="X295" s="182">
        <v>0</v>
      </c>
      <c r="Y295" s="182">
        <v>0</v>
      </c>
      <c r="Z295" s="182">
        <v>0</v>
      </c>
      <c r="AA295" s="182">
        <v>0</v>
      </c>
      <c r="AB295" s="190">
        <v>27</v>
      </c>
    </row>
    <row r="296" spans="1:28" ht="15" customHeight="1">
      <c r="A296" s="35"/>
      <c r="B296" s="11"/>
      <c r="C296" s="181" t="s">
        <v>39</v>
      </c>
      <c r="D296" s="183">
        <v>39</v>
      </c>
      <c r="E296" s="182">
        <v>1</v>
      </c>
      <c r="F296" s="182">
        <v>0</v>
      </c>
      <c r="G296" s="182">
        <v>13</v>
      </c>
      <c r="H296" s="182">
        <v>2</v>
      </c>
      <c r="I296" s="182">
        <v>0</v>
      </c>
      <c r="J296" s="182">
        <v>2</v>
      </c>
      <c r="K296" s="182">
        <v>4</v>
      </c>
      <c r="L296" s="182">
        <v>1</v>
      </c>
      <c r="M296" s="182">
        <v>4</v>
      </c>
      <c r="N296" s="182">
        <v>0</v>
      </c>
      <c r="O296" s="182">
        <v>2</v>
      </c>
      <c r="P296" s="182">
        <v>1</v>
      </c>
      <c r="Q296" s="182">
        <v>1</v>
      </c>
      <c r="R296" s="182">
        <v>4</v>
      </c>
      <c r="S296" s="182">
        <v>0</v>
      </c>
      <c r="T296" s="182">
        <v>3</v>
      </c>
      <c r="U296" s="182">
        <v>1</v>
      </c>
      <c r="V296" s="182">
        <v>0</v>
      </c>
      <c r="W296" s="182">
        <v>1</v>
      </c>
      <c r="X296" s="182">
        <v>0</v>
      </c>
      <c r="Y296" s="182">
        <v>0</v>
      </c>
      <c r="Z296" s="182">
        <v>0</v>
      </c>
      <c r="AA296" s="182">
        <v>0</v>
      </c>
      <c r="AB296" s="190">
        <v>79</v>
      </c>
    </row>
    <row r="297" spans="1:28" ht="15" customHeight="1">
      <c r="A297" s="36"/>
      <c r="B297" s="197" t="s">
        <v>39</v>
      </c>
      <c r="C297" s="39"/>
      <c r="D297" s="195">
        <v>42</v>
      </c>
      <c r="E297" s="194">
        <v>1</v>
      </c>
      <c r="F297" s="194">
        <v>0</v>
      </c>
      <c r="G297" s="194">
        <v>13</v>
      </c>
      <c r="H297" s="194">
        <v>2</v>
      </c>
      <c r="I297" s="194">
        <v>0</v>
      </c>
      <c r="J297" s="194">
        <v>2</v>
      </c>
      <c r="K297" s="194">
        <v>4</v>
      </c>
      <c r="L297" s="194">
        <v>1</v>
      </c>
      <c r="M297" s="194">
        <v>4</v>
      </c>
      <c r="N297" s="194">
        <v>0</v>
      </c>
      <c r="O297" s="194">
        <v>2</v>
      </c>
      <c r="P297" s="194">
        <v>1</v>
      </c>
      <c r="Q297" s="194">
        <v>1</v>
      </c>
      <c r="R297" s="194">
        <v>5</v>
      </c>
      <c r="S297" s="194">
        <v>0</v>
      </c>
      <c r="T297" s="194">
        <v>4</v>
      </c>
      <c r="U297" s="194">
        <v>1</v>
      </c>
      <c r="V297" s="194">
        <v>0</v>
      </c>
      <c r="W297" s="194">
        <v>1</v>
      </c>
      <c r="X297" s="194">
        <v>0</v>
      </c>
      <c r="Y297" s="194">
        <v>0</v>
      </c>
      <c r="Z297" s="194">
        <v>0</v>
      </c>
      <c r="AA297" s="194">
        <v>0</v>
      </c>
      <c r="AB297" s="196">
        <v>84</v>
      </c>
    </row>
    <row r="298" spans="1:28" ht="15" customHeight="1">
      <c r="A298" s="35" t="s">
        <v>24</v>
      </c>
      <c r="B298" s="11" t="s">
        <v>136</v>
      </c>
      <c r="C298" s="181" t="s">
        <v>138</v>
      </c>
      <c r="D298" s="183">
        <v>0</v>
      </c>
      <c r="E298" s="182">
        <v>0</v>
      </c>
      <c r="F298" s="182">
        <v>0</v>
      </c>
      <c r="G298" s="182">
        <v>0</v>
      </c>
      <c r="H298" s="182">
        <v>0</v>
      </c>
      <c r="I298" s="182">
        <v>0</v>
      </c>
      <c r="J298" s="182">
        <v>0</v>
      </c>
      <c r="K298" s="182">
        <v>0</v>
      </c>
      <c r="L298" s="182">
        <v>0</v>
      </c>
      <c r="M298" s="182">
        <v>0</v>
      </c>
      <c r="N298" s="182">
        <v>0</v>
      </c>
      <c r="O298" s="182">
        <v>0</v>
      </c>
      <c r="P298" s="182">
        <v>0</v>
      </c>
      <c r="Q298" s="182">
        <v>0</v>
      </c>
      <c r="R298" s="182">
        <v>0</v>
      </c>
      <c r="S298" s="182">
        <v>34</v>
      </c>
      <c r="T298" s="182">
        <v>0</v>
      </c>
      <c r="U298" s="182">
        <v>0</v>
      </c>
      <c r="V298" s="182">
        <v>0</v>
      </c>
      <c r="W298" s="182">
        <v>0</v>
      </c>
      <c r="X298" s="182">
        <v>0</v>
      </c>
      <c r="Y298" s="182">
        <v>0</v>
      </c>
      <c r="Z298" s="182">
        <v>0</v>
      </c>
      <c r="AA298" s="182">
        <v>0</v>
      </c>
      <c r="AB298" s="190">
        <v>34</v>
      </c>
    </row>
    <row r="299" spans="1:28" ht="15" customHeight="1">
      <c r="A299" s="35"/>
      <c r="B299" s="197" t="s">
        <v>142</v>
      </c>
      <c r="C299" s="39" t="s">
        <v>142</v>
      </c>
      <c r="D299" s="195">
        <v>0</v>
      </c>
      <c r="E299" s="194">
        <v>0</v>
      </c>
      <c r="F299" s="194">
        <v>0</v>
      </c>
      <c r="G299" s="194">
        <v>0</v>
      </c>
      <c r="H299" s="194">
        <v>0</v>
      </c>
      <c r="I299" s="194">
        <v>0</v>
      </c>
      <c r="J299" s="194">
        <v>1</v>
      </c>
      <c r="K299" s="194">
        <v>0</v>
      </c>
      <c r="L299" s="194">
        <v>0</v>
      </c>
      <c r="M299" s="194">
        <v>0</v>
      </c>
      <c r="N299" s="194">
        <v>0</v>
      </c>
      <c r="O299" s="194">
        <v>0</v>
      </c>
      <c r="P299" s="194">
        <v>0</v>
      </c>
      <c r="Q299" s="194">
        <v>0</v>
      </c>
      <c r="R299" s="194">
        <v>0</v>
      </c>
      <c r="S299" s="194">
        <v>0</v>
      </c>
      <c r="T299" s="194">
        <v>0</v>
      </c>
      <c r="U299" s="194">
        <v>0</v>
      </c>
      <c r="V299" s="194">
        <v>0</v>
      </c>
      <c r="W299" s="194">
        <v>0</v>
      </c>
      <c r="X299" s="194">
        <v>0</v>
      </c>
      <c r="Y299" s="194">
        <v>0</v>
      </c>
      <c r="Z299" s="194">
        <v>0</v>
      </c>
      <c r="AA299" s="194">
        <v>0</v>
      </c>
      <c r="AB299" s="196">
        <v>1</v>
      </c>
    </row>
    <row r="300" spans="1:28" ht="15" customHeight="1">
      <c r="A300" s="35"/>
      <c r="B300" s="11" t="s">
        <v>143</v>
      </c>
      <c r="C300" s="181" t="s">
        <v>144</v>
      </c>
      <c r="D300" s="183">
        <v>0</v>
      </c>
      <c r="E300" s="182">
        <v>0</v>
      </c>
      <c r="F300" s="182">
        <v>0</v>
      </c>
      <c r="G300" s="182">
        <v>1</v>
      </c>
      <c r="H300" s="182">
        <v>0</v>
      </c>
      <c r="I300" s="182">
        <v>0</v>
      </c>
      <c r="J300" s="182">
        <v>2</v>
      </c>
      <c r="K300" s="182">
        <v>0</v>
      </c>
      <c r="L300" s="182">
        <v>0</v>
      </c>
      <c r="M300" s="182">
        <v>0</v>
      </c>
      <c r="N300" s="182">
        <v>0</v>
      </c>
      <c r="O300" s="182">
        <v>0</v>
      </c>
      <c r="P300" s="182">
        <v>0</v>
      </c>
      <c r="Q300" s="182">
        <v>0</v>
      </c>
      <c r="R300" s="182">
        <v>0</v>
      </c>
      <c r="S300" s="182">
        <v>0</v>
      </c>
      <c r="T300" s="182">
        <v>0</v>
      </c>
      <c r="U300" s="182">
        <v>0</v>
      </c>
      <c r="V300" s="182">
        <v>0</v>
      </c>
      <c r="W300" s="182">
        <v>0</v>
      </c>
      <c r="X300" s="182">
        <v>0</v>
      </c>
      <c r="Y300" s="182">
        <v>0</v>
      </c>
      <c r="Z300" s="182">
        <v>0</v>
      </c>
      <c r="AA300" s="182">
        <v>0</v>
      </c>
      <c r="AB300" s="190">
        <v>3</v>
      </c>
    </row>
    <row r="301" spans="1:28" ht="15" customHeight="1">
      <c r="A301" s="35"/>
      <c r="B301" s="11"/>
      <c r="C301" s="181" t="s">
        <v>145</v>
      </c>
      <c r="D301" s="183">
        <v>1</v>
      </c>
      <c r="E301" s="182">
        <v>0</v>
      </c>
      <c r="F301" s="182">
        <v>0</v>
      </c>
      <c r="G301" s="182">
        <v>0</v>
      </c>
      <c r="H301" s="182">
        <v>0</v>
      </c>
      <c r="I301" s="182">
        <v>0</v>
      </c>
      <c r="J301" s="182">
        <v>0</v>
      </c>
      <c r="K301" s="182">
        <v>0</v>
      </c>
      <c r="L301" s="182">
        <v>0</v>
      </c>
      <c r="M301" s="182">
        <v>0</v>
      </c>
      <c r="N301" s="182">
        <v>0</v>
      </c>
      <c r="O301" s="182">
        <v>0</v>
      </c>
      <c r="P301" s="182">
        <v>0</v>
      </c>
      <c r="Q301" s="182">
        <v>0</v>
      </c>
      <c r="R301" s="182">
        <v>0</v>
      </c>
      <c r="S301" s="182">
        <v>0</v>
      </c>
      <c r="T301" s="182">
        <v>0</v>
      </c>
      <c r="U301" s="182">
        <v>0</v>
      </c>
      <c r="V301" s="182">
        <v>0</v>
      </c>
      <c r="W301" s="182">
        <v>0</v>
      </c>
      <c r="X301" s="182">
        <v>0</v>
      </c>
      <c r="Y301" s="182">
        <v>0</v>
      </c>
      <c r="Z301" s="182">
        <v>0</v>
      </c>
      <c r="AA301" s="182">
        <v>0</v>
      </c>
      <c r="AB301" s="190">
        <v>1</v>
      </c>
    </row>
    <row r="302" spans="1:28" ht="15" customHeight="1">
      <c r="A302" s="35"/>
      <c r="B302" s="11"/>
      <c r="C302" s="181" t="s">
        <v>147</v>
      </c>
      <c r="D302" s="183">
        <v>13</v>
      </c>
      <c r="E302" s="182">
        <v>0</v>
      </c>
      <c r="F302" s="182">
        <v>0</v>
      </c>
      <c r="G302" s="182">
        <v>3</v>
      </c>
      <c r="H302" s="182">
        <v>0</v>
      </c>
      <c r="I302" s="182">
        <v>4</v>
      </c>
      <c r="J302" s="182">
        <v>2</v>
      </c>
      <c r="K302" s="182">
        <v>0</v>
      </c>
      <c r="L302" s="182">
        <v>0</v>
      </c>
      <c r="M302" s="182">
        <v>0</v>
      </c>
      <c r="N302" s="182">
        <v>0</v>
      </c>
      <c r="O302" s="182">
        <v>0</v>
      </c>
      <c r="P302" s="182">
        <v>2</v>
      </c>
      <c r="Q302" s="182">
        <v>0</v>
      </c>
      <c r="R302" s="182">
        <v>0</v>
      </c>
      <c r="S302" s="182">
        <v>0</v>
      </c>
      <c r="T302" s="182">
        <v>0</v>
      </c>
      <c r="U302" s="182">
        <v>0</v>
      </c>
      <c r="V302" s="182">
        <v>0</v>
      </c>
      <c r="W302" s="182">
        <v>0</v>
      </c>
      <c r="X302" s="182">
        <v>0</v>
      </c>
      <c r="Y302" s="182">
        <v>0</v>
      </c>
      <c r="Z302" s="182">
        <v>0</v>
      </c>
      <c r="AA302" s="182">
        <v>0</v>
      </c>
      <c r="AB302" s="190">
        <v>24</v>
      </c>
    </row>
    <row r="303" spans="1:28" ht="15" customHeight="1">
      <c r="A303" s="35"/>
      <c r="B303" s="11"/>
      <c r="C303" s="181" t="s">
        <v>39</v>
      </c>
      <c r="D303" s="183">
        <v>14</v>
      </c>
      <c r="E303" s="182">
        <v>0</v>
      </c>
      <c r="F303" s="182">
        <v>0</v>
      </c>
      <c r="G303" s="182">
        <v>4</v>
      </c>
      <c r="H303" s="182">
        <v>0</v>
      </c>
      <c r="I303" s="182">
        <v>4</v>
      </c>
      <c r="J303" s="182">
        <v>4</v>
      </c>
      <c r="K303" s="182">
        <v>0</v>
      </c>
      <c r="L303" s="182">
        <v>0</v>
      </c>
      <c r="M303" s="182">
        <v>0</v>
      </c>
      <c r="N303" s="182">
        <v>0</v>
      </c>
      <c r="O303" s="182">
        <v>0</v>
      </c>
      <c r="P303" s="182">
        <v>2</v>
      </c>
      <c r="Q303" s="182">
        <v>0</v>
      </c>
      <c r="R303" s="182">
        <v>0</v>
      </c>
      <c r="S303" s="182">
        <v>0</v>
      </c>
      <c r="T303" s="182">
        <v>0</v>
      </c>
      <c r="U303" s="182">
        <v>0</v>
      </c>
      <c r="V303" s="182">
        <v>0</v>
      </c>
      <c r="W303" s="182">
        <v>0</v>
      </c>
      <c r="X303" s="182">
        <v>0</v>
      </c>
      <c r="Y303" s="182">
        <v>0</v>
      </c>
      <c r="Z303" s="182">
        <v>0</v>
      </c>
      <c r="AA303" s="182">
        <v>0</v>
      </c>
      <c r="AB303" s="190">
        <v>28</v>
      </c>
    </row>
    <row r="304" spans="1:28" ht="14.25" customHeight="1">
      <c r="A304" s="36"/>
      <c r="B304" s="197" t="s">
        <v>39</v>
      </c>
      <c r="C304" s="39"/>
      <c r="D304" s="195">
        <v>14</v>
      </c>
      <c r="E304" s="194">
        <v>0</v>
      </c>
      <c r="F304" s="194">
        <v>0</v>
      </c>
      <c r="G304" s="194">
        <v>4</v>
      </c>
      <c r="H304" s="194">
        <v>0</v>
      </c>
      <c r="I304" s="194">
        <v>4</v>
      </c>
      <c r="J304" s="194">
        <v>5</v>
      </c>
      <c r="K304" s="194">
        <v>0</v>
      </c>
      <c r="L304" s="194">
        <v>0</v>
      </c>
      <c r="M304" s="194">
        <v>0</v>
      </c>
      <c r="N304" s="194">
        <v>0</v>
      </c>
      <c r="O304" s="194">
        <v>0</v>
      </c>
      <c r="P304" s="194">
        <v>2</v>
      </c>
      <c r="Q304" s="194">
        <v>0</v>
      </c>
      <c r="R304" s="194">
        <v>0</v>
      </c>
      <c r="S304" s="194">
        <v>34</v>
      </c>
      <c r="T304" s="194">
        <v>0</v>
      </c>
      <c r="U304" s="194">
        <v>0</v>
      </c>
      <c r="V304" s="194">
        <v>0</v>
      </c>
      <c r="W304" s="194">
        <v>0</v>
      </c>
      <c r="X304" s="194">
        <v>0</v>
      </c>
      <c r="Y304" s="194">
        <v>0</v>
      </c>
      <c r="Z304" s="194">
        <v>0</v>
      </c>
      <c r="AA304" s="194">
        <v>0</v>
      </c>
      <c r="AB304" s="196">
        <v>63</v>
      </c>
    </row>
    <row r="305" spans="1:28" ht="15" customHeight="1">
      <c r="A305" s="36" t="s">
        <v>39</v>
      </c>
      <c r="B305" s="304"/>
      <c r="C305" s="34"/>
      <c r="D305" s="184">
        <v>2624</v>
      </c>
      <c r="E305" s="185">
        <v>2</v>
      </c>
      <c r="F305" s="185">
        <v>0</v>
      </c>
      <c r="G305" s="185">
        <v>832</v>
      </c>
      <c r="H305" s="185">
        <v>95</v>
      </c>
      <c r="I305" s="185">
        <v>94</v>
      </c>
      <c r="J305" s="185">
        <v>49</v>
      </c>
      <c r="K305" s="185">
        <v>189</v>
      </c>
      <c r="L305" s="185">
        <v>9</v>
      </c>
      <c r="M305" s="185">
        <v>55</v>
      </c>
      <c r="N305" s="185">
        <v>2</v>
      </c>
      <c r="O305" s="185">
        <v>36</v>
      </c>
      <c r="P305" s="185">
        <v>40</v>
      </c>
      <c r="Q305" s="185">
        <v>15</v>
      </c>
      <c r="R305" s="185">
        <v>25</v>
      </c>
      <c r="S305" s="185">
        <v>38</v>
      </c>
      <c r="T305" s="185">
        <v>11</v>
      </c>
      <c r="U305" s="185">
        <v>8</v>
      </c>
      <c r="V305" s="185">
        <v>5</v>
      </c>
      <c r="W305" s="185">
        <v>26</v>
      </c>
      <c r="X305" s="185">
        <v>2</v>
      </c>
      <c r="Y305" s="185">
        <v>6</v>
      </c>
      <c r="Z305" s="185">
        <v>0</v>
      </c>
      <c r="AA305" s="185">
        <v>0</v>
      </c>
      <c r="AB305" s="191">
        <v>4163</v>
      </c>
    </row>
    <row r="306" spans="1:28" ht="23.25" customHeight="1"/>
    <row r="307" spans="1:28" ht="15" customHeight="1">
      <c r="A307" s="332" t="s">
        <v>338</v>
      </c>
      <c r="B307" s="49"/>
      <c r="C307" s="49"/>
      <c r="D307" s="49"/>
      <c r="E307" s="49"/>
      <c r="F307" s="49"/>
      <c r="G307" s="49"/>
      <c r="H307" s="49"/>
      <c r="I307" s="49"/>
      <c r="J307" s="49"/>
      <c r="K307" s="49"/>
      <c r="L307" s="49"/>
      <c r="M307" s="49"/>
    </row>
    <row r="308" spans="1:28" ht="15" customHeight="1">
      <c r="A308" s="51"/>
      <c r="B308" s="52"/>
      <c r="C308" s="53"/>
      <c r="D308" s="504" t="s">
        <v>150</v>
      </c>
      <c r="E308" s="505"/>
      <c r="F308" s="505"/>
      <c r="G308" s="505"/>
      <c r="H308" s="505"/>
      <c r="I308" s="505"/>
      <c r="J308" s="505"/>
      <c r="K308" s="505"/>
      <c r="L308" s="505"/>
      <c r="M308" s="505"/>
      <c r="N308" s="505"/>
      <c r="O308" s="505"/>
      <c r="P308" s="505"/>
      <c r="Q308" s="505"/>
      <c r="R308" s="505"/>
      <c r="S308" s="505"/>
      <c r="T308" s="505"/>
      <c r="U308" s="505"/>
      <c r="V308" s="505"/>
      <c r="W308" s="505"/>
      <c r="X308" s="505"/>
      <c r="Y308" s="505"/>
      <c r="Z308" s="505"/>
      <c r="AA308" s="505"/>
      <c r="AB308" s="506"/>
    </row>
    <row r="309" spans="1:28" ht="15" customHeight="1">
      <c r="A309" s="54"/>
      <c r="B309" s="45"/>
      <c r="C309" s="55"/>
      <c r="D309" s="507" t="str">
        <f>'Table Of Contents'!$G$4</f>
        <v>July 2018 - June 2019</v>
      </c>
      <c r="E309" s="508"/>
      <c r="F309" s="508"/>
      <c r="G309" s="508"/>
      <c r="H309" s="508"/>
      <c r="I309" s="508"/>
      <c r="J309" s="508"/>
      <c r="K309" s="508"/>
      <c r="L309" s="508"/>
      <c r="M309" s="508"/>
      <c r="N309" s="508"/>
      <c r="O309" s="508"/>
      <c r="P309" s="508"/>
      <c r="Q309" s="508"/>
      <c r="R309" s="508"/>
      <c r="S309" s="508"/>
      <c r="T309" s="508"/>
      <c r="U309" s="508"/>
      <c r="V309" s="508"/>
      <c r="W309" s="508"/>
      <c r="X309" s="508"/>
      <c r="Y309" s="508"/>
      <c r="Z309" s="508"/>
      <c r="AA309" s="508"/>
      <c r="AB309" s="509"/>
    </row>
    <row r="310" spans="1:28" ht="191.25" customHeight="1">
      <c r="A310" s="56" t="s">
        <v>754</v>
      </c>
      <c r="B310" s="50"/>
      <c r="C310" s="50"/>
      <c r="D310" s="58" t="s">
        <v>151</v>
      </c>
      <c r="E310" s="59" t="s">
        <v>260</v>
      </c>
      <c r="F310" s="59" t="s">
        <v>199</v>
      </c>
      <c r="G310" s="59" t="s">
        <v>521</v>
      </c>
      <c r="H310" s="59" t="s">
        <v>454</v>
      </c>
      <c r="I310" s="59" t="s">
        <v>200</v>
      </c>
      <c r="J310" s="59" t="s">
        <v>201</v>
      </c>
      <c r="K310" s="59" t="s">
        <v>522</v>
      </c>
      <c r="L310" s="59" t="s">
        <v>455</v>
      </c>
      <c r="M310" s="59" t="s">
        <v>523</v>
      </c>
      <c r="N310" s="59" t="s">
        <v>261</v>
      </c>
      <c r="O310" s="59" t="s">
        <v>202</v>
      </c>
      <c r="P310" s="59" t="s">
        <v>203</v>
      </c>
      <c r="Q310" s="59" t="s">
        <v>524</v>
      </c>
      <c r="R310" s="59" t="s">
        <v>525</v>
      </c>
      <c r="S310" s="59" t="s">
        <v>26</v>
      </c>
      <c r="T310" s="59" t="s">
        <v>456</v>
      </c>
      <c r="U310" s="59" t="s">
        <v>526</v>
      </c>
      <c r="V310" s="59" t="s">
        <v>457</v>
      </c>
      <c r="W310" s="59" t="s">
        <v>527</v>
      </c>
      <c r="X310" s="59" t="s">
        <v>458</v>
      </c>
      <c r="Y310" s="59" t="s">
        <v>204</v>
      </c>
      <c r="Z310" s="59" t="s">
        <v>528</v>
      </c>
      <c r="AA310" s="59" t="s">
        <v>557</v>
      </c>
      <c r="AB310" s="61" t="s">
        <v>39</v>
      </c>
    </row>
    <row r="311" spans="1:28" ht="15" customHeight="1">
      <c r="A311" s="89" t="s">
        <v>9</v>
      </c>
      <c r="B311" s="334" t="s">
        <v>184</v>
      </c>
      <c r="C311" s="260" t="s">
        <v>37</v>
      </c>
      <c r="D311" s="188">
        <v>0</v>
      </c>
      <c r="E311" s="189">
        <v>0</v>
      </c>
      <c r="F311" s="189">
        <v>0</v>
      </c>
      <c r="G311" s="189">
        <v>1</v>
      </c>
      <c r="H311" s="189">
        <v>0</v>
      </c>
      <c r="I311" s="189">
        <v>0</v>
      </c>
      <c r="J311" s="189">
        <v>0</v>
      </c>
      <c r="K311" s="189">
        <v>0</v>
      </c>
      <c r="L311" s="189">
        <v>0</v>
      </c>
      <c r="M311" s="189">
        <v>0</v>
      </c>
      <c r="N311" s="189">
        <v>0</v>
      </c>
      <c r="O311" s="189">
        <v>0</v>
      </c>
      <c r="P311" s="189">
        <v>0</v>
      </c>
      <c r="Q311" s="189">
        <v>0</v>
      </c>
      <c r="R311" s="189">
        <v>0</v>
      </c>
      <c r="S311" s="189">
        <v>0</v>
      </c>
      <c r="T311" s="189">
        <v>0</v>
      </c>
      <c r="U311" s="189">
        <v>0</v>
      </c>
      <c r="V311" s="189">
        <v>0</v>
      </c>
      <c r="W311" s="189">
        <v>0</v>
      </c>
      <c r="X311" s="189">
        <v>0</v>
      </c>
      <c r="Y311" s="189">
        <v>0</v>
      </c>
      <c r="Z311" s="189">
        <v>0</v>
      </c>
      <c r="AA311" s="189">
        <v>0</v>
      </c>
      <c r="AB311" s="312">
        <v>1</v>
      </c>
    </row>
    <row r="312" spans="1:28" ht="15" customHeight="1">
      <c r="A312" s="35"/>
      <c r="B312" s="11"/>
      <c r="C312" s="181" t="s">
        <v>38</v>
      </c>
      <c r="D312" s="183">
        <v>1</v>
      </c>
      <c r="E312" s="182">
        <v>0</v>
      </c>
      <c r="F312" s="182">
        <v>2</v>
      </c>
      <c r="G312" s="182">
        <v>10</v>
      </c>
      <c r="H312" s="182">
        <v>1</v>
      </c>
      <c r="I312" s="182">
        <v>0</v>
      </c>
      <c r="J312" s="182">
        <v>2</v>
      </c>
      <c r="K312" s="182">
        <v>4</v>
      </c>
      <c r="L312" s="182">
        <v>0</v>
      </c>
      <c r="M312" s="182">
        <v>12</v>
      </c>
      <c r="N312" s="182">
        <v>0</v>
      </c>
      <c r="O312" s="182">
        <v>0</v>
      </c>
      <c r="P312" s="182">
        <v>3</v>
      </c>
      <c r="Q312" s="182">
        <v>0</v>
      </c>
      <c r="R312" s="182">
        <v>1</v>
      </c>
      <c r="S312" s="182">
        <v>1</v>
      </c>
      <c r="T312" s="182">
        <v>0</v>
      </c>
      <c r="U312" s="182">
        <v>0</v>
      </c>
      <c r="V312" s="182">
        <v>0</v>
      </c>
      <c r="W312" s="182">
        <v>1</v>
      </c>
      <c r="X312" s="182">
        <v>1</v>
      </c>
      <c r="Y312" s="182">
        <v>0</v>
      </c>
      <c r="Z312" s="182">
        <v>0</v>
      </c>
      <c r="AA312" s="182">
        <v>0</v>
      </c>
      <c r="AB312" s="190">
        <v>39</v>
      </c>
    </row>
    <row r="313" spans="1:28" ht="15" customHeight="1">
      <c r="A313" s="36"/>
      <c r="B313" s="304"/>
      <c r="C313" s="34" t="s">
        <v>39</v>
      </c>
      <c r="D313" s="184">
        <v>1</v>
      </c>
      <c r="E313" s="185">
        <v>0</v>
      </c>
      <c r="F313" s="185">
        <v>2</v>
      </c>
      <c r="G313" s="185">
        <v>11</v>
      </c>
      <c r="H313" s="185">
        <v>1</v>
      </c>
      <c r="I313" s="185">
        <v>0</v>
      </c>
      <c r="J313" s="185">
        <v>2</v>
      </c>
      <c r="K313" s="185">
        <v>4</v>
      </c>
      <c r="L313" s="185">
        <v>0</v>
      </c>
      <c r="M313" s="185">
        <v>12</v>
      </c>
      <c r="N313" s="185">
        <v>0</v>
      </c>
      <c r="O313" s="185">
        <v>0</v>
      </c>
      <c r="P313" s="185">
        <v>3</v>
      </c>
      <c r="Q313" s="185">
        <v>0</v>
      </c>
      <c r="R313" s="185">
        <v>1</v>
      </c>
      <c r="S313" s="185">
        <v>1</v>
      </c>
      <c r="T313" s="185">
        <v>0</v>
      </c>
      <c r="U313" s="185">
        <v>0</v>
      </c>
      <c r="V313" s="185">
        <v>0</v>
      </c>
      <c r="W313" s="185">
        <v>1</v>
      </c>
      <c r="X313" s="185">
        <v>1</v>
      </c>
      <c r="Y313" s="185">
        <v>0</v>
      </c>
      <c r="Z313" s="185">
        <v>0</v>
      </c>
      <c r="AA313" s="185">
        <v>0</v>
      </c>
      <c r="AB313" s="191">
        <v>40</v>
      </c>
    </row>
    <row r="314" spans="1:28" ht="15" customHeight="1">
      <c r="A314" s="35" t="s">
        <v>10</v>
      </c>
      <c r="B314" s="11" t="s">
        <v>40</v>
      </c>
      <c r="C314" s="181" t="s">
        <v>41</v>
      </c>
      <c r="D314" s="183">
        <v>1190</v>
      </c>
      <c r="E314" s="182">
        <v>1</v>
      </c>
      <c r="F314" s="182">
        <v>0</v>
      </c>
      <c r="G314" s="182">
        <v>575</v>
      </c>
      <c r="H314" s="182">
        <v>57</v>
      </c>
      <c r="I314" s="182">
        <v>85</v>
      </c>
      <c r="J314" s="182">
        <v>56</v>
      </c>
      <c r="K314" s="182">
        <v>1017</v>
      </c>
      <c r="L314" s="182">
        <v>91</v>
      </c>
      <c r="M314" s="182">
        <v>529</v>
      </c>
      <c r="N314" s="182">
        <v>0</v>
      </c>
      <c r="O314" s="182">
        <v>128</v>
      </c>
      <c r="P314" s="182">
        <v>300</v>
      </c>
      <c r="Q314" s="182">
        <v>83</v>
      </c>
      <c r="R314" s="182">
        <v>215</v>
      </c>
      <c r="S314" s="182">
        <v>198</v>
      </c>
      <c r="T314" s="182">
        <v>9</v>
      </c>
      <c r="U314" s="182">
        <v>43</v>
      </c>
      <c r="V314" s="182">
        <v>5</v>
      </c>
      <c r="W314" s="182">
        <v>237</v>
      </c>
      <c r="X314" s="182">
        <v>77</v>
      </c>
      <c r="Y314" s="182">
        <v>11</v>
      </c>
      <c r="Z314" s="182">
        <v>0</v>
      </c>
      <c r="AA314" s="182">
        <v>0</v>
      </c>
      <c r="AB314" s="190">
        <v>4907</v>
      </c>
    </row>
    <row r="315" spans="1:28" ht="15" customHeight="1">
      <c r="A315" s="35"/>
      <c r="B315" s="11"/>
      <c r="C315" s="181" t="s">
        <v>42</v>
      </c>
      <c r="D315" s="183">
        <v>208</v>
      </c>
      <c r="E315" s="182">
        <v>0</v>
      </c>
      <c r="F315" s="182">
        <v>0</v>
      </c>
      <c r="G315" s="182">
        <v>89</v>
      </c>
      <c r="H315" s="182">
        <v>3</v>
      </c>
      <c r="I315" s="182">
        <v>14</v>
      </c>
      <c r="J315" s="182">
        <v>3</v>
      </c>
      <c r="K315" s="182">
        <v>224</v>
      </c>
      <c r="L315" s="182">
        <v>17</v>
      </c>
      <c r="M315" s="182">
        <v>152</v>
      </c>
      <c r="N315" s="182">
        <v>0</v>
      </c>
      <c r="O315" s="182">
        <v>37</v>
      </c>
      <c r="P315" s="182">
        <v>61</v>
      </c>
      <c r="Q315" s="182">
        <v>32</v>
      </c>
      <c r="R315" s="182">
        <v>72</v>
      </c>
      <c r="S315" s="182">
        <v>114</v>
      </c>
      <c r="T315" s="182">
        <v>11</v>
      </c>
      <c r="U315" s="182">
        <v>8</v>
      </c>
      <c r="V315" s="182">
        <v>1</v>
      </c>
      <c r="W315" s="182">
        <v>73</v>
      </c>
      <c r="X315" s="182">
        <v>22</v>
      </c>
      <c r="Y315" s="182">
        <v>6</v>
      </c>
      <c r="Z315" s="182">
        <v>0</v>
      </c>
      <c r="AA315" s="182">
        <v>0</v>
      </c>
      <c r="AB315" s="190">
        <v>1147</v>
      </c>
    </row>
    <row r="316" spans="1:28" ht="15" customHeight="1">
      <c r="A316" s="35"/>
      <c r="B316" s="11"/>
      <c r="C316" s="181" t="s">
        <v>43</v>
      </c>
      <c r="D316" s="183">
        <v>372</v>
      </c>
      <c r="E316" s="182">
        <v>0</v>
      </c>
      <c r="F316" s="182">
        <v>1</v>
      </c>
      <c r="G316" s="182">
        <v>202</v>
      </c>
      <c r="H316" s="182">
        <v>7</v>
      </c>
      <c r="I316" s="182">
        <v>37</v>
      </c>
      <c r="J316" s="182">
        <v>35</v>
      </c>
      <c r="K316" s="182">
        <v>1050</v>
      </c>
      <c r="L316" s="182">
        <v>64</v>
      </c>
      <c r="M316" s="182">
        <v>654</v>
      </c>
      <c r="N316" s="182">
        <v>0</v>
      </c>
      <c r="O316" s="182">
        <v>173</v>
      </c>
      <c r="P316" s="182">
        <v>461</v>
      </c>
      <c r="Q316" s="182">
        <v>222</v>
      </c>
      <c r="R316" s="182">
        <v>587</v>
      </c>
      <c r="S316" s="182">
        <v>890</v>
      </c>
      <c r="T316" s="182">
        <v>56</v>
      </c>
      <c r="U316" s="182">
        <v>142</v>
      </c>
      <c r="V316" s="182">
        <v>14</v>
      </c>
      <c r="W316" s="182">
        <v>1296</v>
      </c>
      <c r="X316" s="182">
        <v>427</v>
      </c>
      <c r="Y316" s="182">
        <v>185</v>
      </c>
      <c r="Z316" s="182">
        <v>0</v>
      </c>
      <c r="AA316" s="182">
        <v>0</v>
      </c>
      <c r="AB316" s="190">
        <v>6875</v>
      </c>
    </row>
    <row r="317" spans="1:28" ht="15" customHeight="1">
      <c r="A317" s="35"/>
      <c r="B317" s="11"/>
      <c r="C317" s="181" t="s">
        <v>39</v>
      </c>
      <c r="D317" s="183">
        <v>1770</v>
      </c>
      <c r="E317" s="182">
        <v>1</v>
      </c>
      <c r="F317" s="182">
        <v>1</v>
      </c>
      <c r="G317" s="182">
        <v>866</v>
      </c>
      <c r="H317" s="182">
        <v>67</v>
      </c>
      <c r="I317" s="182">
        <v>136</v>
      </c>
      <c r="J317" s="182">
        <v>94</v>
      </c>
      <c r="K317" s="182">
        <v>2291</v>
      </c>
      <c r="L317" s="182">
        <v>172</v>
      </c>
      <c r="M317" s="182">
        <v>1335</v>
      </c>
      <c r="N317" s="182">
        <v>0</v>
      </c>
      <c r="O317" s="182">
        <v>338</v>
      </c>
      <c r="P317" s="182">
        <v>822</v>
      </c>
      <c r="Q317" s="182">
        <v>337</v>
      </c>
      <c r="R317" s="182">
        <v>874</v>
      </c>
      <c r="S317" s="182">
        <v>1202</v>
      </c>
      <c r="T317" s="182">
        <v>76</v>
      </c>
      <c r="U317" s="182">
        <v>193</v>
      </c>
      <c r="V317" s="182">
        <v>20</v>
      </c>
      <c r="W317" s="182">
        <v>1606</v>
      </c>
      <c r="X317" s="182">
        <v>526</v>
      </c>
      <c r="Y317" s="182">
        <v>202</v>
      </c>
      <c r="Z317" s="182">
        <v>0</v>
      </c>
      <c r="AA317" s="182">
        <v>0</v>
      </c>
      <c r="AB317" s="190">
        <v>12929</v>
      </c>
    </row>
    <row r="318" spans="1:28" ht="15" customHeight="1">
      <c r="A318" s="35"/>
      <c r="B318" s="334" t="s">
        <v>241</v>
      </c>
      <c r="C318" s="260" t="s">
        <v>532</v>
      </c>
      <c r="D318" s="188">
        <v>633</v>
      </c>
      <c r="E318" s="189">
        <v>0</v>
      </c>
      <c r="F318" s="189">
        <v>0</v>
      </c>
      <c r="G318" s="189">
        <v>292</v>
      </c>
      <c r="H318" s="189">
        <v>16</v>
      </c>
      <c r="I318" s="189">
        <v>46</v>
      </c>
      <c r="J318" s="189">
        <v>23</v>
      </c>
      <c r="K318" s="189">
        <v>1197</v>
      </c>
      <c r="L318" s="189">
        <v>38</v>
      </c>
      <c r="M318" s="189">
        <v>552</v>
      </c>
      <c r="N318" s="189">
        <v>0</v>
      </c>
      <c r="O318" s="189">
        <v>184</v>
      </c>
      <c r="P318" s="189">
        <v>357</v>
      </c>
      <c r="Q318" s="189">
        <v>160</v>
      </c>
      <c r="R318" s="189">
        <v>358</v>
      </c>
      <c r="S318" s="189">
        <v>307</v>
      </c>
      <c r="T318" s="189">
        <v>33</v>
      </c>
      <c r="U318" s="189">
        <v>59</v>
      </c>
      <c r="V318" s="189">
        <v>8</v>
      </c>
      <c r="W318" s="189">
        <v>384</v>
      </c>
      <c r="X318" s="189">
        <v>113</v>
      </c>
      <c r="Y318" s="189">
        <v>19</v>
      </c>
      <c r="Z318" s="189">
        <v>0</v>
      </c>
      <c r="AA318" s="189">
        <v>0</v>
      </c>
      <c r="AB318" s="312">
        <v>4779</v>
      </c>
    </row>
    <row r="319" spans="1:28" ht="15" customHeight="1">
      <c r="A319" s="35"/>
      <c r="B319" s="11"/>
      <c r="C319" s="181" t="s">
        <v>308</v>
      </c>
      <c r="D319" s="183">
        <v>5</v>
      </c>
      <c r="E319" s="182">
        <v>0</v>
      </c>
      <c r="F319" s="182">
        <v>0</v>
      </c>
      <c r="G319" s="182">
        <v>2</v>
      </c>
      <c r="H319" s="182">
        <v>0</v>
      </c>
      <c r="I319" s="182">
        <v>0</v>
      </c>
      <c r="J319" s="182">
        <v>0</v>
      </c>
      <c r="K319" s="182">
        <v>0</v>
      </c>
      <c r="L319" s="182">
        <v>0</v>
      </c>
      <c r="M319" s="182">
        <v>1</v>
      </c>
      <c r="N319" s="182">
        <v>0</v>
      </c>
      <c r="O319" s="182">
        <v>3</v>
      </c>
      <c r="P319" s="182">
        <v>2</v>
      </c>
      <c r="Q319" s="182">
        <v>0</v>
      </c>
      <c r="R319" s="182">
        <v>1</v>
      </c>
      <c r="S319" s="182">
        <v>3</v>
      </c>
      <c r="T319" s="182">
        <v>1</v>
      </c>
      <c r="U319" s="182">
        <v>1</v>
      </c>
      <c r="V319" s="182">
        <v>1</v>
      </c>
      <c r="W319" s="182">
        <v>1</v>
      </c>
      <c r="X319" s="182">
        <v>0</v>
      </c>
      <c r="Y319" s="182">
        <v>0</v>
      </c>
      <c r="Z319" s="182">
        <v>0</v>
      </c>
      <c r="AA319" s="182">
        <v>0</v>
      </c>
      <c r="AB319" s="190">
        <v>21</v>
      </c>
    </row>
    <row r="320" spans="1:28" ht="15" customHeight="1">
      <c r="A320" s="35"/>
      <c r="B320" s="304"/>
      <c r="C320" s="34" t="s">
        <v>39</v>
      </c>
      <c r="D320" s="184">
        <v>638</v>
      </c>
      <c r="E320" s="185">
        <v>0</v>
      </c>
      <c r="F320" s="185">
        <v>0</v>
      </c>
      <c r="G320" s="185">
        <v>294</v>
      </c>
      <c r="H320" s="185">
        <v>16</v>
      </c>
      <c r="I320" s="185">
        <v>46</v>
      </c>
      <c r="J320" s="185">
        <v>23</v>
      </c>
      <c r="K320" s="185">
        <v>1197</v>
      </c>
      <c r="L320" s="185">
        <v>38</v>
      </c>
      <c r="M320" s="185">
        <v>553</v>
      </c>
      <c r="N320" s="185">
        <v>0</v>
      </c>
      <c r="O320" s="185">
        <v>187</v>
      </c>
      <c r="P320" s="185">
        <v>359</v>
      </c>
      <c r="Q320" s="185">
        <v>160</v>
      </c>
      <c r="R320" s="185">
        <v>359</v>
      </c>
      <c r="S320" s="185">
        <v>310</v>
      </c>
      <c r="T320" s="185">
        <v>34</v>
      </c>
      <c r="U320" s="185">
        <v>60</v>
      </c>
      <c r="V320" s="185">
        <v>9</v>
      </c>
      <c r="W320" s="185">
        <v>385</v>
      </c>
      <c r="X320" s="185">
        <v>113</v>
      </c>
      <c r="Y320" s="185">
        <v>19</v>
      </c>
      <c r="Z320" s="185">
        <v>0</v>
      </c>
      <c r="AA320" s="185">
        <v>0</v>
      </c>
      <c r="AB320" s="191">
        <v>4800</v>
      </c>
    </row>
    <row r="321" spans="1:28" ht="15" customHeight="1">
      <c r="A321" s="36"/>
      <c r="B321" s="304" t="s">
        <v>39</v>
      </c>
      <c r="C321" s="34"/>
      <c r="D321" s="184">
        <v>2408</v>
      </c>
      <c r="E321" s="185">
        <v>1</v>
      </c>
      <c r="F321" s="185">
        <v>1</v>
      </c>
      <c r="G321" s="185">
        <v>1160</v>
      </c>
      <c r="H321" s="185">
        <v>83</v>
      </c>
      <c r="I321" s="185">
        <v>182</v>
      </c>
      <c r="J321" s="185">
        <v>117</v>
      </c>
      <c r="K321" s="185">
        <v>3488</v>
      </c>
      <c r="L321" s="185">
        <v>210</v>
      </c>
      <c r="M321" s="185">
        <v>1888</v>
      </c>
      <c r="N321" s="185">
        <v>0</v>
      </c>
      <c r="O321" s="185">
        <v>525</v>
      </c>
      <c r="P321" s="185">
        <v>1181</v>
      </c>
      <c r="Q321" s="185">
        <v>497</v>
      </c>
      <c r="R321" s="185">
        <v>1233</v>
      </c>
      <c r="S321" s="185">
        <v>1512</v>
      </c>
      <c r="T321" s="185">
        <v>110</v>
      </c>
      <c r="U321" s="185">
        <v>253</v>
      </c>
      <c r="V321" s="185">
        <v>29</v>
      </c>
      <c r="W321" s="185">
        <v>1991</v>
      </c>
      <c r="X321" s="185">
        <v>639</v>
      </c>
      <c r="Y321" s="185">
        <v>221</v>
      </c>
      <c r="Z321" s="185">
        <v>0</v>
      </c>
      <c r="AA321" s="185">
        <v>0</v>
      </c>
      <c r="AB321" s="191">
        <v>17729</v>
      </c>
    </row>
    <row r="322" spans="1:28" ht="13.5">
      <c r="A322" s="35" t="s">
        <v>11</v>
      </c>
      <c r="B322" s="11" t="s">
        <v>44</v>
      </c>
      <c r="C322" s="181" t="s">
        <v>45</v>
      </c>
      <c r="D322" s="183">
        <v>132</v>
      </c>
      <c r="E322" s="182">
        <v>0</v>
      </c>
      <c r="F322" s="182">
        <v>0</v>
      </c>
      <c r="G322" s="182">
        <v>38</v>
      </c>
      <c r="H322" s="182">
        <v>1</v>
      </c>
      <c r="I322" s="182">
        <v>15</v>
      </c>
      <c r="J322" s="182">
        <v>5</v>
      </c>
      <c r="K322" s="182">
        <v>71</v>
      </c>
      <c r="L322" s="182">
        <v>3</v>
      </c>
      <c r="M322" s="182">
        <v>20</v>
      </c>
      <c r="N322" s="182">
        <v>0</v>
      </c>
      <c r="O322" s="182">
        <v>12</v>
      </c>
      <c r="P322" s="182">
        <v>13</v>
      </c>
      <c r="Q322" s="182">
        <v>2</v>
      </c>
      <c r="R322" s="182">
        <v>10</v>
      </c>
      <c r="S322" s="182">
        <v>6</v>
      </c>
      <c r="T322" s="182">
        <v>2</v>
      </c>
      <c r="U322" s="182">
        <v>2</v>
      </c>
      <c r="V322" s="182">
        <v>0</v>
      </c>
      <c r="W322" s="182">
        <v>10</v>
      </c>
      <c r="X322" s="182">
        <v>1</v>
      </c>
      <c r="Y322" s="182">
        <v>0</v>
      </c>
      <c r="Z322" s="182">
        <v>0</v>
      </c>
      <c r="AA322" s="182">
        <v>0</v>
      </c>
      <c r="AB322" s="190">
        <v>343</v>
      </c>
    </row>
    <row r="323" spans="1:28" ht="15" customHeight="1">
      <c r="A323" s="35"/>
      <c r="B323" s="11"/>
      <c r="C323" s="181" t="s">
        <v>46</v>
      </c>
      <c r="D323" s="183">
        <v>24</v>
      </c>
      <c r="E323" s="182">
        <v>0</v>
      </c>
      <c r="F323" s="182">
        <v>0</v>
      </c>
      <c r="G323" s="182">
        <v>8</v>
      </c>
      <c r="H323" s="182">
        <v>1</v>
      </c>
      <c r="I323" s="182">
        <v>2</v>
      </c>
      <c r="J323" s="182">
        <v>1</v>
      </c>
      <c r="K323" s="182">
        <v>14</v>
      </c>
      <c r="L323" s="182">
        <v>3</v>
      </c>
      <c r="M323" s="182">
        <v>2</v>
      </c>
      <c r="N323" s="182">
        <v>0</v>
      </c>
      <c r="O323" s="182">
        <v>2</v>
      </c>
      <c r="P323" s="182">
        <v>5</v>
      </c>
      <c r="Q323" s="182">
        <v>0</v>
      </c>
      <c r="R323" s="182">
        <v>1</v>
      </c>
      <c r="S323" s="182">
        <v>1</v>
      </c>
      <c r="T323" s="182">
        <v>1</v>
      </c>
      <c r="U323" s="182">
        <v>1</v>
      </c>
      <c r="V323" s="182">
        <v>0</v>
      </c>
      <c r="W323" s="182">
        <v>3</v>
      </c>
      <c r="X323" s="182">
        <v>0</v>
      </c>
      <c r="Y323" s="182">
        <v>0</v>
      </c>
      <c r="Z323" s="182">
        <v>0</v>
      </c>
      <c r="AA323" s="182">
        <v>0</v>
      </c>
      <c r="AB323" s="190">
        <v>69</v>
      </c>
    </row>
    <row r="324" spans="1:28" ht="15" customHeight="1">
      <c r="A324" s="35"/>
      <c r="B324" s="11"/>
      <c r="C324" s="181" t="s">
        <v>39</v>
      </c>
      <c r="D324" s="183">
        <v>156</v>
      </c>
      <c r="E324" s="182">
        <v>0</v>
      </c>
      <c r="F324" s="182">
        <v>0</v>
      </c>
      <c r="G324" s="182">
        <v>46</v>
      </c>
      <c r="H324" s="182">
        <v>2</v>
      </c>
      <c r="I324" s="182">
        <v>17</v>
      </c>
      <c r="J324" s="182">
        <v>6</v>
      </c>
      <c r="K324" s="182">
        <v>85</v>
      </c>
      <c r="L324" s="182">
        <v>6</v>
      </c>
      <c r="M324" s="182">
        <v>22</v>
      </c>
      <c r="N324" s="182">
        <v>0</v>
      </c>
      <c r="O324" s="182">
        <v>14</v>
      </c>
      <c r="P324" s="182">
        <v>18</v>
      </c>
      <c r="Q324" s="182">
        <v>2</v>
      </c>
      <c r="R324" s="182">
        <v>11</v>
      </c>
      <c r="S324" s="182">
        <v>7</v>
      </c>
      <c r="T324" s="182">
        <v>3</v>
      </c>
      <c r="U324" s="182">
        <v>3</v>
      </c>
      <c r="V324" s="182">
        <v>0</v>
      </c>
      <c r="W324" s="182">
        <v>13</v>
      </c>
      <c r="X324" s="182">
        <v>1</v>
      </c>
      <c r="Y324" s="182">
        <v>0</v>
      </c>
      <c r="Z324" s="182">
        <v>0</v>
      </c>
      <c r="AA324" s="182">
        <v>0</v>
      </c>
      <c r="AB324" s="190">
        <v>412</v>
      </c>
    </row>
    <row r="325" spans="1:28" ht="15" customHeight="1">
      <c r="A325" s="35"/>
      <c r="B325" s="334" t="s">
        <v>47</v>
      </c>
      <c r="C325" s="260" t="s">
        <v>48</v>
      </c>
      <c r="D325" s="188">
        <v>0</v>
      </c>
      <c r="E325" s="189">
        <v>0</v>
      </c>
      <c r="F325" s="189">
        <v>0</v>
      </c>
      <c r="G325" s="189">
        <v>0</v>
      </c>
      <c r="H325" s="189">
        <v>0</v>
      </c>
      <c r="I325" s="189">
        <v>2</v>
      </c>
      <c r="J325" s="189">
        <v>2</v>
      </c>
      <c r="K325" s="189">
        <v>0</v>
      </c>
      <c r="L325" s="189">
        <v>0</v>
      </c>
      <c r="M325" s="189">
        <v>0</v>
      </c>
      <c r="N325" s="189">
        <v>0</v>
      </c>
      <c r="O325" s="189">
        <v>0</v>
      </c>
      <c r="P325" s="189">
        <v>1</v>
      </c>
      <c r="Q325" s="189">
        <v>0</v>
      </c>
      <c r="R325" s="189">
        <v>0</v>
      </c>
      <c r="S325" s="189">
        <v>0</v>
      </c>
      <c r="T325" s="189">
        <v>0</v>
      </c>
      <c r="U325" s="189">
        <v>0</v>
      </c>
      <c r="V325" s="189">
        <v>0</v>
      </c>
      <c r="W325" s="189">
        <v>0</v>
      </c>
      <c r="X325" s="189">
        <v>0</v>
      </c>
      <c r="Y325" s="189">
        <v>0</v>
      </c>
      <c r="Z325" s="189">
        <v>0</v>
      </c>
      <c r="AA325" s="189">
        <v>0</v>
      </c>
      <c r="AB325" s="312">
        <v>5</v>
      </c>
    </row>
    <row r="326" spans="1:28" ht="15" customHeight="1">
      <c r="A326" s="35"/>
      <c r="B326" s="11"/>
      <c r="C326" s="181" t="s">
        <v>49</v>
      </c>
      <c r="D326" s="183">
        <v>49</v>
      </c>
      <c r="E326" s="182">
        <v>0</v>
      </c>
      <c r="F326" s="182">
        <v>0</v>
      </c>
      <c r="G326" s="182">
        <v>11</v>
      </c>
      <c r="H326" s="182">
        <v>2</v>
      </c>
      <c r="I326" s="182">
        <v>6</v>
      </c>
      <c r="J326" s="182">
        <v>3</v>
      </c>
      <c r="K326" s="182">
        <v>13</v>
      </c>
      <c r="L326" s="182">
        <v>0</v>
      </c>
      <c r="M326" s="182">
        <v>4</v>
      </c>
      <c r="N326" s="182">
        <v>0</v>
      </c>
      <c r="O326" s="182">
        <v>2</v>
      </c>
      <c r="P326" s="182">
        <v>1</v>
      </c>
      <c r="Q326" s="182">
        <v>0</v>
      </c>
      <c r="R326" s="182">
        <v>0</v>
      </c>
      <c r="S326" s="182">
        <v>1</v>
      </c>
      <c r="T326" s="182">
        <v>0</v>
      </c>
      <c r="U326" s="182">
        <v>0</v>
      </c>
      <c r="V326" s="182">
        <v>0</v>
      </c>
      <c r="W326" s="182">
        <v>1</v>
      </c>
      <c r="X326" s="182">
        <v>1</v>
      </c>
      <c r="Y326" s="182">
        <v>0</v>
      </c>
      <c r="Z326" s="182">
        <v>0</v>
      </c>
      <c r="AA326" s="182">
        <v>0</v>
      </c>
      <c r="AB326" s="190">
        <v>94</v>
      </c>
    </row>
    <row r="327" spans="1:28" ht="15" customHeight="1">
      <c r="A327" s="35"/>
      <c r="B327" s="11"/>
      <c r="C327" s="181" t="s">
        <v>309</v>
      </c>
      <c r="D327" s="183">
        <v>21</v>
      </c>
      <c r="E327" s="182">
        <v>0</v>
      </c>
      <c r="F327" s="182">
        <v>0</v>
      </c>
      <c r="G327" s="182">
        <v>28</v>
      </c>
      <c r="H327" s="182">
        <v>1</v>
      </c>
      <c r="I327" s="182">
        <v>3</v>
      </c>
      <c r="J327" s="182">
        <v>3</v>
      </c>
      <c r="K327" s="182">
        <v>49</v>
      </c>
      <c r="L327" s="182">
        <v>2</v>
      </c>
      <c r="M327" s="182">
        <v>21</v>
      </c>
      <c r="N327" s="182">
        <v>0</v>
      </c>
      <c r="O327" s="182">
        <v>3</v>
      </c>
      <c r="P327" s="182">
        <v>6</v>
      </c>
      <c r="Q327" s="182">
        <v>1</v>
      </c>
      <c r="R327" s="182">
        <v>8</v>
      </c>
      <c r="S327" s="182">
        <v>10</v>
      </c>
      <c r="T327" s="182">
        <v>0</v>
      </c>
      <c r="U327" s="182">
        <v>1</v>
      </c>
      <c r="V327" s="182">
        <v>0</v>
      </c>
      <c r="W327" s="182">
        <v>6</v>
      </c>
      <c r="X327" s="182">
        <v>4</v>
      </c>
      <c r="Y327" s="182">
        <v>0</v>
      </c>
      <c r="Z327" s="182">
        <v>0</v>
      </c>
      <c r="AA327" s="182">
        <v>0</v>
      </c>
      <c r="AB327" s="190">
        <v>167</v>
      </c>
    </row>
    <row r="328" spans="1:28" ht="15" customHeight="1">
      <c r="A328" s="35"/>
      <c r="B328" s="304"/>
      <c r="C328" s="34" t="s">
        <v>39</v>
      </c>
      <c r="D328" s="184">
        <v>70</v>
      </c>
      <c r="E328" s="185">
        <v>0</v>
      </c>
      <c r="F328" s="185">
        <v>0</v>
      </c>
      <c r="G328" s="185">
        <v>39</v>
      </c>
      <c r="H328" s="185">
        <v>3</v>
      </c>
      <c r="I328" s="185">
        <v>11</v>
      </c>
      <c r="J328" s="185">
        <v>8</v>
      </c>
      <c r="K328" s="185">
        <v>62</v>
      </c>
      <c r="L328" s="185">
        <v>2</v>
      </c>
      <c r="M328" s="185">
        <v>25</v>
      </c>
      <c r="N328" s="185">
        <v>0</v>
      </c>
      <c r="O328" s="185">
        <v>5</v>
      </c>
      <c r="P328" s="185">
        <v>8</v>
      </c>
      <c r="Q328" s="185">
        <v>1</v>
      </c>
      <c r="R328" s="185">
        <v>8</v>
      </c>
      <c r="S328" s="185">
        <v>11</v>
      </c>
      <c r="T328" s="185">
        <v>0</v>
      </c>
      <c r="U328" s="185">
        <v>1</v>
      </c>
      <c r="V328" s="185">
        <v>0</v>
      </c>
      <c r="W328" s="185">
        <v>7</v>
      </c>
      <c r="X328" s="185">
        <v>5</v>
      </c>
      <c r="Y328" s="185">
        <v>0</v>
      </c>
      <c r="Z328" s="185">
        <v>0</v>
      </c>
      <c r="AA328" s="185">
        <v>0</v>
      </c>
      <c r="AB328" s="191">
        <v>266</v>
      </c>
    </row>
    <row r="329" spans="1:28" ht="15" customHeight="1">
      <c r="A329" s="36"/>
      <c r="B329" s="304" t="s">
        <v>39</v>
      </c>
      <c r="C329" s="34"/>
      <c r="D329" s="184">
        <v>226</v>
      </c>
      <c r="E329" s="185">
        <v>0</v>
      </c>
      <c r="F329" s="185">
        <v>0</v>
      </c>
      <c r="G329" s="185">
        <v>85</v>
      </c>
      <c r="H329" s="185">
        <v>5</v>
      </c>
      <c r="I329" s="185">
        <v>28</v>
      </c>
      <c r="J329" s="185">
        <v>14</v>
      </c>
      <c r="K329" s="185">
        <v>147</v>
      </c>
      <c r="L329" s="185">
        <v>8</v>
      </c>
      <c r="M329" s="185">
        <v>47</v>
      </c>
      <c r="N329" s="185">
        <v>0</v>
      </c>
      <c r="O329" s="185">
        <v>19</v>
      </c>
      <c r="P329" s="185">
        <v>26</v>
      </c>
      <c r="Q329" s="185">
        <v>3</v>
      </c>
      <c r="R329" s="185">
        <v>19</v>
      </c>
      <c r="S329" s="185">
        <v>18</v>
      </c>
      <c r="T329" s="185">
        <v>3</v>
      </c>
      <c r="U329" s="185">
        <v>4</v>
      </c>
      <c r="V329" s="185">
        <v>0</v>
      </c>
      <c r="W329" s="185">
        <v>20</v>
      </c>
      <c r="X329" s="185">
        <v>6</v>
      </c>
      <c r="Y329" s="185">
        <v>0</v>
      </c>
      <c r="Z329" s="185">
        <v>0</v>
      </c>
      <c r="AA329" s="185">
        <v>0</v>
      </c>
      <c r="AB329" s="191">
        <v>678</v>
      </c>
    </row>
    <row r="330" spans="1:28" ht="15" customHeight="1">
      <c r="A330" s="35" t="s">
        <v>12</v>
      </c>
      <c r="B330" s="11" t="s">
        <v>185</v>
      </c>
      <c r="C330" s="181" t="s">
        <v>51</v>
      </c>
      <c r="D330" s="183">
        <v>38</v>
      </c>
      <c r="E330" s="182">
        <v>0</v>
      </c>
      <c r="F330" s="182">
        <v>0</v>
      </c>
      <c r="G330" s="182">
        <v>29</v>
      </c>
      <c r="H330" s="182">
        <v>4</v>
      </c>
      <c r="I330" s="182">
        <v>4</v>
      </c>
      <c r="J330" s="182">
        <v>10</v>
      </c>
      <c r="K330" s="182">
        <v>91</v>
      </c>
      <c r="L330" s="182">
        <v>7</v>
      </c>
      <c r="M330" s="182">
        <v>57</v>
      </c>
      <c r="N330" s="182">
        <v>1</v>
      </c>
      <c r="O330" s="182">
        <v>20</v>
      </c>
      <c r="P330" s="182">
        <v>40</v>
      </c>
      <c r="Q330" s="182">
        <v>12</v>
      </c>
      <c r="R330" s="182">
        <v>38</v>
      </c>
      <c r="S330" s="182">
        <v>277</v>
      </c>
      <c r="T330" s="182">
        <v>16</v>
      </c>
      <c r="U330" s="182">
        <v>3</v>
      </c>
      <c r="V330" s="182">
        <v>0</v>
      </c>
      <c r="W330" s="182">
        <v>30</v>
      </c>
      <c r="X330" s="182">
        <v>16</v>
      </c>
      <c r="Y330" s="182">
        <v>2</v>
      </c>
      <c r="Z330" s="182">
        <v>0</v>
      </c>
      <c r="AA330" s="182">
        <v>0</v>
      </c>
      <c r="AB330" s="190">
        <v>695</v>
      </c>
    </row>
    <row r="331" spans="1:28" ht="15" customHeight="1">
      <c r="A331" s="35"/>
      <c r="B331" s="11"/>
      <c r="C331" s="181" t="s">
        <v>52</v>
      </c>
      <c r="D331" s="183">
        <v>350</v>
      </c>
      <c r="E331" s="182">
        <v>1</v>
      </c>
      <c r="F331" s="182">
        <v>2</v>
      </c>
      <c r="G331" s="182">
        <v>151</v>
      </c>
      <c r="H331" s="182">
        <v>18</v>
      </c>
      <c r="I331" s="182">
        <v>23</v>
      </c>
      <c r="J331" s="182">
        <v>13</v>
      </c>
      <c r="K331" s="182">
        <v>154</v>
      </c>
      <c r="L331" s="182">
        <v>33</v>
      </c>
      <c r="M331" s="182">
        <v>156</v>
      </c>
      <c r="N331" s="182">
        <v>2</v>
      </c>
      <c r="O331" s="182">
        <v>16</v>
      </c>
      <c r="P331" s="182">
        <v>68</v>
      </c>
      <c r="Q331" s="182">
        <v>11</v>
      </c>
      <c r="R331" s="182">
        <v>66</v>
      </c>
      <c r="S331" s="182">
        <v>691</v>
      </c>
      <c r="T331" s="182">
        <v>42</v>
      </c>
      <c r="U331" s="182">
        <v>3</v>
      </c>
      <c r="V331" s="182">
        <v>0</v>
      </c>
      <c r="W331" s="182">
        <v>94</v>
      </c>
      <c r="X331" s="182">
        <v>33</v>
      </c>
      <c r="Y331" s="182">
        <v>59</v>
      </c>
      <c r="Z331" s="182">
        <v>0</v>
      </c>
      <c r="AA331" s="182">
        <v>0</v>
      </c>
      <c r="AB331" s="190">
        <v>1986</v>
      </c>
    </row>
    <row r="332" spans="1:28" ht="15" customHeight="1">
      <c r="A332" s="35"/>
      <c r="B332" s="11"/>
      <c r="C332" s="181" t="s">
        <v>39</v>
      </c>
      <c r="D332" s="183">
        <v>388</v>
      </c>
      <c r="E332" s="182">
        <v>1</v>
      </c>
      <c r="F332" s="182">
        <v>2</v>
      </c>
      <c r="G332" s="182">
        <v>180</v>
      </c>
      <c r="H332" s="182">
        <v>22</v>
      </c>
      <c r="I332" s="182">
        <v>27</v>
      </c>
      <c r="J332" s="182">
        <v>23</v>
      </c>
      <c r="K332" s="182">
        <v>245</v>
      </c>
      <c r="L332" s="182">
        <v>40</v>
      </c>
      <c r="M332" s="182">
        <v>213</v>
      </c>
      <c r="N332" s="182">
        <v>3</v>
      </c>
      <c r="O332" s="182">
        <v>36</v>
      </c>
      <c r="P332" s="182">
        <v>108</v>
      </c>
      <c r="Q332" s="182">
        <v>23</v>
      </c>
      <c r="R332" s="182">
        <v>104</v>
      </c>
      <c r="S332" s="182">
        <v>968</v>
      </c>
      <c r="T332" s="182">
        <v>58</v>
      </c>
      <c r="U332" s="182">
        <v>6</v>
      </c>
      <c r="V332" s="182">
        <v>0</v>
      </c>
      <c r="W332" s="182">
        <v>124</v>
      </c>
      <c r="X332" s="182">
        <v>49</v>
      </c>
      <c r="Y332" s="182">
        <v>61</v>
      </c>
      <c r="Z332" s="182">
        <v>0</v>
      </c>
      <c r="AA332" s="182">
        <v>0</v>
      </c>
      <c r="AB332" s="190">
        <v>2681</v>
      </c>
    </row>
    <row r="333" spans="1:28" ht="15" customHeight="1">
      <c r="A333" s="35"/>
      <c r="B333" s="334" t="s">
        <v>186</v>
      </c>
      <c r="C333" s="260" t="s">
        <v>53</v>
      </c>
      <c r="D333" s="188">
        <v>1</v>
      </c>
      <c r="E333" s="189">
        <v>0</v>
      </c>
      <c r="F333" s="189">
        <v>0</v>
      </c>
      <c r="G333" s="189">
        <v>1</v>
      </c>
      <c r="H333" s="189">
        <v>0</v>
      </c>
      <c r="I333" s="189">
        <v>0</v>
      </c>
      <c r="J333" s="189">
        <v>0</v>
      </c>
      <c r="K333" s="189">
        <v>0</v>
      </c>
      <c r="L333" s="189">
        <v>0</v>
      </c>
      <c r="M333" s="189">
        <v>1</v>
      </c>
      <c r="N333" s="189">
        <v>0</v>
      </c>
      <c r="O333" s="189">
        <v>0</v>
      </c>
      <c r="P333" s="189">
        <v>0</v>
      </c>
      <c r="Q333" s="189">
        <v>0</v>
      </c>
      <c r="R333" s="189">
        <v>1</v>
      </c>
      <c r="S333" s="189">
        <v>13</v>
      </c>
      <c r="T333" s="189">
        <v>2</v>
      </c>
      <c r="U333" s="189">
        <v>0</v>
      </c>
      <c r="V333" s="189">
        <v>0</v>
      </c>
      <c r="W333" s="189">
        <v>6</v>
      </c>
      <c r="X333" s="189">
        <v>1</v>
      </c>
      <c r="Y333" s="189">
        <v>0</v>
      </c>
      <c r="Z333" s="189">
        <v>0</v>
      </c>
      <c r="AA333" s="189">
        <v>0</v>
      </c>
      <c r="AB333" s="312">
        <v>26</v>
      </c>
    </row>
    <row r="334" spans="1:28" ht="15" customHeight="1">
      <c r="A334" s="35"/>
      <c r="B334" s="11"/>
      <c r="C334" s="181" t="s">
        <v>310</v>
      </c>
      <c r="D334" s="183">
        <v>0</v>
      </c>
      <c r="E334" s="182">
        <v>0</v>
      </c>
      <c r="F334" s="182">
        <v>0</v>
      </c>
      <c r="G334" s="182">
        <v>1</v>
      </c>
      <c r="H334" s="182">
        <v>0</v>
      </c>
      <c r="I334" s="182">
        <v>0</v>
      </c>
      <c r="J334" s="182">
        <v>0</v>
      </c>
      <c r="K334" s="182">
        <v>1</v>
      </c>
      <c r="L334" s="182">
        <v>1</v>
      </c>
      <c r="M334" s="182">
        <v>2</v>
      </c>
      <c r="N334" s="182">
        <v>0</v>
      </c>
      <c r="O334" s="182">
        <v>0</v>
      </c>
      <c r="P334" s="182">
        <v>2</v>
      </c>
      <c r="Q334" s="182">
        <v>0</v>
      </c>
      <c r="R334" s="182">
        <v>1</v>
      </c>
      <c r="S334" s="182">
        <v>5</v>
      </c>
      <c r="T334" s="182">
        <v>0</v>
      </c>
      <c r="U334" s="182">
        <v>0</v>
      </c>
      <c r="V334" s="182">
        <v>0</v>
      </c>
      <c r="W334" s="182">
        <v>2</v>
      </c>
      <c r="X334" s="182">
        <v>0</v>
      </c>
      <c r="Y334" s="182">
        <v>0</v>
      </c>
      <c r="Z334" s="182">
        <v>0</v>
      </c>
      <c r="AA334" s="182">
        <v>0</v>
      </c>
      <c r="AB334" s="190">
        <v>15</v>
      </c>
    </row>
    <row r="335" spans="1:28" ht="15" customHeight="1">
      <c r="A335" s="35"/>
      <c r="B335" s="304"/>
      <c r="C335" s="34" t="s">
        <v>39</v>
      </c>
      <c r="D335" s="184">
        <v>1</v>
      </c>
      <c r="E335" s="185">
        <v>0</v>
      </c>
      <c r="F335" s="185">
        <v>0</v>
      </c>
      <c r="G335" s="185">
        <v>2</v>
      </c>
      <c r="H335" s="185">
        <v>0</v>
      </c>
      <c r="I335" s="185">
        <v>0</v>
      </c>
      <c r="J335" s="185">
        <v>0</v>
      </c>
      <c r="K335" s="185">
        <v>1</v>
      </c>
      <c r="L335" s="185">
        <v>1</v>
      </c>
      <c r="M335" s="185">
        <v>3</v>
      </c>
      <c r="N335" s="185">
        <v>0</v>
      </c>
      <c r="O335" s="185">
        <v>0</v>
      </c>
      <c r="P335" s="185">
        <v>2</v>
      </c>
      <c r="Q335" s="185">
        <v>0</v>
      </c>
      <c r="R335" s="185">
        <v>2</v>
      </c>
      <c r="S335" s="185">
        <v>18</v>
      </c>
      <c r="T335" s="185">
        <v>2</v>
      </c>
      <c r="U335" s="185">
        <v>0</v>
      </c>
      <c r="V335" s="185">
        <v>0</v>
      </c>
      <c r="W335" s="185">
        <v>8</v>
      </c>
      <c r="X335" s="185">
        <v>1</v>
      </c>
      <c r="Y335" s="185">
        <v>0</v>
      </c>
      <c r="Z335" s="185">
        <v>0</v>
      </c>
      <c r="AA335" s="185">
        <v>0</v>
      </c>
      <c r="AB335" s="191">
        <v>41</v>
      </c>
    </row>
    <row r="336" spans="1:28" ht="15" customHeight="1">
      <c r="A336" s="36"/>
      <c r="B336" s="304" t="s">
        <v>39</v>
      </c>
      <c r="C336" s="34"/>
      <c r="D336" s="184">
        <v>389</v>
      </c>
      <c r="E336" s="185">
        <v>1</v>
      </c>
      <c r="F336" s="185">
        <v>2</v>
      </c>
      <c r="G336" s="185">
        <v>182</v>
      </c>
      <c r="H336" s="185">
        <v>22</v>
      </c>
      <c r="I336" s="185">
        <v>27</v>
      </c>
      <c r="J336" s="185">
        <v>23</v>
      </c>
      <c r="K336" s="185">
        <v>246</v>
      </c>
      <c r="L336" s="185">
        <v>41</v>
      </c>
      <c r="M336" s="185">
        <v>216</v>
      </c>
      <c r="N336" s="185">
        <v>3</v>
      </c>
      <c r="O336" s="185">
        <v>36</v>
      </c>
      <c r="P336" s="185">
        <v>110</v>
      </c>
      <c r="Q336" s="185">
        <v>23</v>
      </c>
      <c r="R336" s="185">
        <v>106</v>
      </c>
      <c r="S336" s="185">
        <v>986</v>
      </c>
      <c r="T336" s="185">
        <v>60</v>
      </c>
      <c r="U336" s="185">
        <v>6</v>
      </c>
      <c r="V336" s="185">
        <v>0</v>
      </c>
      <c r="W336" s="185">
        <v>132</v>
      </c>
      <c r="X336" s="185">
        <v>50</v>
      </c>
      <c r="Y336" s="185">
        <v>61</v>
      </c>
      <c r="Z336" s="185">
        <v>0</v>
      </c>
      <c r="AA336" s="185">
        <v>0</v>
      </c>
      <c r="AB336" s="191">
        <v>2722</v>
      </c>
    </row>
    <row r="337" spans="1:28" ht="15" customHeight="1">
      <c r="A337" s="35" t="s">
        <v>13</v>
      </c>
      <c r="B337" s="11" t="s">
        <v>187</v>
      </c>
      <c r="C337" s="181" t="s">
        <v>56</v>
      </c>
      <c r="D337" s="183">
        <v>3</v>
      </c>
      <c r="E337" s="182">
        <v>0</v>
      </c>
      <c r="F337" s="182">
        <v>0</v>
      </c>
      <c r="G337" s="182">
        <v>1</v>
      </c>
      <c r="H337" s="182">
        <v>0</v>
      </c>
      <c r="I337" s="182">
        <v>0</v>
      </c>
      <c r="J337" s="182">
        <v>0</v>
      </c>
      <c r="K337" s="182">
        <v>4</v>
      </c>
      <c r="L337" s="182">
        <v>1</v>
      </c>
      <c r="M337" s="182">
        <v>2</v>
      </c>
      <c r="N337" s="182">
        <v>0</v>
      </c>
      <c r="O337" s="182">
        <v>0</v>
      </c>
      <c r="P337" s="182">
        <v>1</v>
      </c>
      <c r="Q337" s="182">
        <v>0</v>
      </c>
      <c r="R337" s="182">
        <v>2</v>
      </c>
      <c r="S337" s="182">
        <v>1</v>
      </c>
      <c r="T337" s="182">
        <v>1</v>
      </c>
      <c r="U337" s="182">
        <v>0</v>
      </c>
      <c r="V337" s="182">
        <v>0</v>
      </c>
      <c r="W337" s="182">
        <v>0</v>
      </c>
      <c r="X337" s="182">
        <v>0</v>
      </c>
      <c r="Y337" s="182">
        <v>0</v>
      </c>
      <c r="Z337" s="182">
        <v>0</v>
      </c>
      <c r="AA337" s="182">
        <v>0</v>
      </c>
      <c r="AB337" s="190">
        <v>16</v>
      </c>
    </row>
    <row r="338" spans="1:28" ht="15" customHeight="1">
      <c r="A338" s="35"/>
      <c r="B338" s="11"/>
      <c r="C338" s="181" t="s">
        <v>57</v>
      </c>
      <c r="D338" s="183">
        <v>98</v>
      </c>
      <c r="E338" s="182">
        <v>0</v>
      </c>
      <c r="F338" s="182">
        <v>0</v>
      </c>
      <c r="G338" s="182">
        <v>39</v>
      </c>
      <c r="H338" s="182">
        <v>1</v>
      </c>
      <c r="I338" s="182">
        <v>24</v>
      </c>
      <c r="J338" s="182">
        <v>17</v>
      </c>
      <c r="K338" s="182">
        <v>66</v>
      </c>
      <c r="L338" s="182">
        <v>7</v>
      </c>
      <c r="M338" s="182">
        <v>40</v>
      </c>
      <c r="N338" s="182">
        <v>0</v>
      </c>
      <c r="O338" s="182">
        <v>73</v>
      </c>
      <c r="P338" s="182">
        <v>147</v>
      </c>
      <c r="Q338" s="182">
        <v>4</v>
      </c>
      <c r="R338" s="182">
        <v>12</v>
      </c>
      <c r="S338" s="182">
        <v>106</v>
      </c>
      <c r="T338" s="182">
        <v>1</v>
      </c>
      <c r="U338" s="182">
        <v>0</v>
      </c>
      <c r="V338" s="182">
        <v>3</v>
      </c>
      <c r="W338" s="182">
        <v>10</v>
      </c>
      <c r="X338" s="182">
        <v>64</v>
      </c>
      <c r="Y338" s="182">
        <v>9</v>
      </c>
      <c r="Z338" s="182">
        <v>0</v>
      </c>
      <c r="AA338" s="182">
        <v>0</v>
      </c>
      <c r="AB338" s="190">
        <v>721</v>
      </c>
    </row>
    <row r="339" spans="1:28" ht="15" customHeight="1">
      <c r="A339" s="36"/>
      <c r="B339" s="304"/>
      <c r="C339" s="34" t="s">
        <v>39</v>
      </c>
      <c r="D339" s="184">
        <v>101</v>
      </c>
      <c r="E339" s="185">
        <v>0</v>
      </c>
      <c r="F339" s="185">
        <v>0</v>
      </c>
      <c r="G339" s="185">
        <v>40</v>
      </c>
      <c r="H339" s="185">
        <v>1</v>
      </c>
      <c r="I339" s="185">
        <v>24</v>
      </c>
      <c r="J339" s="185">
        <v>17</v>
      </c>
      <c r="K339" s="185">
        <v>70</v>
      </c>
      <c r="L339" s="185">
        <v>8</v>
      </c>
      <c r="M339" s="185">
        <v>42</v>
      </c>
      <c r="N339" s="185">
        <v>0</v>
      </c>
      <c r="O339" s="185">
        <v>73</v>
      </c>
      <c r="P339" s="185">
        <v>148</v>
      </c>
      <c r="Q339" s="185">
        <v>4</v>
      </c>
      <c r="R339" s="185">
        <v>14</v>
      </c>
      <c r="S339" s="185">
        <v>107</v>
      </c>
      <c r="T339" s="185">
        <v>2</v>
      </c>
      <c r="U339" s="185">
        <v>0</v>
      </c>
      <c r="V339" s="185">
        <v>3</v>
      </c>
      <c r="W339" s="185">
        <v>10</v>
      </c>
      <c r="X339" s="185">
        <v>64</v>
      </c>
      <c r="Y339" s="185">
        <v>9</v>
      </c>
      <c r="Z339" s="185">
        <v>0</v>
      </c>
      <c r="AA339" s="185">
        <v>0</v>
      </c>
      <c r="AB339" s="191">
        <v>737</v>
      </c>
    </row>
    <row r="340" spans="1:28" ht="15" customHeight="1">
      <c r="A340" s="35" t="s">
        <v>14</v>
      </c>
      <c r="B340" s="11" t="s">
        <v>58</v>
      </c>
      <c r="C340" s="181" t="s">
        <v>59</v>
      </c>
      <c r="D340" s="183">
        <v>9</v>
      </c>
      <c r="E340" s="182">
        <v>0</v>
      </c>
      <c r="F340" s="182">
        <v>1</v>
      </c>
      <c r="G340" s="182">
        <v>3</v>
      </c>
      <c r="H340" s="182">
        <v>1</v>
      </c>
      <c r="I340" s="182">
        <v>0</v>
      </c>
      <c r="J340" s="182">
        <v>0</v>
      </c>
      <c r="K340" s="182">
        <v>3</v>
      </c>
      <c r="L340" s="182">
        <v>0</v>
      </c>
      <c r="M340" s="182">
        <v>1</v>
      </c>
      <c r="N340" s="182">
        <v>0</v>
      </c>
      <c r="O340" s="182">
        <v>0</v>
      </c>
      <c r="P340" s="182">
        <v>0</v>
      </c>
      <c r="Q340" s="182">
        <v>0</v>
      </c>
      <c r="R340" s="182">
        <v>0</v>
      </c>
      <c r="S340" s="182">
        <v>0</v>
      </c>
      <c r="T340" s="182">
        <v>0</v>
      </c>
      <c r="U340" s="182">
        <v>0</v>
      </c>
      <c r="V340" s="182">
        <v>0</v>
      </c>
      <c r="W340" s="182">
        <v>0</v>
      </c>
      <c r="X340" s="182">
        <v>0</v>
      </c>
      <c r="Y340" s="182">
        <v>0</v>
      </c>
      <c r="Z340" s="182">
        <v>0</v>
      </c>
      <c r="AA340" s="182">
        <v>0</v>
      </c>
      <c r="AB340" s="190">
        <v>18</v>
      </c>
    </row>
    <row r="341" spans="1:28" ht="15" customHeight="1">
      <c r="A341" s="35"/>
      <c r="B341" s="11"/>
      <c r="C341" s="181" t="s">
        <v>60</v>
      </c>
      <c r="D341" s="183">
        <v>31</v>
      </c>
      <c r="E341" s="182">
        <v>0</v>
      </c>
      <c r="F341" s="182">
        <v>0</v>
      </c>
      <c r="G341" s="182">
        <v>12</v>
      </c>
      <c r="H341" s="182">
        <v>0</v>
      </c>
      <c r="I341" s="182">
        <v>0</v>
      </c>
      <c r="J341" s="182">
        <v>1</v>
      </c>
      <c r="K341" s="182">
        <v>7</v>
      </c>
      <c r="L341" s="182">
        <v>0</v>
      </c>
      <c r="M341" s="182">
        <v>2</v>
      </c>
      <c r="N341" s="182">
        <v>0</v>
      </c>
      <c r="O341" s="182">
        <v>0</v>
      </c>
      <c r="P341" s="182">
        <v>1</v>
      </c>
      <c r="Q341" s="182">
        <v>1</v>
      </c>
      <c r="R341" s="182">
        <v>0</v>
      </c>
      <c r="S341" s="182">
        <v>0</v>
      </c>
      <c r="T341" s="182">
        <v>0</v>
      </c>
      <c r="U341" s="182">
        <v>0</v>
      </c>
      <c r="V341" s="182">
        <v>0</v>
      </c>
      <c r="W341" s="182">
        <v>0</v>
      </c>
      <c r="X341" s="182">
        <v>0</v>
      </c>
      <c r="Y341" s="182">
        <v>0</v>
      </c>
      <c r="Z341" s="182">
        <v>0</v>
      </c>
      <c r="AA341" s="182">
        <v>0</v>
      </c>
      <c r="AB341" s="190">
        <v>55</v>
      </c>
    </row>
    <row r="342" spans="1:28" ht="15" customHeight="1">
      <c r="A342" s="35"/>
      <c r="B342" s="11"/>
      <c r="C342" s="181" t="s">
        <v>39</v>
      </c>
      <c r="D342" s="183">
        <v>40</v>
      </c>
      <c r="E342" s="182">
        <v>0</v>
      </c>
      <c r="F342" s="182">
        <v>1</v>
      </c>
      <c r="G342" s="182">
        <v>15</v>
      </c>
      <c r="H342" s="182">
        <v>1</v>
      </c>
      <c r="I342" s="182">
        <v>0</v>
      </c>
      <c r="J342" s="182">
        <v>1</v>
      </c>
      <c r="K342" s="182">
        <v>10</v>
      </c>
      <c r="L342" s="182">
        <v>0</v>
      </c>
      <c r="M342" s="182">
        <v>3</v>
      </c>
      <c r="N342" s="182">
        <v>0</v>
      </c>
      <c r="O342" s="182">
        <v>0</v>
      </c>
      <c r="P342" s="182">
        <v>1</v>
      </c>
      <c r="Q342" s="182">
        <v>1</v>
      </c>
      <c r="R342" s="182">
        <v>0</v>
      </c>
      <c r="S342" s="182">
        <v>0</v>
      </c>
      <c r="T342" s="182">
        <v>0</v>
      </c>
      <c r="U342" s="182">
        <v>0</v>
      </c>
      <c r="V342" s="182">
        <v>0</v>
      </c>
      <c r="W342" s="182">
        <v>0</v>
      </c>
      <c r="X342" s="182">
        <v>0</v>
      </c>
      <c r="Y342" s="182">
        <v>0</v>
      </c>
      <c r="Z342" s="182">
        <v>0</v>
      </c>
      <c r="AA342" s="182">
        <v>0</v>
      </c>
      <c r="AB342" s="190">
        <v>73</v>
      </c>
    </row>
    <row r="343" spans="1:28" ht="15" customHeight="1">
      <c r="A343" s="35"/>
      <c r="B343" s="197" t="s">
        <v>61</v>
      </c>
      <c r="C343" s="39" t="s">
        <v>61</v>
      </c>
      <c r="D343" s="195">
        <v>1</v>
      </c>
      <c r="E343" s="194">
        <v>0</v>
      </c>
      <c r="F343" s="194">
        <v>0</v>
      </c>
      <c r="G343" s="194">
        <v>2</v>
      </c>
      <c r="H343" s="194">
        <v>0</v>
      </c>
      <c r="I343" s="194">
        <v>0</v>
      </c>
      <c r="J343" s="194">
        <v>0</v>
      </c>
      <c r="K343" s="194">
        <v>0</v>
      </c>
      <c r="L343" s="194">
        <v>1</v>
      </c>
      <c r="M343" s="194">
        <v>2</v>
      </c>
      <c r="N343" s="194">
        <v>0</v>
      </c>
      <c r="O343" s="194">
        <v>0</v>
      </c>
      <c r="P343" s="194">
        <v>1</v>
      </c>
      <c r="Q343" s="194">
        <v>0</v>
      </c>
      <c r="R343" s="194">
        <v>0</v>
      </c>
      <c r="S343" s="194">
        <v>1</v>
      </c>
      <c r="T343" s="194">
        <v>0</v>
      </c>
      <c r="U343" s="194">
        <v>0</v>
      </c>
      <c r="V343" s="194">
        <v>0</v>
      </c>
      <c r="W343" s="194">
        <v>0</v>
      </c>
      <c r="X343" s="194">
        <v>0</v>
      </c>
      <c r="Y343" s="194">
        <v>0</v>
      </c>
      <c r="Z343" s="194">
        <v>0</v>
      </c>
      <c r="AA343" s="194">
        <v>0</v>
      </c>
      <c r="AB343" s="196">
        <v>8</v>
      </c>
    </row>
    <row r="344" spans="1:28" ht="15" customHeight="1">
      <c r="A344" s="36"/>
      <c r="B344" s="304" t="s">
        <v>39</v>
      </c>
      <c r="C344" s="34"/>
      <c r="D344" s="184">
        <v>41</v>
      </c>
      <c r="E344" s="185">
        <v>0</v>
      </c>
      <c r="F344" s="185">
        <v>1</v>
      </c>
      <c r="G344" s="185">
        <v>17</v>
      </c>
      <c r="H344" s="185">
        <v>1</v>
      </c>
      <c r="I344" s="185">
        <v>0</v>
      </c>
      <c r="J344" s="185">
        <v>1</v>
      </c>
      <c r="K344" s="185">
        <v>10</v>
      </c>
      <c r="L344" s="185">
        <v>1</v>
      </c>
      <c r="M344" s="185">
        <v>5</v>
      </c>
      <c r="N344" s="185">
        <v>0</v>
      </c>
      <c r="O344" s="185">
        <v>0</v>
      </c>
      <c r="P344" s="185">
        <v>2</v>
      </c>
      <c r="Q344" s="185">
        <v>1</v>
      </c>
      <c r="R344" s="185">
        <v>0</v>
      </c>
      <c r="S344" s="185">
        <v>1</v>
      </c>
      <c r="T344" s="185">
        <v>0</v>
      </c>
      <c r="U344" s="185">
        <v>0</v>
      </c>
      <c r="V344" s="185">
        <v>0</v>
      </c>
      <c r="W344" s="185">
        <v>0</v>
      </c>
      <c r="X344" s="185">
        <v>0</v>
      </c>
      <c r="Y344" s="185">
        <v>0</v>
      </c>
      <c r="Z344" s="185">
        <v>0</v>
      </c>
      <c r="AA344" s="185">
        <v>0</v>
      </c>
      <c r="AB344" s="191">
        <v>81</v>
      </c>
    </row>
    <row r="345" spans="1:28" ht="15" customHeight="1">
      <c r="A345" s="36" t="s">
        <v>15</v>
      </c>
      <c r="B345" s="304"/>
      <c r="C345" s="34"/>
      <c r="D345" s="184">
        <v>747</v>
      </c>
      <c r="E345" s="185">
        <v>0</v>
      </c>
      <c r="F345" s="185">
        <v>0</v>
      </c>
      <c r="G345" s="185">
        <v>228</v>
      </c>
      <c r="H345" s="185">
        <v>13</v>
      </c>
      <c r="I345" s="185">
        <v>37</v>
      </c>
      <c r="J345" s="185">
        <v>18</v>
      </c>
      <c r="K345" s="185">
        <v>155</v>
      </c>
      <c r="L345" s="185">
        <v>12</v>
      </c>
      <c r="M345" s="185">
        <v>54</v>
      </c>
      <c r="N345" s="185">
        <v>0</v>
      </c>
      <c r="O345" s="185">
        <v>22</v>
      </c>
      <c r="P345" s="185">
        <v>28</v>
      </c>
      <c r="Q345" s="185">
        <v>8</v>
      </c>
      <c r="R345" s="185">
        <v>8</v>
      </c>
      <c r="S345" s="185">
        <v>12</v>
      </c>
      <c r="T345" s="185">
        <v>2</v>
      </c>
      <c r="U345" s="185">
        <v>2</v>
      </c>
      <c r="V345" s="185">
        <v>1</v>
      </c>
      <c r="W345" s="185">
        <v>7</v>
      </c>
      <c r="X345" s="185">
        <v>3</v>
      </c>
      <c r="Y345" s="185">
        <v>1</v>
      </c>
      <c r="Z345" s="185">
        <v>0</v>
      </c>
      <c r="AA345" s="185">
        <v>1</v>
      </c>
      <c r="AB345" s="191">
        <v>1359</v>
      </c>
    </row>
    <row r="346" spans="1:28" ht="15" customHeight="1">
      <c r="A346" s="35" t="s">
        <v>16</v>
      </c>
      <c r="B346" s="11" t="s">
        <v>188</v>
      </c>
      <c r="C346" s="181" t="s">
        <v>62</v>
      </c>
      <c r="D346" s="183">
        <v>43</v>
      </c>
      <c r="E346" s="182">
        <v>0</v>
      </c>
      <c r="F346" s="182">
        <v>0</v>
      </c>
      <c r="G346" s="182">
        <v>7</v>
      </c>
      <c r="H346" s="182">
        <v>2</v>
      </c>
      <c r="I346" s="182">
        <v>2</v>
      </c>
      <c r="J346" s="182">
        <v>2</v>
      </c>
      <c r="K346" s="182">
        <v>15</v>
      </c>
      <c r="L346" s="182">
        <v>3</v>
      </c>
      <c r="M346" s="182">
        <v>9</v>
      </c>
      <c r="N346" s="182">
        <v>0</v>
      </c>
      <c r="O346" s="182">
        <v>4</v>
      </c>
      <c r="P346" s="182">
        <v>2</v>
      </c>
      <c r="Q346" s="182">
        <v>0</v>
      </c>
      <c r="R346" s="182">
        <v>0</v>
      </c>
      <c r="S346" s="182">
        <v>1</v>
      </c>
      <c r="T346" s="182">
        <v>0</v>
      </c>
      <c r="U346" s="182">
        <v>0</v>
      </c>
      <c r="V346" s="182">
        <v>1</v>
      </c>
      <c r="W346" s="182">
        <v>0</v>
      </c>
      <c r="X346" s="182">
        <v>0</v>
      </c>
      <c r="Y346" s="182">
        <v>0</v>
      </c>
      <c r="Z346" s="182">
        <v>0</v>
      </c>
      <c r="AA346" s="182">
        <v>0</v>
      </c>
      <c r="AB346" s="190">
        <v>91</v>
      </c>
    </row>
    <row r="347" spans="1:28" ht="15" customHeight="1">
      <c r="A347" s="35"/>
      <c r="B347" s="11"/>
      <c r="C347" s="181" t="s">
        <v>63</v>
      </c>
      <c r="D347" s="183">
        <v>243</v>
      </c>
      <c r="E347" s="182">
        <v>0</v>
      </c>
      <c r="F347" s="182">
        <v>0</v>
      </c>
      <c r="G347" s="182">
        <v>42</v>
      </c>
      <c r="H347" s="182">
        <v>0</v>
      </c>
      <c r="I347" s="182">
        <v>1</v>
      </c>
      <c r="J347" s="182">
        <v>4</v>
      </c>
      <c r="K347" s="182">
        <v>79</v>
      </c>
      <c r="L347" s="182">
        <v>3</v>
      </c>
      <c r="M347" s="182">
        <v>44</v>
      </c>
      <c r="N347" s="182">
        <v>0</v>
      </c>
      <c r="O347" s="182">
        <v>8</v>
      </c>
      <c r="P347" s="182">
        <v>12</v>
      </c>
      <c r="Q347" s="182">
        <v>6</v>
      </c>
      <c r="R347" s="182">
        <v>10</v>
      </c>
      <c r="S347" s="182">
        <v>13</v>
      </c>
      <c r="T347" s="182">
        <v>4</v>
      </c>
      <c r="U347" s="182">
        <v>0</v>
      </c>
      <c r="V347" s="182">
        <v>0</v>
      </c>
      <c r="W347" s="182">
        <v>12</v>
      </c>
      <c r="X347" s="182">
        <v>4</v>
      </c>
      <c r="Y347" s="182">
        <v>1</v>
      </c>
      <c r="Z347" s="182">
        <v>0</v>
      </c>
      <c r="AA347" s="182">
        <v>0</v>
      </c>
      <c r="AB347" s="190">
        <v>486</v>
      </c>
    </row>
    <row r="348" spans="1:28" ht="15" customHeight="1">
      <c r="A348" s="35"/>
      <c r="B348" s="11"/>
      <c r="C348" s="181" t="s">
        <v>39</v>
      </c>
      <c r="D348" s="183">
        <v>286</v>
      </c>
      <c r="E348" s="182">
        <v>0</v>
      </c>
      <c r="F348" s="182">
        <v>0</v>
      </c>
      <c r="G348" s="182">
        <v>49</v>
      </c>
      <c r="H348" s="182">
        <v>2</v>
      </c>
      <c r="I348" s="182">
        <v>3</v>
      </c>
      <c r="J348" s="182">
        <v>6</v>
      </c>
      <c r="K348" s="182">
        <v>94</v>
      </c>
      <c r="L348" s="182">
        <v>6</v>
      </c>
      <c r="M348" s="182">
        <v>53</v>
      </c>
      <c r="N348" s="182">
        <v>0</v>
      </c>
      <c r="O348" s="182">
        <v>12</v>
      </c>
      <c r="P348" s="182">
        <v>14</v>
      </c>
      <c r="Q348" s="182">
        <v>6</v>
      </c>
      <c r="R348" s="182">
        <v>10</v>
      </c>
      <c r="S348" s="182">
        <v>14</v>
      </c>
      <c r="T348" s="182">
        <v>4</v>
      </c>
      <c r="U348" s="182">
        <v>0</v>
      </c>
      <c r="V348" s="182">
        <v>1</v>
      </c>
      <c r="W348" s="182">
        <v>12</v>
      </c>
      <c r="X348" s="182">
        <v>4</v>
      </c>
      <c r="Y348" s="182">
        <v>1</v>
      </c>
      <c r="Z348" s="182">
        <v>0</v>
      </c>
      <c r="AA348" s="182">
        <v>0</v>
      </c>
      <c r="AB348" s="190">
        <v>577</v>
      </c>
    </row>
    <row r="349" spans="1:28" ht="15" customHeight="1">
      <c r="A349" s="35"/>
      <c r="B349" s="334" t="s">
        <v>64</v>
      </c>
      <c r="C349" s="260" t="s">
        <v>65</v>
      </c>
      <c r="D349" s="188">
        <v>49</v>
      </c>
      <c r="E349" s="189">
        <v>0</v>
      </c>
      <c r="F349" s="189">
        <v>0</v>
      </c>
      <c r="G349" s="189">
        <v>16</v>
      </c>
      <c r="H349" s="189">
        <v>0</v>
      </c>
      <c r="I349" s="189">
        <v>1</v>
      </c>
      <c r="J349" s="189">
        <v>0</v>
      </c>
      <c r="K349" s="189">
        <v>26</v>
      </c>
      <c r="L349" s="189">
        <v>0</v>
      </c>
      <c r="M349" s="189">
        <v>8</v>
      </c>
      <c r="N349" s="189">
        <v>0</v>
      </c>
      <c r="O349" s="189">
        <v>8</v>
      </c>
      <c r="P349" s="189">
        <v>5</v>
      </c>
      <c r="Q349" s="189">
        <v>3</v>
      </c>
      <c r="R349" s="189">
        <v>2</v>
      </c>
      <c r="S349" s="189">
        <v>9</v>
      </c>
      <c r="T349" s="189">
        <v>2</v>
      </c>
      <c r="U349" s="189">
        <v>1</v>
      </c>
      <c r="V349" s="189">
        <v>0</v>
      </c>
      <c r="W349" s="189">
        <v>1</v>
      </c>
      <c r="X349" s="189">
        <v>1</v>
      </c>
      <c r="Y349" s="189">
        <v>0</v>
      </c>
      <c r="Z349" s="189">
        <v>0</v>
      </c>
      <c r="AA349" s="189">
        <v>0</v>
      </c>
      <c r="AB349" s="312">
        <v>132</v>
      </c>
    </row>
    <row r="350" spans="1:28" ht="15" customHeight="1">
      <c r="A350" s="35"/>
      <c r="B350" s="11"/>
      <c r="C350" s="181" t="s">
        <v>66</v>
      </c>
      <c r="D350" s="183">
        <v>0</v>
      </c>
      <c r="E350" s="182">
        <v>0</v>
      </c>
      <c r="F350" s="182">
        <v>0</v>
      </c>
      <c r="G350" s="182">
        <v>0</v>
      </c>
      <c r="H350" s="182">
        <v>0</v>
      </c>
      <c r="I350" s="182">
        <v>0</v>
      </c>
      <c r="J350" s="182">
        <v>0</v>
      </c>
      <c r="K350" s="182">
        <v>0</v>
      </c>
      <c r="L350" s="182">
        <v>0</v>
      </c>
      <c r="M350" s="182">
        <v>0</v>
      </c>
      <c r="N350" s="182">
        <v>0</v>
      </c>
      <c r="O350" s="182">
        <v>0</v>
      </c>
      <c r="P350" s="182">
        <v>2</v>
      </c>
      <c r="Q350" s="182">
        <v>0</v>
      </c>
      <c r="R350" s="182">
        <v>0</v>
      </c>
      <c r="S350" s="182">
        <v>1</v>
      </c>
      <c r="T350" s="182">
        <v>0</v>
      </c>
      <c r="U350" s="182">
        <v>0</v>
      </c>
      <c r="V350" s="182">
        <v>0</v>
      </c>
      <c r="W350" s="182">
        <v>0</v>
      </c>
      <c r="X350" s="182">
        <v>0</v>
      </c>
      <c r="Y350" s="182">
        <v>0</v>
      </c>
      <c r="Z350" s="182">
        <v>0</v>
      </c>
      <c r="AA350" s="182">
        <v>0</v>
      </c>
      <c r="AB350" s="190">
        <v>3</v>
      </c>
    </row>
    <row r="351" spans="1:28" ht="15" customHeight="1">
      <c r="A351" s="35"/>
      <c r="B351" s="11"/>
      <c r="C351" s="181" t="s">
        <v>67</v>
      </c>
      <c r="D351" s="183">
        <v>239</v>
      </c>
      <c r="E351" s="182">
        <v>0</v>
      </c>
      <c r="F351" s="182">
        <v>0</v>
      </c>
      <c r="G351" s="182">
        <v>78</v>
      </c>
      <c r="H351" s="182">
        <v>1</v>
      </c>
      <c r="I351" s="182">
        <v>16</v>
      </c>
      <c r="J351" s="182">
        <v>14</v>
      </c>
      <c r="K351" s="182">
        <v>236</v>
      </c>
      <c r="L351" s="182">
        <v>8</v>
      </c>
      <c r="M351" s="182">
        <v>116</v>
      </c>
      <c r="N351" s="182">
        <v>0</v>
      </c>
      <c r="O351" s="182">
        <v>52</v>
      </c>
      <c r="P351" s="182">
        <v>70</v>
      </c>
      <c r="Q351" s="182">
        <v>51</v>
      </c>
      <c r="R351" s="182">
        <v>90</v>
      </c>
      <c r="S351" s="182">
        <v>804</v>
      </c>
      <c r="T351" s="182">
        <v>135</v>
      </c>
      <c r="U351" s="182">
        <v>6</v>
      </c>
      <c r="V351" s="182">
        <v>3</v>
      </c>
      <c r="W351" s="182">
        <v>115</v>
      </c>
      <c r="X351" s="182">
        <v>40</v>
      </c>
      <c r="Y351" s="182">
        <v>61</v>
      </c>
      <c r="Z351" s="182">
        <v>0</v>
      </c>
      <c r="AA351" s="182">
        <v>0</v>
      </c>
      <c r="AB351" s="190">
        <v>2135</v>
      </c>
    </row>
    <row r="352" spans="1:28" ht="15" customHeight="1">
      <c r="A352" s="35"/>
      <c r="B352" s="11"/>
      <c r="C352" s="181" t="s">
        <v>311</v>
      </c>
      <c r="D352" s="183">
        <v>385</v>
      </c>
      <c r="E352" s="182">
        <v>0</v>
      </c>
      <c r="F352" s="182">
        <v>0</v>
      </c>
      <c r="G352" s="182">
        <v>76</v>
      </c>
      <c r="H352" s="182">
        <v>3</v>
      </c>
      <c r="I352" s="182">
        <v>17</v>
      </c>
      <c r="J352" s="182">
        <v>20</v>
      </c>
      <c r="K352" s="182">
        <v>268</v>
      </c>
      <c r="L352" s="182">
        <v>11</v>
      </c>
      <c r="M352" s="182">
        <v>147</v>
      </c>
      <c r="N352" s="182">
        <v>0</v>
      </c>
      <c r="O352" s="182">
        <v>52</v>
      </c>
      <c r="P352" s="182">
        <v>73</v>
      </c>
      <c r="Q352" s="182">
        <v>26</v>
      </c>
      <c r="R352" s="182">
        <v>90</v>
      </c>
      <c r="S352" s="182">
        <v>481</v>
      </c>
      <c r="T352" s="182">
        <v>62</v>
      </c>
      <c r="U352" s="182">
        <v>6</v>
      </c>
      <c r="V352" s="182">
        <v>0</v>
      </c>
      <c r="W352" s="182">
        <v>127</v>
      </c>
      <c r="X352" s="182">
        <v>36</v>
      </c>
      <c r="Y352" s="182">
        <v>28</v>
      </c>
      <c r="Z352" s="182">
        <v>0</v>
      </c>
      <c r="AA352" s="182">
        <v>2</v>
      </c>
      <c r="AB352" s="190">
        <v>1910</v>
      </c>
    </row>
    <row r="353" spans="1:28" ht="16.5" customHeight="1">
      <c r="A353" s="35"/>
      <c r="B353" s="304"/>
      <c r="C353" s="34" t="s">
        <v>39</v>
      </c>
      <c r="D353" s="184">
        <v>673</v>
      </c>
      <c r="E353" s="185">
        <v>0</v>
      </c>
      <c r="F353" s="185">
        <v>0</v>
      </c>
      <c r="G353" s="185">
        <v>170</v>
      </c>
      <c r="H353" s="185">
        <v>4</v>
      </c>
      <c r="I353" s="185">
        <v>34</v>
      </c>
      <c r="J353" s="185">
        <v>34</v>
      </c>
      <c r="K353" s="185">
        <v>530</v>
      </c>
      <c r="L353" s="185">
        <v>19</v>
      </c>
      <c r="M353" s="185">
        <v>271</v>
      </c>
      <c r="N353" s="185">
        <v>0</v>
      </c>
      <c r="O353" s="185">
        <v>112</v>
      </c>
      <c r="P353" s="185">
        <v>150</v>
      </c>
      <c r="Q353" s="185">
        <v>80</v>
      </c>
      <c r="R353" s="185">
        <v>182</v>
      </c>
      <c r="S353" s="185">
        <v>1295</v>
      </c>
      <c r="T353" s="185">
        <v>199</v>
      </c>
      <c r="U353" s="185">
        <v>13</v>
      </c>
      <c r="V353" s="185">
        <v>3</v>
      </c>
      <c r="W353" s="185">
        <v>243</v>
      </c>
      <c r="X353" s="185">
        <v>77</v>
      </c>
      <c r="Y353" s="185">
        <v>89</v>
      </c>
      <c r="Z353" s="185">
        <v>0</v>
      </c>
      <c r="AA353" s="185">
        <v>2</v>
      </c>
      <c r="AB353" s="191">
        <v>4180</v>
      </c>
    </row>
    <row r="354" spans="1:28" ht="15" customHeight="1">
      <c r="A354" s="35"/>
      <c r="B354" s="11" t="s">
        <v>68</v>
      </c>
      <c r="C354" s="181" t="s">
        <v>68</v>
      </c>
      <c r="D354" s="183">
        <v>357</v>
      </c>
      <c r="E354" s="182">
        <v>0</v>
      </c>
      <c r="F354" s="182">
        <v>0</v>
      </c>
      <c r="G354" s="182">
        <v>97</v>
      </c>
      <c r="H354" s="182">
        <v>6</v>
      </c>
      <c r="I354" s="182">
        <v>15</v>
      </c>
      <c r="J354" s="182">
        <v>19</v>
      </c>
      <c r="K354" s="182">
        <v>367</v>
      </c>
      <c r="L354" s="182">
        <v>9</v>
      </c>
      <c r="M354" s="182">
        <v>200</v>
      </c>
      <c r="N354" s="182">
        <v>0</v>
      </c>
      <c r="O354" s="182">
        <v>76</v>
      </c>
      <c r="P354" s="182">
        <v>115</v>
      </c>
      <c r="Q354" s="182">
        <v>49</v>
      </c>
      <c r="R354" s="182">
        <v>116</v>
      </c>
      <c r="S354" s="182">
        <v>822</v>
      </c>
      <c r="T354" s="182">
        <v>67</v>
      </c>
      <c r="U354" s="182">
        <v>4</v>
      </c>
      <c r="V354" s="182">
        <v>0</v>
      </c>
      <c r="W354" s="182">
        <v>69</v>
      </c>
      <c r="X354" s="182">
        <v>19</v>
      </c>
      <c r="Y354" s="182">
        <v>17</v>
      </c>
      <c r="Z354" s="182">
        <v>0</v>
      </c>
      <c r="AA354" s="182">
        <v>0</v>
      </c>
      <c r="AB354" s="190">
        <v>2424</v>
      </c>
    </row>
    <row r="355" spans="1:28" ht="15" customHeight="1">
      <c r="A355" s="35"/>
      <c r="B355" s="197" t="s">
        <v>69</v>
      </c>
      <c r="C355" s="39" t="s">
        <v>69</v>
      </c>
      <c r="D355" s="195">
        <v>0</v>
      </c>
      <c r="E355" s="194">
        <v>0</v>
      </c>
      <c r="F355" s="194">
        <v>0</v>
      </c>
      <c r="G355" s="194">
        <v>0</v>
      </c>
      <c r="H355" s="194">
        <v>0</v>
      </c>
      <c r="I355" s="194">
        <v>0</v>
      </c>
      <c r="J355" s="194">
        <v>0</v>
      </c>
      <c r="K355" s="194">
        <v>0</v>
      </c>
      <c r="L355" s="194">
        <v>0</v>
      </c>
      <c r="M355" s="194">
        <v>0</v>
      </c>
      <c r="N355" s="194">
        <v>0</v>
      </c>
      <c r="O355" s="194">
        <v>0</v>
      </c>
      <c r="P355" s="194">
        <v>0</v>
      </c>
      <c r="Q355" s="194">
        <v>0</v>
      </c>
      <c r="R355" s="194">
        <v>1</v>
      </c>
      <c r="S355" s="194">
        <v>0</v>
      </c>
      <c r="T355" s="194">
        <v>0</v>
      </c>
      <c r="U355" s="194">
        <v>0</v>
      </c>
      <c r="V355" s="194">
        <v>0</v>
      </c>
      <c r="W355" s="194">
        <v>0</v>
      </c>
      <c r="X355" s="194">
        <v>0</v>
      </c>
      <c r="Y355" s="194">
        <v>0</v>
      </c>
      <c r="Z355" s="194">
        <v>0</v>
      </c>
      <c r="AA355" s="194">
        <v>0</v>
      </c>
      <c r="AB355" s="196">
        <v>1</v>
      </c>
    </row>
    <row r="356" spans="1:28" ht="15" customHeight="1">
      <c r="A356" s="36"/>
      <c r="B356" s="304" t="s">
        <v>39</v>
      </c>
      <c r="C356" s="34"/>
      <c r="D356" s="184">
        <v>1316</v>
      </c>
      <c r="E356" s="185">
        <v>0</v>
      </c>
      <c r="F356" s="185">
        <v>0</v>
      </c>
      <c r="G356" s="185">
        <v>316</v>
      </c>
      <c r="H356" s="185">
        <v>12</v>
      </c>
      <c r="I356" s="185">
        <v>52</v>
      </c>
      <c r="J356" s="185">
        <v>59</v>
      </c>
      <c r="K356" s="185">
        <v>991</v>
      </c>
      <c r="L356" s="185">
        <v>34</v>
      </c>
      <c r="M356" s="185">
        <v>524</v>
      </c>
      <c r="N356" s="185">
        <v>0</v>
      </c>
      <c r="O356" s="185">
        <v>200</v>
      </c>
      <c r="P356" s="185">
        <v>279</v>
      </c>
      <c r="Q356" s="185">
        <v>135</v>
      </c>
      <c r="R356" s="185">
        <v>309</v>
      </c>
      <c r="S356" s="185">
        <v>2131</v>
      </c>
      <c r="T356" s="185">
        <v>270</v>
      </c>
      <c r="U356" s="185">
        <v>17</v>
      </c>
      <c r="V356" s="185">
        <v>4</v>
      </c>
      <c r="W356" s="185">
        <v>324</v>
      </c>
      <c r="X356" s="185">
        <v>100</v>
      </c>
      <c r="Y356" s="185">
        <v>107</v>
      </c>
      <c r="Z356" s="185">
        <v>0</v>
      </c>
      <c r="AA356" s="185">
        <v>2</v>
      </c>
      <c r="AB356" s="191">
        <v>7182</v>
      </c>
    </row>
    <row r="357" spans="1:28" ht="15" customHeight="1">
      <c r="A357" s="35" t="s">
        <v>17</v>
      </c>
      <c r="B357" s="11" t="s">
        <v>70</v>
      </c>
      <c r="C357" s="181" t="s">
        <v>70</v>
      </c>
      <c r="D357" s="183">
        <v>396</v>
      </c>
      <c r="E357" s="182">
        <v>0</v>
      </c>
      <c r="F357" s="182">
        <v>0</v>
      </c>
      <c r="G357" s="182">
        <v>268</v>
      </c>
      <c r="H357" s="182">
        <v>21</v>
      </c>
      <c r="I357" s="182">
        <v>23</v>
      </c>
      <c r="J357" s="182">
        <v>30</v>
      </c>
      <c r="K357" s="182">
        <v>390</v>
      </c>
      <c r="L357" s="182">
        <v>44</v>
      </c>
      <c r="M357" s="182">
        <v>215</v>
      </c>
      <c r="N357" s="182">
        <v>0</v>
      </c>
      <c r="O357" s="182">
        <v>78</v>
      </c>
      <c r="P357" s="182">
        <v>139</v>
      </c>
      <c r="Q357" s="182">
        <v>44</v>
      </c>
      <c r="R357" s="182">
        <v>93</v>
      </c>
      <c r="S357" s="182">
        <v>429</v>
      </c>
      <c r="T357" s="182">
        <v>30</v>
      </c>
      <c r="U357" s="182">
        <v>8</v>
      </c>
      <c r="V357" s="182">
        <v>1</v>
      </c>
      <c r="W357" s="182">
        <v>114</v>
      </c>
      <c r="X357" s="182">
        <v>34</v>
      </c>
      <c r="Y357" s="182">
        <v>23</v>
      </c>
      <c r="Z357" s="182">
        <v>0</v>
      </c>
      <c r="AA357" s="182">
        <v>0</v>
      </c>
      <c r="AB357" s="190">
        <v>2380</v>
      </c>
    </row>
    <row r="358" spans="1:28" ht="15" customHeight="1">
      <c r="A358" s="35"/>
      <c r="B358" s="334" t="s">
        <v>71</v>
      </c>
      <c r="C358" s="260" t="s">
        <v>72</v>
      </c>
      <c r="D358" s="188">
        <v>11</v>
      </c>
      <c r="E358" s="189">
        <v>0</v>
      </c>
      <c r="F358" s="189">
        <v>0</v>
      </c>
      <c r="G358" s="189">
        <v>1</v>
      </c>
      <c r="H358" s="189">
        <v>1</v>
      </c>
      <c r="I358" s="189">
        <v>2</v>
      </c>
      <c r="J358" s="189">
        <v>0</v>
      </c>
      <c r="K358" s="189">
        <v>3</v>
      </c>
      <c r="L358" s="189">
        <v>0</v>
      </c>
      <c r="M358" s="189">
        <v>1</v>
      </c>
      <c r="N358" s="189">
        <v>0</v>
      </c>
      <c r="O358" s="189">
        <v>4</v>
      </c>
      <c r="P358" s="189">
        <v>3</v>
      </c>
      <c r="Q358" s="189">
        <v>1</v>
      </c>
      <c r="R358" s="189">
        <v>0</v>
      </c>
      <c r="S358" s="189">
        <v>3</v>
      </c>
      <c r="T358" s="189">
        <v>0</v>
      </c>
      <c r="U358" s="189">
        <v>0</v>
      </c>
      <c r="V358" s="189">
        <v>0</v>
      </c>
      <c r="W358" s="189">
        <v>2</v>
      </c>
      <c r="X358" s="189">
        <v>2</v>
      </c>
      <c r="Y358" s="189">
        <v>0</v>
      </c>
      <c r="Z358" s="189">
        <v>0</v>
      </c>
      <c r="AA358" s="189">
        <v>0</v>
      </c>
      <c r="AB358" s="312">
        <v>34</v>
      </c>
    </row>
    <row r="359" spans="1:28" ht="15" customHeight="1">
      <c r="A359" s="35"/>
      <c r="B359" s="11"/>
      <c r="C359" s="181" t="s">
        <v>73</v>
      </c>
      <c r="D359" s="183">
        <v>11</v>
      </c>
      <c r="E359" s="182">
        <v>0</v>
      </c>
      <c r="F359" s="182">
        <v>0</v>
      </c>
      <c r="G359" s="182">
        <v>3</v>
      </c>
      <c r="H359" s="182">
        <v>1</v>
      </c>
      <c r="I359" s="182">
        <v>0</v>
      </c>
      <c r="J359" s="182">
        <v>6</v>
      </c>
      <c r="K359" s="182">
        <v>5</v>
      </c>
      <c r="L359" s="182">
        <v>4</v>
      </c>
      <c r="M359" s="182">
        <v>9</v>
      </c>
      <c r="N359" s="182">
        <v>0</v>
      </c>
      <c r="O359" s="182">
        <v>3</v>
      </c>
      <c r="P359" s="182">
        <v>4</v>
      </c>
      <c r="Q359" s="182">
        <v>0</v>
      </c>
      <c r="R359" s="182">
        <v>2</v>
      </c>
      <c r="S359" s="182">
        <v>5</v>
      </c>
      <c r="T359" s="182">
        <v>0</v>
      </c>
      <c r="U359" s="182">
        <v>0</v>
      </c>
      <c r="V359" s="182">
        <v>0</v>
      </c>
      <c r="W359" s="182">
        <v>2</v>
      </c>
      <c r="X359" s="182">
        <v>5</v>
      </c>
      <c r="Y359" s="182">
        <v>0</v>
      </c>
      <c r="Z359" s="182">
        <v>0</v>
      </c>
      <c r="AA359" s="182">
        <v>0</v>
      </c>
      <c r="AB359" s="190">
        <v>60</v>
      </c>
    </row>
    <row r="360" spans="1:28" ht="15" customHeight="1">
      <c r="A360" s="35"/>
      <c r="B360" s="11"/>
      <c r="C360" s="181" t="s">
        <v>74</v>
      </c>
      <c r="D360" s="183">
        <v>6</v>
      </c>
      <c r="E360" s="182">
        <v>0</v>
      </c>
      <c r="F360" s="182">
        <v>0</v>
      </c>
      <c r="G360" s="182">
        <v>3</v>
      </c>
      <c r="H360" s="182">
        <v>0</v>
      </c>
      <c r="I360" s="182">
        <v>0</v>
      </c>
      <c r="J360" s="182">
        <v>0</v>
      </c>
      <c r="K360" s="182">
        <v>1</v>
      </c>
      <c r="L360" s="182">
        <v>0</v>
      </c>
      <c r="M360" s="182">
        <v>1</v>
      </c>
      <c r="N360" s="182">
        <v>0</v>
      </c>
      <c r="O360" s="182">
        <v>0</v>
      </c>
      <c r="P360" s="182">
        <v>0</v>
      </c>
      <c r="Q360" s="182">
        <v>0</v>
      </c>
      <c r="R360" s="182">
        <v>0</v>
      </c>
      <c r="S360" s="182">
        <v>0</v>
      </c>
      <c r="T360" s="182">
        <v>0</v>
      </c>
      <c r="U360" s="182">
        <v>0</v>
      </c>
      <c r="V360" s="182">
        <v>0</v>
      </c>
      <c r="W360" s="182">
        <v>0</v>
      </c>
      <c r="X360" s="182">
        <v>0</v>
      </c>
      <c r="Y360" s="182">
        <v>0</v>
      </c>
      <c r="Z360" s="182">
        <v>0</v>
      </c>
      <c r="AA360" s="182">
        <v>0</v>
      </c>
      <c r="AB360" s="190">
        <v>11</v>
      </c>
    </row>
    <row r="361" spans="1:28" ht="15" customHeight="1">
      <c r="A361" s="35"/>
      <c r="B361" s="304"/>
      <c r="C361" s="34" t="s">
        <v>39</v>
      </c>
      <c r="D361" s="184">
        <v>28</v>
      </c>
      <c r="E361" s="185">
        <v>0</v>
      </c>
      <c r="F361" s="185">
        <v>0</v>
      </c>
      <c r="G361" s="185">
        <v>7</v>
      </c>
      <c r="H361" s="185">
        <v>2</v>
      </c>
      <c r="I361" s="185">
        <v>2</v>
      </c>
      <c r="J361" s="185">
        <v>6</v>
      </c>
      <c r="K361" s="185">
        <v>9</v>
      </c>
      <c r="L361" s="185">
        <v>4</v>
      </c>
      <c r="M361" s="185">
        <v>11</v>
      </c>
      <c r="N361" s="185">
        <v>0</v>
      </c>
      <c r="O361" s="185">
        <v>7</v>
      </c>
      <c r="P361" s="185">
        <v>7</v>
      </c>
      <c r="Q361" s="185">
        <v>1</v>
      </c>
      <c r="R361" s="185">
        <v>2</v>
      </c>
      <c r="S361" s="185">
        <v>8</v>
      </c>
      <c r="T361" s="185">
        <v>0</v>
      </c>
      <c r="U361" s="185">
        <v>0</v>
      </c>
      <c r="V361" s="185">
        <v>0</v>
      </c>
      <c r="W361" s="185">
        <v>4</v>
      </c>
      <c r="X361" s="185">
        <v>7</v>
      </c>
      <c r="Y361" s="185">
        <v>0</v>
      </c>
      <c r="Z361" s="185">
        <v>0</v>
      </c>
      <c r="AA361" s="185">
        <v>0</v>
      </c>
      <c r="AB361" s="191">
        <v>105</v>
      </c>
    </row>
    <row r="362" spans="1:28" ht="15" customHeight="1">
      <c r="A362" s="35"/>
      <c r="B362" s="11" t="s">
        <v>189</v>
      </c>
      <c r="C362" s="181" t="s">
        <v>75</v>
      </c>
      <c r="D362" s="183">
        <v>0</v>
      </c>
      <c r="E362" s="182">
        <v>0</v>
      </c>
      <c r="F362" s="182">
        <v>0</v>
      </c>
      <c r="G362" s="182">
        <v>0</v>
      </c>
      <c r="H362" s="182">
        <v>0</v>
      </c>
      <c r="I362" s="182">
        <v>0</v>
      </c>
      <c r="J362" s="182">
        <v>0</v>
      </c>
      <c r="K362" s="182">
        <v>0</v>
      </c>
      <c r="L362" s="182">
        <v>0</v>
      </c>
      <c r="M362" s="182">
        <v>0</v>
      </c>
      <c r="N362" s="182">
        <v>0</v>
      </c>
      <c r="O362" s="182">
        <v>1</v>
      </c>
      <c r="P362" s="182">
        <v>0</v>
      </c>
      <c r="Q362" s="182">
        <v>0</v>
      </c>
      <c r="R362" s="182">
        <v>0</v>
      </c>
      <c r="S362" s="182">
        <v>2</v>
      </c>
      <c r="T362" s="182">
        <v>0</v>
      </c>
      <c r="U362" s="182">
        <v>0</v>
      </c>
      <c r="V362" s="182">
        <v>0</v>
      </c>
      <c r="W362" s="182">
        <v>0</v>
      </c>
      <c r="X362" s="182">
        <v>0</v>
      </c>
      <c r="Y362" s="182">
        <v>0</v>
      </c>
      <c r="Z362" s="182">
        <v>0</v>
      </c>
      <c r="AA362" s="182">
        <v>0</v>
      </c>
      <c r="AB362" s="190">
        <v>3</v>
      </c>
    </row>
    <row r="363" spans="1:28" ht="15" customHeight="1">
      <c r="A363" s="35"/>
      <c r="B363" s="11"/>
      <c r="C363" s="181" t="s">
        <v>76</v>
      </c>
      <c r="D363" s="183">
        <v>1</v>
      </c>
      <c r="E363" s="182">
        <v>0</v>
      </c>
      <c r="F363" s="182">
        <v>0</v>
      </c>
      <c r="G363" s="182">
        <v>2</v>
      </c>
      <c r="H363" s="182">
        <v>0</v>
      </c>
      <c r="I363" s="182">
        <v>0</v>
      </c>
      <c r="J363" s="182">
        <v>0</v>
      </c>
      <c r="K363" s="182">
        <v>6</v>
      </c>
      <c r="L363" s="182">
        <v>0</v>
      </c>
      <c r="M363" s="182">
        <v>3</v>
      </c>
      <c r="N363" s="182">
        <v>0</v>
      </c>
      <c r="O363" s="182">
        <v>1</v>
      </c>
      <c r="P363" s="182">
        <v>1</v>
      </c>
      <c r="Q363" s="182">
        <v>0</v>
      </c>
      <c r="R363" s="182">
        <v>3</v>
      </c>
      <c r="S363" s="182">
        <v>26</v>
      </c>
      <c r="T363" s="182">
        <v>0</v>
      </c>
      <c r="U363" s="182">
        <v>1</v>
      </c>
      <c r="V363" s="182">
        <v>0</v>
      </c>
      <c r="W363" s="182">
        <v>3</v>
      </c>
      <c r="X363" s="182">
        <v>1</v>
      </c>
      <c r="Y363" s="182">
        <v>0</v>
      </c>
      <c r="Z363" s="182">
        <v>0</v>
      </c>
      <c r="AA363" s="182">
        <v>0</v>
      </c>
      <c r="AB363" s="190">
        <v>48</v>
      </c>
    </row>
    <row r="364" spans="1:28" ht="15" customHeight="1">
      <c r="A364" s="35"/>
      <c r="B364" s="11"/>
      <c r="C364" s="181" t="s">
        <v>39</v>
      </c>
      <c r="D364" s="183">
        <v>1</v>
      </c>
      <c r="E364" s="182">
        <v>0</v>
      </c>
      <c r="F364" s="182">
        <v>0</v>
      </c>
      <c r="G364" s="182">
        <v>2</v>
      </c>
      <c r="H364" s="182">
        <v>0</v>
      </c>
      <c r="I364" s="182">
        <v>0</v>
      </c>
      <c r="J364" s="182">
        <v>0</v>
      </c>
      <c r="K364" s="182">
        <v>6</v>
      </c>
      <c r="L364" s="182">
        <v>0</v>
      </c>
      <c r="M364" s="182">
        <v>3</v>
      </c>
      <c r="N364" s="182">
        <v>0</v>
      </c>
      <c r="O364" s="182">
        <v>2</v>
      </c>
      <c r="P364" s="182">
        <v>1</v>
      </c>
      <c r="Q364" s="182">
        <v>0</v>
      </c>
      <c r="R364" s="182">
        <v>3</v>
      </c>
      <c r="S364" s="182">
        <v>28</v>
      </c>
      <c r="T364" s="182">
        <v>0</v>
      </c>
      <c r="U364" s="182">
        <v>1</v>
      </c>
      <c r="V364" s="182">
        <v>0</v>
      </c>
      <c r="W364" s="182">
        <v>3</v>
      </c>
      <c r="X364" s="182">
        <v>1</v>
      </c>
      <c r="Y364" s="182">
        <v>0</v>
      </c>
      <c r="Z364" s="182">
        <v>0</v>
      </c>
      <c r="AA364" s="182">
        <v>0</v>
      </c>
      <c r="AB364" s="190">
        <v>51</v>
      </c>
    </row>
    <row r="365" spans="1:28" ht="15" customHeight="1">
      <c r="A365" s="35"/>
      <c r="B365" s="334" t="s">
        <v>179</v>
      </c>
      <c r="C365" s="260" t="s">
        <v>78</v>
      </c>
      <c r="D365" s="188">
        <v>12</v>
      </c>
      <c r="E365" s="189">
        <v>0</v>
      </c>
      <c r="F365" s="189">
        <v>1</v>
      </c>
      <c r="G365" s="189">
        <v>27</v>
      </c>
      <c r="H365" s="189">
        <v>3</v>
      </c>
      <c r="I365" s="189">
        <v>0</v>
      </c>
      <c r="J365" s="189">
        <v>2</v>
      </c>
      <c r="K365" s="189">
        <v>27</v>
      </c>
      <c r="L365" s="189">
        <v>9</v>
      </c>
      <c r="M365" s="189">
        <v>17</v>
      </c>
      <c r="N365" s="189">
        <v>0</v>
      </c>
      <c r="O365" s="189">
        <v>1</v>
      </c>
      <c r="P365" s="189">
        <v>16</v>
      </c>
      <c r="Q365" s="189">
        <v>0</v>
      </c>
      <c r="R365" s="189">
        <v>10</v>
      </c>
      <c r="S365" s="189">
        <v>23</v>
      </c>
      <c r="T365" s="189">
        <v>0</v>
      </c>
      <c r="U365" s="189">
        <v>1</v>
      </c>
      <c r="V365" s="189">
        <v>0</v>
      </c>
      <c r="W365" s="189">
        <v>21</v>
      </c>
      <c r="X365" s="189">
        <v>10</v>
      </c>
      <c r="Y365" s="189">
        <v>2</v>
      </c>
      <c r="Z365" s="189">
        <v>0</v>
      </c>
      <c r="AA365" s="189">
        <v>0</v>
      </c>
      <c r="AB365" s="312">
        <v>182</v>
      </c>
    </row>
    <row r="366" spans="1:28" ht="15" customHeight="1">
      <c r="A366" s="35"/>
      <c r="B366" s="11"/>
      <c r="C366" s="181" t="s">
        <v>312</v>
      </c>
      <c r="D366" s="183">
        <v>5</v>
      </c>
      <c r="E366" s="182">
        <v>0</v>
      </c>
      <c r="F366" s="182">
        <v>0</v>
      </c>
      <c r="G366" s="182">
        <v>2</v>
      </c>
      <c r="H366" s="182">
        <v>1</v>
      </c>
      <c r="I366" s="182">
        <v>0</v>
      </c>
      <c r="J366" s="182">
        <v>0</v>
      </c>
      <c r="K366" s="182">
        <v>8</v>
      </c>
      <c r="L366" s="182">
        <v>0</v>
      </c>
      <c r="M366" s="182">
        <v>5</v>
      </c>
      <c r="N366" s="182">
        <v>0</v>
      </c>
      <c r="O366" s="182">
        <v>1</v>
      </c>
      <c r="P366" s="182">
        <v>3</v>
      </c>
      <c r="Q366" s="182">
        <v>2</v>
      </c>
      <c r="R366" s="182">
        <v>5</v>
      </c>
      <c r="S366" s="182">
        <v>407</v>
      </c>
      <c r="T366" s="182">
        <v>18</v>
      </c>
      <c r="U366" s="182">
        <v>0</v>
      </c>
      <c r="V366" s="182">
        <v>0</v>
      </c>
      <c r="W366" s="182">
        <v>20</v>
      </c>
      <c r="X366" s="182">
        <v>10</v>
      </c>
      <c r="Y366" s="182">
        <v>35</v>
      </c>
      <c r="Z366" s="182">
        <v>0</v>
      </c>
      <c r="AA366" s="182">
        <v>0</v>
      </c>
      <c r="AB366" s="190">
        <v>522</v>
      </c>
    </row>
    <row r="367" spans="1:28" ht="15" customHeight="1">
      <c r="A367" s="35"/>
      <c r="B367" s="304"/>
      <c r="C367" s="34" t="s">
        <v>39</v>
      </c>
      <c r="D367" s="184">
        <v>17</v>
      </c>
      <c r="E367" s="185">
        <v>0</v>
      </c>
      <c r="F367" s="185">
        <v>1</v>
      </c>
      <c r="G367" s="185">
        <v>29</v>
      </c>
      <c r="H367" s="185">
        <v>4</v>
      </c>
      <c r="I367" s="185">
        <v>0</v>
      </c>
      <c r="J367" s="185">
        <v>2</v>
      </c>
      <c r="K367" s="185">
        <v>35</v>
      </c>
      <c r="L367" s="185">
        <v>9</v>
      </c>
      <c r="M367" s="185">
        <v>22</v>
      </c>
      <c r="N367" s="185">
        <v>0</v>
      </c>
      <c r="O367" s="185">
        <v>2</v>
      </c>
      <c r="P367" s="185">
        <v>19</v>
      </c>
      <c r="Q367" s="185">
        <v>2</v>
      </c>
      <c r="R367" s="185">
        <v>15</v>
      </c>
      <c r="S367" s="185">
        <v>430</v>
      </c>
      <c r="T367" s="185">
        <v>18</v>
      </c>
      <c r="U367" s="185">
        <v>1</v>
      </c>
      <c r="V367" s="185">
        <v>0</v>
      </c>
      <c r="W367" s="185">
        <v>41</v>
      </c>
      <c r="X367" s="185">
        <v>20</v>
      </c>
      <c r="Y367" s="185">
        <v>37</v>
      </c>
      <c r="Z367" s="185">
        <v>0</v>
      </c>
      <c r="AA367" s="185">
        <v>0</v>
      </c>
      <c r="AB367" s="191">
        <v>704</v>
      </c>
    </row>
    <row r="368" spans="1:28" ht="15" customHeight="1">
      <c r="A368" s="36"/>
      <c r="B368" s="304" t="s">
        <v>39</v>
      </c>
      <c r="C368" s="34"/>
      <c r="D368" s="184">
        <v>442</v>
      </c>
      <c r="E368" s="185">
        <v>0</v>
      </c>
      <c r="F368" s="185">
        <v>1</v>
      </c>
      <c r="G368" s="185">
        <v>306</v>
      </c>
      <c r="H368" s="185">
        <v>27</v>
      </c>
      <c r="I368" s="185">
        <v>25</v>
      </c>
      <c r="J368" s="185">
        <v>38</v>
      </c>
      <c r="K368" s="185">
        <v>440</v>
      </c>
      <c r="L368" s="185">
        <v>57</v>
      </c>
      <c r="M368" s="185">
        <v>251</v>
      </c>
      <c r="N368" s="185">
        <v>0</v>
      </c>
      <c r="O368" s="185">
        <v>89</v>
      </c>
      <c r="P368" s="185">
        <v>166</v>
      </c>
      <c r="Q368" s="185">
        <v>47</v>
      </c>
      <c r="R368" s="185">
        <v>113</v>
      </c>
      <c r="S368" s="185">
        <v>895</v>
      </c>
      <c r="T368" s="185">
        <v>48</v>
      </c>
      <c r="U368" s="185">
        <v>10</v>
      </c>
      <c r="V368" s="185">
        <v>1</v>
      </c>
      <c r="W368" s="185">
        <v>162</v>
      </c>
      <c r="X368" s="185">
        <v>62</v>
      </c>
      <c r="Y368" s="185">
        <v>60</v>
      </c>
      <c r="Z368" s="185">
        <v>0</v>
      </c>
      <c r="AA368" s="185">
        <v>0</v>
      </c>
      <c r="AB368" s="191">
        <v>3240</v>
      </c>
    </row>
    <row r="369" spans="1:28" ht="15" customHeight="1">
      <c r="A369" s="35" t="s">
        <v>18</v>
      </c>
      <c r="B369" s="11" t="s">
        <v>79</v>
      </c>
      <c r="C369" s="181" t="s">
        <v>80</v>
      </c>
      <c r="D369" s="183">
        <v>0</v>
      </c>
      <c r="E369" s="182">
        <v>0</v>
      </c>
      <c r="F369" s="182">
        <v>0</v>
      </c>
      <c r="G369" s="182">
        <v>0</v>
      </c>
      <c r="H369" s="182">
        <v>0</v>
      </c>
      <c r="I369" s="182">
        <v>0</v>
      </c>
      <c r="J369" s="182">
        <v>1</v>
      </c>
      <c r="K369" s="182">
        <v>0</v>
      </c>
      <c r="L369" s="182">
        <v>0</v>
      </c>
      <c r="M369" s="182">
        <v>0</v>
      </c>
      <c r="N369" s="182">
        <v>0</v>
      </c>
      <c r="O369" s="182">
        <v>1</v>
      </c>
      <c r="P369" s="182">
        <v>0</v>
      </c>
      <c r="Q369" s="182">
        <v>0</v>
      </c>
      <c r="R369" s="182">
        <v>0</v>
      </c>
      <c r="S369" s="182">
        <v>2</v>
      </c>
      <c r="T369" s="182">
        <v>0</v>
      </c>
      <c r="U369" s="182">
        <v>0</v>
      </c>
      <c r="V369" s="182">
        <v>0</v>
      </c>
      <c r="W369" s="182">
        <v>0</v>
      </c>
      <c r="X369" s="182">
        <v>0</v>
      </c>
      <c r="Y369" s="182">
        <v>0</v>
      </c>
      <c r="Z369" s="182">
        <v>0</v>
      </c>
      <c r="AA369" s="182">
        <v>0</v>
      </c>
      <c r="AB369" s="190">
        <v>4</v>
      </c>
    </row>
    <row r="370" spans="1:28" ht="15" customHeight="1">
      <c r="A370" s="35"/>
      <c r="B370" s="197" t="s">
        <v>81</v>
      </c>
      <c r="C370" s="39" t="s">
        <v>83</v>
      </c>
      <c r="D370" s="195">
        <v>198</v>
      </c>
      <c r="E370" s="194">
        <v>0</v>
      </c>
      <c r="F370" s="194">
        <v>1</v>
      </c>
      <c r="G370" s="194">
        <v>261</v>
      </c>
      <c r="H370" s="194">
        <v>8</v>
      </c>
      <c r="I370" s="194">
        <v>15</v>
      </c>
      <c r="J370" s="194">
        <v>16</v>
      </c>
      <c r="K370" s="194">
        <v>273</v>
      </c>
      <c r="L370" s="194">
        <v>22</v>
      </c>
      <c r="M370" s="194">
        <v>164</v>
      </c>
      <c r="N370" s="194">
        <v>0</v>
      </c>
      <c r="O370" s="194">
        <v>28</v>
      </c>
      <c r="P370" s="194">
        <v>52</v>
      </c>
      <c r="Q370" s="194">
        <v>12</v>
      </c>
      <c r="R370" s="194">
        <v>39</v>
      </c>
      <c r="S370" s="194">
        <v>39</v>
      </c>
      <c r="T370" s="194">
        <v>1</v>
      </c>
      <c r="U370" s="194">
        <v>4</v>
      </c>
      <c r="V370" s="194">
        <v>0</v>
      </c>
      <c r="W370" s="194">
        <v>49</v>
      </c>
      <c r="X370" s="194">
        <v>14</v>
      </c>
      <c r="Y370" s="194">
        <v>0</v>
      </c>
      <c r="Z370" s="194">
        <v>0</v>
      </c>
      <c r="AA370" s="194">
        <v>0</v>
      </c>
      <c r="AB370" s="196">
        <v>1196</v>
      </c>
    </row>
    <row r="371" spans="1:28" ht="15" customHeight="1">
      <c r="A371" s="35"/>
      <c r="B371" s="11" t="s">
        <v>180</v>
      </c>
      <c r="C371" s="181" t="s">
        <v>84</v>
      </c>
      <c r="D371" s="183">
        <v>1</v>
      </c>
      <c r="E371" s="182">
        <v>0</v>
      </c>
      <c r="F371" s="182">
        <v>0</v>
      </c>
      <c r="G371" s="182">
        <v>1</v>
      </c>
      <c r="H371" s="182">
        <v>0</v>
      </c>
      <c r="I371" s="182">
        <v>0</v>
      </c>
      <c r="J371" s="182">
        <v>0</v>
      </c>
      <c r="K371" s="182">
        <v>2</v>
      </c>
      <c r="L371" s="182">
        <v>0</v>
      </c>
      <c r="M371" s="182">
        <v>0</v>
      </c>
      <c r="N371" s="182">
        <v>0</v>
      </c>
      <c r="O371" s="182">
        <v>0</v>
      </c>
      <c r="P371" s="182">
        <v>1</v>
      </c>
      <c r="Q371" s="182">
        <v>0</v>
      </c>
      <c r="R371" s="182">
        <v>0</v>
      </c>
      <c r="S371" s="182">
        <v>1</v>
      </c>
      <c r="T371" s="182">
        <v>0</v>
      </c>
      <c r="U371" s="182">
        <v>0</v>
      </c>
      <c r="V371" s="182">
        <v>0</v>
      </c>
      <c r="W371" s="182">
        <v>0</v>
      </c>
      <c r="X371" s="182">
        <v>0</v>
      </c>
      <c r="Y371" s="182">
        <v>0</v>
      </c>
      <c r="Z371" s="182">
        <v>0</v>
      </c>
      <c r="AA371" s="182">
        <v>0</v>
      </c>
      <c r="AB371" s="190">
        <v>6</v>
      </c>
    </row>
    <row r="372" spans="1:28" ht="15" customHeight="1">
      <c r="A372" s="35"/>
      <c r="B372" s="11"/>
      <c r="C372" s="181" t="s">
        <v>85</v>
      </c>
      <c r="D372" s="183">
        <v>5</v>
      </c>
      <c r="E372" s="182">
        <v>0</v>
      </c>
      <c r="F372" s="182">
        <v>0</v>
      </c>
      <c r="G372" s="182">
        <v>12</v>
      </c>
      <c r="H372" s="182">
        <v>1</v>
      </c>
      <c r="I372" s="182">
        <v>5</v>
      </c>
      <c r="J372" s="182">
        <v>0</v>
      </c>
      <c r="K372" s="182">
        <v>58</v>
      </c>
      <c r="L372" s="182">
        <v>3</v>
      </c>
      <c r="M372" s="182">
        <v>75</v>
      </c>
      <c r="N372" s="182">
        <v>0</v>
      </c>
      <c r="O372" s="182">
        <v>9</v>
      </c>
      <c r="P372" s="182">
        <v>35</v>
      </c>
      <c r="Q372" s="182">
        <v>6</v>
      </c>
      <c r="R372" s="182">
        <v>45</v>
      </c>
      <c r="S372" s="182">
        <v>158</v>
      </c>
      <c r="T372" s="182">
        <v>16</v>
      </c>
      <c r="U372" s="182">
        <v>5</v>
      </c>
      <c r="V372" s="182">
        <v>0</v>
      </c>
      <c r="W372" s="182">
        <v>84</v>
      </c>
      <c r="X372" s="182">
        <v>7</v>
      </c>
      <c r="Y372" s="182">
        <v>26</v>
      </c>
      <c r="Z372" s="182">
        <v>0</v>
      </c>
      <c r="AA372" s="182">
        <v>0</v>
      </c>
      <c r="AB372" s="190">
        <v>550</v>
      </c>
    </row>
    <row r="373" spans="1:28" ht="15" customHeight="1">
      <c r="A373" s="35"/>
      <c r="B373" s="11"/>
      <c r="C373" s="181" t="s">
        <v>39</v>
      </c>
      <c r="D373" s="183">
        <v>6</v>
      </c>
      <c r="E373" s="182">
        <v>0</v>
      </c>
      <c r="F373" s="182">
        <v>0</v>
      </c>
      <c r="G373" s="182">
        <v>13</v>
      </c>
      <c r="H373" s="182">
        <v>1</v>
      </c>
      <c r="I373" s="182">
        <v>5</v>
      </c>
      <c r="J373" s="182">
        <v>0</v>
      </c>
      <c r="K373" s="182">
        <v>60</v>
      </c>
      <c r="L373" s="182">
        <v>3</v>
      </c>
      <c r="M373" s="182">
        <v>75</v>
      </c>
      <c r="N373" s="182">
        <v>0</v>
      </c>
      <c r="O373" s="182">
        <v>9</v>
      </c>
      <c r="P373" s="182">
        <v>36</v>
      </c>
      <c r="Q373" s="182">
        <v>6</v>
      </c>
      <c r="R373" s="182">
        <v>45</v>
      </c>
      <c r="S373" s="182">
        <v>159</v>
      </c>
      <c r="T373" s="182">
        <v>16</v>
      </c>
      <c r="U373" s="182">
        <v>5</v>
      </c>
      <c r="V373" s="182">
        <v>0</v>
      </c>
      <c r="W373" s="182">
        <v>84</v>
      </c>
      <c r="X373" s="182">
        <v>7</v>
      </c>
      <c r="Y373" s="182">
        <v>26</v>
      </c>
      <c r="Z373" s="182">
        <v>0</v>
      </c>
      <c r="AA373" s="182">
        <v>0</v>
      </c>
      <c r="AB373" s="190">
        <v>556</v>
      </c>
    </row>
    <row r="374" spans="1:28" ht="15" customHeight="1">
      <c r="A374" s="35"/>
      <c r="B374" s="334" t="s">
        <v>86</v>
      </c>
      <c r="C374" s="260" t="s">
        <v>87</v>
      </c>
      <c r="D374" s="188">
        <v>108</v>
      </c>
      <c r="E374" s="189">
        <v>0</v>
      </c>
      <c r="F374" s="189">
        <v>0</v>
      </c>
      <c r="G374" s="189">
        <v>25</v>
      </c>
      <c r="H374" s="189">
        <v>1</v>
      </c>
      <c r="I374" s="189">
        <v>7</v>
      </c>
      <c r="J374" s="189">
        <v>4</v>
      </c>
      <c r="K374" s="189">
        <v>255</v>
      </c>
      <c r="L374" s="189">
        <v>8</v>
      </c>
      <c r="M374" s="189">
        <v>161</v>
      </c>
      <c r="N374" s="189">
        <v>0</v>
      </c>
      <c r="O374" s="189">
        <v>82</v>
      </c>
      <c r="P374" s="189">
        <v>115</v>
      </c>
      <c r="Q374" s="189">
        <v>102</v>
      </c>
      <c r="R374" s="189">
        <v>255</v>
      </c>
      <c r="S374" s="189">
        <v>5831</v>
      </c>
      <c r="T374" s="189">
        <v>541</v>
      </c>
      <c r="U374" s="189">
        <v>25</v>
      </c>
      <c r="V374" s="189">
        <v>7</v>
      </c>
      <c r="W374" s="189">
        <v>2329</v>
      </c>
      <c r="X374" s="189">
        <v>617</v>
      </c>
      <c r="Y374" s="189">
        <v>610</v>
      </c>
      <c r="Z374" s="189">
        <v>0</v>
      </c>
      <c r="AA374" s="189">
        <v>0</v>
      </c>
      <c r="AB374" s="312">
        <v>11083</v>
      </c>
    </row>
    <row r="375" spans="1:28" ht="15" customHeight="1">
      <c r="A375" s="35"/>
      <c r="B375" s="11"/>
      <c r="C375" s="181" t="s">
        <v>88</v>
      </c>
      <c r="D375" s="183">
        <v>1</v>
      </c>
      <c r="E375" s="182">
        <v>0</v>
      </c>
      <c r="F375" s="182">
        <v>0</v>
      </c>
      <c r="G375" s="182">
        <v>0</v>
      </c>
      <c r="H375" s="182">
        <v>0</v>
      </c>
      <c r="I375" s="182">
        <v>0</v>
      </c>
      <c r="J375" s="182">
        <v>0</v>
      </c>
      <c r="K375" s="182">
        <v>0</v>
      </c>
      <c r="L375" s="182">
        <v>0</v>
      </c>
      <c r="M375" s="182">
        <v>1</v>
      </c>
      <c r="N375" s="182">
        <v>0</v>
      </c>
      <c r="O375" s="182">
        <v>0</v>
      </c>
      <c r="P375" s="182">
        <v>1</v>
      </c>
      <c r="Q375" s="182">
        <v>0</v>
      </c>
      <c r="R375" s="182">
        <v>0</v>
      </c>
      <c r="S375" s="182">
        <v>22</v>
      </c>
      <c r="T375" s="182">
        <v>1</v>
      </c>
      <c r="U375" s="182">
        <v>1</v>
      </c>
      <c r="V375" s="182">
        <v>0</v>
      </c>
      <c r="W375" s="182">
        <v>7</v>
      </c>
      <c r="X375" s="182">
        <v>1</v>
      </c>
      <c r="Y375" s="182">
        <v>1</v>
      </c>
      <c r="Z375" s="182">
        <v>0</v>
      </c>
      <c r="AA375" s="182">
        <v>0</v>
      </c>
      <c r="AB375" s="190">
        <v>36</v>
      </c>
    </row>
    <row r="376" spans="1:28" ht="15" customHeight="1">
      <c r="A376" s="35"/>
      <c r="B376" s="304"/>
      <c r="C376" s="34" t="s">
        <v>39</v>
      </c>
      <c r="D376" s="184">
        <v>109</v>
      </c>
      <c r="E376" s="185">
        <v>0</v>
      </c>
      <c r="F376" s="185">
        <v>0</v>
      </c>
      <c r="G376" s="185">
        <v>25</v>
      </c>
      <c r="H376" s="185">
        <v>1</v>
      </c>
      <c r="I376" s="185">
        <v>7</v>
      </c>
      <c r="J376" s="185">
        <v>4</v>
      </c>
      <c r="K376" s="185">
        <v>255</v>
      </c>
      <c r="L376" s="185">
        <v>8</v>
      </c>
      <c r="M376" s="185">
        <v>162</v>
      </c>
      <c r="N376" s="185">
        <v>0</v>
      </c>
      <c r="O376" s="185">
        <v>82</v>
      </c>
      <c r="P376" s="185">
        <v>116</v>
      </c>
      <c r="Q376" s="185">
        <v>102</v>
      </c>
      <c r="R376" s="185">
        <v>255</v>
      </c>
      <c r="S376" s="185">
        <v>5853</v>
      </c>
      <c r="T376" s="185">
        <v>542</v>
      </c>
      <c r="U376" s="185">
        <v>26</v>
      </c>
      <c r="V376" s="185">
        <v>7</v>
      </c>
      <c r="W376" s="185">
        <v>2336</v>
      </c>
      <c r="X376" s="185">
        <v>618</v>
      </c>
      <c r="Y376" s="185">
        <v>611</v>
      </c>
      <c r="Z376" s="185">
        <v>0</v>
      </c>
      <c r="AA376" s="185">
        <v>0</v>
      </c>
      <c r="AB376" s="191">
        <v>11119</v>
      </c>
    </row>
    <row r="377" spans="1:28" ht="15" customHeight="1">
      <c r="A377" s="35"/>
      <c r="B377" s="11" t="s">
        <v>89</v>
      </c>
      <c r="C377" s="181" t="s">
        <v>313</v>
      </c>
      <c r="D377" s="183">
        <v>2</v>
      </c>
      <c r="E377" s="182">
        <v>0</v>
      </c>
      <c r="F377" s="182">
        <v>0</v>
      </c>
      <c r="G377" s="182">
        <v>0</v>
      </c>
      <c r="H377" s="182">
        <v>0</v>
      </c>
      <c r="I377" s="182">
        <v>1</v>
      </c>
      <c r="J377" s="182">
        <v>1</v>
      </c>
      <c r="K377" s="182">
        <v>14</v>
      </c>
      <c r="L377" s="182">
        <v>0</v>
      </c>
      <c r="M377" s="182">
        <v>6</v>
      </c>
      <c r="N377" s="182">
        <v>0</v>
      </c>
      <c r="O377" s="182">
        <v>1</v>
      </c>
      <c r="P377" s="182">
        <v>5</v>
      </c>
      <c r="Q377" s="182">
        <v>7</v>
      </c>
      <c r="R377" s="182">
        <v>7</v>
      </c>
      <c r="S377" s="182">
        <v>113</v>
      </c>
      <c r="T377" s="182">
        <v>20</v>
      </c>
      <c r="U377" s="182">
        <v>2</v>
      </c>
      <c r="V377" s="182">
        <v>0</v>
      </c>
      <c r="W377" s="182">
        <v>24</v>
      </c>
      <c r="X377" s="182">
        <v>5</v>
      </c>
      <c r="Y377" s="182">
        <v>5</v>
      </c>
      <c r="Z377" s="182">
        <v>0</v>
      </c>
      <c r="AA377" s="182">
        <v>0</v>
      </c>
      <c r="AB377" s="190">
        <v>213</v>
      </c>
    </row>
    <row r="378" spans="1:28" ht="15" customHeight="1">
      <c r="A378" s="36"/>
      <c r="B378" s="197" t="s">
        <v>39</v>
      </c>
      <c r="C378" s="39"/>
      <c r="D378" s="195">
        <v>315</v>
      </c>
      <c r="E378" s="194">
        <v>0</v>
      </c>
      <c r="F378" s="194">
        <v>1</v>
      </c>
      <c r="G378" s="194">
        <v>299</v>
      </c>
      <c r="H378" s="194">
        <v>10</v>
      </c>
      <c r="I378" s="194">
        <v>28</v>
      </c>
      <c r="J378" s="194">
        <v>22</v>
      </c>
      <c r="K378" s="194">
        <v>602</v>
      </c>
      <c r="L378" s="194">
        <v>33</v>
      </c>
      <c r="M378" s="194">
        <v>407</v>
      </c>
      <c r="N378" s="194">
        <v>0</v>
      </c>
      <c r="O378" s="194">
        <v>121</v>
      </c>
      <c r="P378" s="194">
        <v>209</v>
      </c>
      <c r="Q378" s="194">
        <v>127</v>
      </c>
      <c r="R378" s="194">
        <v>346</v>
      </c>
      <c r="S378" s="194">
        <v>6166</v>
      </c>
      <c r="T378" s="194">
        <v>579</v>
      </c>
      <c r="U378" s="194">
        <v>37</v>
      </c>
      <c r="V378" s="194">
        <v>7</v>
      </c>
      <c r="W378" s="194">
        <v>2493</v>
      </c>
      <c r="X378" s="194">
        <v>644</v>
      </c>
      <c r="Y378" s="194">
        <v>642</v>
      </c>
      <c r="Z378" s="194">
        <v>0</v>
      </c>
      <c r="AA378" s="194">
        <v>0</v>
      </c>
      <c r="AB378" s="196">
        <v>13088</v>
      </c>
    </row>
    <row r="379" spans="1:28" ht="15" customHeight="1">
      <c r="A379" s="35" t="s">
        <v>19</v>
      </c>
      <c r="B379" s="11" t="s">
        <v>190</v>
      </c>
      <c r="C379" s="181" t="s">
        <v>90</v>
      </c>
      <c r="D379" s="183">
        <v>77</v>
      </c>
      <c r="E379" s="182">
        <v>0</v>
      </c>
      <c r="F379" s="182">
        <v>0</v>
      </c>
      <c r="G379" s="182">
        <v>28</v>
      </c>
      <c r="H379" s="182">
        <v>3</v>
      </c>
      <c r="I379" s="182">
        <v>5</v>
      </c>
      <c r="J379" s="182">
        <v>8</v>
      </c>
      <c r="K379" s="182">
        <v>90</v>
      </c>
      <c r="L379" s="182">
        <v>6</v>
      </c>
      <c r="M379" s="182">
        <v>95</v>
      </c>
      <c r="N379" s="182">
        <v>0</v>
      </c>
      <c r="O379" s="182">
        <v>10</v>
      </c>
      <c r="P379" s="182">
        <v>47</v>
      </c>
      <c r="Q379" s="182">
        <v>9</v>
      </c>
      <c r="R379" s="182">
        <v>47</v>
      </c>
      <c r="S379" s="182">
        <v>228</v>
      </c>
      <c r="T379" s="182">
        <v>12</v>
      </c>
      <c r="U379" s="182">
        <v>4</v>
      </c>
      <c r="V379" s="182">
        <v>0</v>
      </c>
      <c r="W379" s="182">
        <v>59</v>
      </c>
      <c r="X379" s="182">
        <v>14</v>
      </c>
      <c r="Y379" s="182">
        <v>11</v>
      </c>
      <c r="Z379" s="182">
        <v>0</v>
      </c>
      <c r="AA379" s="182">
        <v>0</v>
      </c>
      <c r="AB379" s="190">
        <v>753</v>
      </c>
    </row>
    <row r="380" spans="1:28" ht="15" customHeight="1">
      <c r="A380" s="35"/>
      <c r="B380" s="11"/>
      <c r="C380" s="181" t="s">
        <v>314</v>
      </c>
      <c r="D380" s="183">
        <v>3</v>
      </c>
      <c r="E380" s="182">
        <v>0</v>
      </c>
      <c r="F380" s="182">
        <v>0</v>
      </c>
      <c r="G380" s="182">
        <v>1</v>
      </c>
      <c r="H380" s="182">
        <v>0</v>
      </c>
      <c r="I380" s="182">
        <v>0</v>
      </c>
      <c r="J380" s="182">
        <v>0</v>
      </c>
      <c r="K380" s="182">
        <v>4</v>
      </c>
      <c r="L380" s="182">
        <v>1</v>
      </c>
      <c r="M380" s="182">
        <v>5</v>
      </c>
      <c r="N380" s="182">
        <v>0</v>
      </c>
      <c r="O380" s="182">
        <v>0</v>
      </c>
      <c r="P380" s="182">
        <v>1</v>
      </c>
      <c r="Q380" s="182">
        <v>0</v>
      </c>
      <c r="R380" s="182">
        <v>3</v>
      </c>
      <c r="S380" s="182">
        <v>2</v>
      </c>
      <c r="T380" s="182">
        <v>0</v>
      </c>
      <c r="U380" s="182">
        <v>0</v>
      </c>
      <c r="V380" s="182">
        <v>0</v>
      </c>
      <c r="W380" s="182">
        <v>4</v>
      </c>
      <c r="X380" s="182">
        <v>0</v>
      </c>
      <c r="Y380" s="182">
        <v>1</v>
      </c>
      <c r="Z380" s="182">
        <v>0</v>
      </c>
      <c r="AA380" s="182">
        <v>0</v>
      </c>
      <c r="AB380" s="190">
        <v>25</v>
      </c>
    </row>
    <row r="381" spans="1:28" ht="15" customHeight="1">
      <c r="A381" s="35"/>
      <c r="B381" s="11"/>
      <c r="C381" s="181" t="s">
        <v>39</v>
      </c>
      <c r="D381" s="183">
        <v>80</v>
      </c>
      <c r="E381" s="182">
        <v>0</v>
      </c>
      <c r="F381" s="182">
        <v>0</v>
      </c>
      <c r="G381" s="182">
        <v>29</v>
      </c>
      <c r="H381" s="182">
        <v>3</v>
      </c>
      <c r="I381" s="182">
        <v>5</v>
      </c>
      <c r="J381" s="182">
        <v>8</v>
      </c>
      <c r="K381" s="182">
        <v>94</v>
      </c>
      <c r="L381" s="182">
        <v>7</v>
      </c>
      <c r="M381" s="182">
        <v>100</v>
      </c>
      <c r="N381" s="182">
        <v>0</v>
      </c>
      <c r="O381" s="182">
        <v>10</v>
      </c>
      <c r="P381" s="182">
        <v>48</v>
      </c>
      <c r="Q381" s="182">
        <v>9</v>
      </c>
      <c r="R381" s="182">
        <v>50</v>
      </c>
      <c r="S381" s="182">
        <v>230</v>
      </c>
      <c r="T381" s="182">
        <v>12</v>
      </c>
      <c r="U381" s="182">
        <v>4</v>
      </c>
      <c r="V381" s="182">
        <v>0</v>
      </c>
      <c r="W381" s="182">
        <v>63</v>
      </c>
      <c r="X381" s="182">
        <v>14</v>
      </c>
      <c r="Y381" s="182">
        <v>12</v>
      </c>
      <c r="Z381" s="182">
        <v>0</v>
      </c>
      <c r="AA381" s="182">
        <v>0</v>
      </c>
      <c r="AB381" s="190">
        <v>778</v>
      </c>
    </row>
    <row r="382" spans="1:28" ht="15" customHeight="1">
      <c r="A382" s="35"/>
      <c r="B382" s="334" t="s">
        <v>191</v>
      </c>
      <c r="C382" s="260" t="s">
        <v>195</v>
      </c>
      <c r="D382" s="188">
        <v>137</v>
      </c>
      <c r="E382" s="189">
        <v>0</v>
      </c>
      <c r="F382" s="189">
        <v>0</v>
      </c>
      <c r="G382" s="189">
        <v>34</v>
      </c>
      <c r="H382" s="189">
        <v>1</v>
      </c>
      <c r="I382" s="189">
        <v>4</v>
      </c>
      <c r="J382" s="189">
        <v>9</v>
      </c>
      <c r="K382" s="189">
        <v>111</v>
      </c>
      <c r="L382" s="189">
        <v>7</v>
      </c>
      <c r="M382" s="189">
        <v>115</v>
      </c>
      <c r="N382" s="189">
        <v>0</v>
      </c>
      <c r="O382" s="189">
        <v>21</v>
      </c>
      <c r="P382" s="189">
        <v>65</v>
      </c>
      <c r="Q382" s="189">
        <v>19</v>
      </c>
      <c r="R382" s="189">
        <v>87</v>
      </c>
      <c r="S382" s="189">
        <v>763</v>
      </c>
      <c r="T382" s="189">
        <v>88</v>
      </c>
      <c r="U382" s="189">
        <v>5</v>
      </c>
      <c r="V382" s="189">
        <v>0</v>
      </c>
      <c r="W382" s="189">
        <v>118</v>
      </c>
      <c r="X382" s="189">
        <v>22</v>
      </c>
      <c r="Y382" s="189">
        <v>44</v>
      </c>
      <c r="Z382" s="189">
        <v>0</v>
      </c>
      <c r="AA382" s="189">
        <v>0</v>
      </c>
      <c r="AB382" s="312">
        <v>1650</v>
      </c>
    </row>
    <row r="383" spans="1:28" ht="15" customHeight="1">
      <c r="A383" s="35"/>
      <c r="B383" s="11"/>
      <c r="C383" s="181" t="s">
        <v>91</v>
      </c>
      <c r="D383" s="183">
        <v>12</v>
      </c>
      <c r="E383" s="182">
        <v>0</v>
      </c>
      <c r="F383" s="182">
        <v>0</v>
      </c>
      <c r="G383" s="182">
        <v>4</v>
      </c>
      <c r="H383" s="182">
        <v>0</v>
      </c>
      <c r="I383" s="182">
        <v>1</v>
      </c>
      <c r="J383" s="182">
        <v>2</v>
      </c>
      <c r="K383" s="182">
        <v>12</v>
      </c>
      <c r="L383" s="182">
        <v>0</v>
      </c>
      <c r="M383" s="182">
        <v>18</v>
      </c>
      <c r="N383" s="182">
        <v>0</v>
      </c>
      <c r="O383" s="182">
        <v>0</v>
      </c>
      <c r="P383" s="182">
        <v>6</v>
      </c>
      <c r="Q383" s="182">
        <v>1</v>
      </c>
      <c r="R383" s="182">
        <v>10</v>
      </c>
      <c r="S383" s="182">
        <v>64</v>
      </c>
      <c r="T383" s="182">
        <v>7</v>
      </c>
      <c r="U383" s="182">
        <v>0</v>
      </c>
      <c r="V383" s="182">
        <v>0</v>
      </c>
      <c r="W383" s="182">
        <v>54</v>
      </c>
      <c r="X383" s="182">
        <v>11</v>
      </c>
      <c r="Y383" s="182">
        <v>19</v>
      </c>
      <c r="Z383" s="182">
        <v>0</v>
      </c>
      <c r="AA383" s="182">
        <v>0</v>
      </c>
      <c r="AB383" s="190">
        <v>221</v>
      </c>
    </row>
    <row r="384" spans="1:28" ht="15" customHeight="1">
      <c r="A384" s="35"/>
      <c r="B384" s="11"/>
      <c r="C384" s="181" t="s">
        <v>92</v>
      </c>
      <c r="D384" s="183">
        <v>2</v>
      </c>
      <c r="E384" s="182">
        <v>0</v>
      </c>
      <c r="F384" s="182">
        <v>0</v>
      </c>
      <c r="G384" s="182">
        <v>1</v>
      </c>
      <c r="H384" s="182">
        <v>0</v>
      </c>
      <c r="I384" s="182">
        <v>0</v>
      </c>
      <c r="J384" s="182">
        <v>0</v>
      </c>
      <c r="K384" s="182">
        <v>2</v>
      </c>
      <c r="L384" s="182">
        <v>1</v>
      </c>
      <c r="M384" s="182">
        <v>3</v>
      </c>
      <c r="N384" s="182">
        <v>0</v>
      </c>
      <c r="O384" s="182">
        <v>0</v>
      </c>
      <c r="P384" s="182">
        <v>1</v>
      </c>
      <c r="Q384" s="182">
        <v>0</v>
      </c>
      <c r="R384" s="182">
        <v>2</v>
      </c>
      <c r="S384" s="182">
        <v>1</v>
      </c>
      <c r="T384" s="182">
        <v>0</v>
      </c>
      <c r="U384" s="182">
        <v>0</v>
      </c>
      <c r="V384" s="182">
        <v>0</v>
      </c>
      <c r="W384" s="182">
        <v>3</v>
      </c>
      <c r="X384" s="182">
        <v>4</v>
      </c>
      <c r="Y384" s="182">
        <v>1</v>
      </c>
      <c r="Z384" s="182">
        <v>0</v>
      </c>
      <c r="AA384" s="182">
        <v>0</v>
      </c>
      <c r="AB384" s="190">
        <v>21</v>
      </c>
    </row>
    <row r="385" spans="1:28" ht="15" customHeight="1">
      <c r="A385" s="35"/>
      <c r="B385" s="11"/>
      <c r="C385" s="181" t="s">
        <v>315</v>
      </c>
      <c r="D385" s="183">
        <v>3</v>
      </c>
      <c r="E385" s="182">
        <v>0</v>
      </c>
      <c r="F385" s="182">
        <v>0</v>
      </c>
      <c r="G385" s="182">
        <v>0</v>
      </c>
      <c r="H385" s="182">
        <v>0</v>
      </c>
      <c r="I385" s="182">
        <v>0</v>
      </c>
      <c r="J385" s="182">
        <v>0</v>
      </c>
      <c r="K385" s="182">
        <v>1</v>
      </c>
      <c r="L385" s="182">
        <v>0</v>
      </c>
      <c r="M385" s="182">
        <v>2</v>
      </c>
      <c r="N385" s="182">
        <v>0</v>
      </c>
      <c r="O385" s="182">
        <v>1</v>
      </c>
      <c r="P385" s="182">
        <v>0</v>
      </c>
      <c r="Q385" s="182">
        <v>0</v>
      </c>
      <c r="R385" s="182">
        <v>0</v>
      </c>
      <c r="S385" s="182">
        <v>3</v>
      </c>
      <c r="T385" s="182">
        <v>4</v>
      </c>
      <c r="U385" s="182">
        <v>0</v>
      </c>
      <c r="V385" s="182">
        <v>0</v>
      </c>
      <c r="W385" s="182">
        <v>2</v>
      </c>
      <c r="X385" s="182">
        <v>0</v>
      </c>
      <c r="Y385" s="182">
        <v>2</v>
      </c>
      <c r="Z385" s="182">
        <v>0</v>
      </c>
      <c r="AA385" s="182">
        <v>0</v>
      </c>
      <c r="AB385" s="190">
        <v>18</v>
      </c>
    </row>
    <row r="386" spans="1:28" ht="15" customHeight="1">
      <c r="A386" s="35"/>
      <c r="B386" s="304"/>
      <c r="C386" s="34" t="s">
        <v>39</v>
      </c>
      <c r="D386" s="184">
        <v>154</v>
      </c>
      <c r="E386" s="185">
        <v>0</v>
      </c>
      <c r="F386" s="185">
        <v>0</v>
      </c>
      <c r="G386" s="185">
        <v>39</v>
      </c>
      <c r="H386" s="185">
        <v>1</v>
      </c>
      <c r="I386" s="185">
        <v>5</v>
      </c>
      <c r="J386" s="185">
        <v>11</v>
      </c>
      <c r="K386" s="185">
        <v>126</v>
      </c>
      <c r="L386" s="185">
        <v>8</v>
      </c>
      <c r="M386" s="185">
        <v>138</v>
      </c>
      <c r="N386" s="185">
        <v>0</v>
      </c>
      <c r="O386" s="185">
        <v>22</v>
      </c>
      <c r="P386" s="185">
        <v>72</v>
      </c>
      <c r="Q386" s="185">
        <v>20</v>
      </c>
      <c r="R386" s="185">
        <v>99</v>
      </c>
      <c r="S386" s="185">
        <v>831</v>
      </c>
      <c r="T386" s="185">
        <v>99</v>
      </c>
      <c r="U386" s="185">
        <v>5</v>
      </c>
      <c r="V386" s="185">
        <v>0</v>
      </c>
      <c r="W386" s="185">
        <v>177</v>
      </c>
      <c r="X386" s="185">
        <v>37</v>
      </c>
      <c r="Y386" s="185">
        <v>66</v>
      </c>
      <c r="Z386" s="185">
        <v>0</v>
      </c>
      <c r="AA386" s="185">
        <v>0</v>
      </c>
      <c r="AB386" s="191">
        <v>1910</v>
      </c>
    </row>
    <row r="387" spans="1:28" ht="15" customHeight="1">
      <c r="A387" s="36"/>
      <c r="B387" s="304" t="s">
        <v>39</v>
      </c>
      <c r="C387" s="34"/>
      <c r="D387" s="184">
        <v>234</v>
      </c>
      <c r="E387" s="185">
        <v>0</v>
      </c>
      <c r="F387" s="185">
        <v>0</v>
      </c>
      <c r="G387" s="185">
        <v>68</v>
      </c>
      <c r="H387" s="185">
        <v>4</v>
      </c>
      <c r="I387" s="185">
        <v>10</v>
      </c>
      <c r="J387" s="185">
        <v>19</v>
      </c>
      <c r="K387" s="185">
        <v>220</v>
      </c>
      <c r="L387" s="185">
        <v>15</v>
      </c>
      <c r="M387" s="185">
        <v>238</v>
      </c>
      <c r="N387" s="185">
        <v>0</v>
      </c>
      <c r="O387" s="185">
        <v>32</v>
      </c>
      <c r="P387" s="185">
        <v>120</v>
      </c>
      <c r="Q387" s="185">
        <v>29</v>
      </c>
      <c r="R387" s="185">
        <v>149</v>
      </c>
      <c r="S387" s="185">
        <v>1061</v>
      </c>
      <c r="T387" s="185">
        <v>111</v>
      </c>
      <c r="U387" s="185">
        <v>9</v>
      </c>
      <c r="V387" s="185">
        <v>0</v>
      </c>
      <c r="W387" s="185">
        <v>240</v>
      </c>
      <c r="X387" s="185">
        <v>51</v>
      </c>
      <c r="Y387" s="185">
        <v>78</v>
      </c>
      <c r="Z387" s="185">
        <v>0</v>
      </c>
      <c r="AA387" s="185">
        <v>0</v>
      </c>
      <c r="AB387" s="191">
        <v>2688</v>
      </c>
    </row>
    <row r="388" spans="1:28" ht="15" customHeight="1">
      <c r="A388" s="35" t="s">
        <v>20</v>
      </c>
      <c r="B388" s="11" t="s">
        <v>93</v>
      </c>
      <c r="C388" s="181" t="s">
        <v>94</v>
      </c>
      <c r="D388" s="183">
        <v>43</v>
      </c>
      <c r="E388" s="182">
        <v>0</v>
      </c>
      <c r="F388" s="182">
        <v>0</v>
      </c>
      <c r="G388" s="182">
        <v>10</v>
      </c>
      <c r="H388" s="182">
        <v>0</v>
      </c>
      <c r="I388" s="182">
        <v>3</v>
      </c>
      <c r="J388" s="182">
        <v>1</v>
      </c>
      <c r="K388" s="182">
        <v>11</v>
      </c>
      <c r="L388" s="182">
        <v>1</v>
      </c>
      <c r="M388" s="182">
        <v>4</v>
      </c>
      <c r="N388" s="182">
        <v>0</v>
      </c>
      <c r="O388" s="182">
        <v>2</v>
      </c>
      <c r="P388" s="182">
        <v>4</v>
      </c>
      <c r="Q388" s="182">
        <v>1</v>
      </c>
      <c r="R388" s="182">
        <v>3</v>
      </c>
      <c r="S388" s="182">
        <v>3</v>
      </c>
      <c r="T388" s="182">
        <v>0</v>
      </c>
      <c r="U388" s="182">
        <v>3</v>
      </c>
      <c r="V388" s="182">
        <v>0</v>
      </c>
      <c r="W388" s="182">
        <v>3</v>
      </c>
      <c r="X388" s="182">
        <v>0</v>
      </c>
      <c r="Y388" s="182">
        <v>0</v>
      </c>
      <c r="Z388" s="182">
        <v>0</v>
      </c>
      <c r="AA388" s="182">
        <v>0</v>
      </c>
      <c r="AB388" s="190">
        <v>92</v>
      </c>
    </row>
    <row r="389" spans="1:28" ht="15" customHeight="1">
      <c r="A389" s="35"/>
      <c r="B389" s="11"/>
      <c r="C389" s="181" t="s">
        <v>95</v>
      </c>
      <c r="D389" s="183">
        <v>0</v>
      </c>
      <c r="E389" s="182">
        <v>0</v>
      </c>
      <c r="F389" s="182">
        <v>0</v>
      </c>
      <c r="G389" s="182">
        <v>2</v>
      </c>
      <c r="H389" s="182">
        <v>0</v>
      </c>
      <c r="I389" s="182">
        <v>1</v>
      </c>
      <c r="J389" s="182">
        <v>0</v>
      </c>
      <c r="K389" s="182">
        <v>7</v>
      </c>
      <c r="L389" s="182">
        <v>2</v>
      </c>
      <c r="M389" s="182">
        <v>10</v>
      </c>
      <c r="N389" s="182">
        <v>0</v>
      </c>
      <c r="O389" s="182">
        <v>9</v>
      </c>
      <c r="P389" s="182">
        <v>2</v>
      </c>
      <c r="Q389" s="182">
        <v>2</v>
      </c>
      <c r="R389" s="182">
        <v>7</v>
      </c>
      <c r="S389" s="182">
        <v>100</v>
      </c>
      <c r="T389" s="182">
        <v>8</v>
      </c>
      <c r="U389" s="182">
        <v>3</v>
      </c>
      <c r="V389" s="182">
        <v>1</v>
      </c>
      <c r="W389" s="182">
        <v>22</v>
      </c>
      <c r="X389" s="182">
        <v>7</v>
      </c>
      <c r="Y389" s="182">
        <v>22</v>
      </c>
      <c r="Z389" s="182">
        <v>0</v>
      </c>
      <c r="AA389" s="182">
        <v>0</v>
      </c>
      <c r="AB389" s="190">
        <v>205</v>
      </c>
    </row>
    <row r="390" spans="1:28" ht="15" customHeight="1">
      <c r="A390" s="35"/>
      <c r="B390" s="11"/>
      <c r="C390" s="181" t="s">
        <v>316</v>
      </c>
      <c r="D390" s="183">
        <v>124</v>
      </c>
      <c r="E390" s="182">
        <v>0</v>
      </c>
      <c r="F390" s="182">
        <v>0</v>
      </c>
      <c r="G390" s="182">
        <v>29</v>
      </c>
      <c r="H390" s="182">
        <v>0</v>
      </c>
      <c r="I390" s="182">
        <v>9</v>
      </c>
      <c r="J390" s="182">
        <v>2</v>
      </c>
      <c r="K390" s="182">
        <v>356</v>
      </c>
      <c r="L390" s="182">
        <v>23</v>
      </c>
      <c r="M390" s="182">
        <v>218</v>
      </c>
      <c r="N390" s="182">
        <v>0</v>
      </c>
      <c r="O390" s="182">
        <v>66</v>
      </c>
      <c r="P390" s="182">
        <v>154</v>
      </c>
      <c r="Q390" s="182">
        <v>94</v>
      </c>
      <c r="R390" s="182">
        <v>232</v>
      </c>
      <c r="S390" s="182">
        <v>958</v>
      </c>
      <c r="T390" s="182">
        <v>88</v>
      </c>
      <c r="U390" s="182">
        <v>51</v>
      </c>
      <c r="V390" s="182">
        <v>2</v>
      </c>
      <c r="W390" s="182">
        <v>520</v>
      </c>
      <c r="X390" s="182">
        <v>170</v>
      </c>
      <c r="Y390" s="182">
        <v>124</v>
      </c>
      <c r="Z390" s="182">
        <v>0</v>
      </c>
      <c r="AA390" s="182">
        <v>0</v>
      </c>
      <c r="AB390" s="190">
        <v>3220</v>
      </c>
    </row>
    <row r="391" spans="1:28" ht="15" customHeight="1">
      <c r="A391" s="35"/>
      <c r="B391" s="11"/>
      <c r="C391" s="181" t="s">
        <v>39</v>
      </c>
      <c r="D391" s="183">
        <v>167</v>
      </c>
      <c r="E391" s="182">
        <v>0</v>
      </c>
      <c r="F391" s="182">
        <v>0</v>
      </c>
      <c r="G391" s="182">
        <v>41</v>
      </c>
      <c r="H391" s="182">
        <v>0</v>
      </c>
      <c r="I391" s="182">
        <v>13</v>
      </c>
      <c r="J391" s="182">
        <v>3</v>
      </c>
      <c r="K391" s="182">
        <v>374</v>
      </c>
      <c r="L391" s="182">
        <v>26</v>
      </c>
      <c r="M391" s="182">
        <v>232</v>
      </c>
      <c r="N391" s="182">
        <v>0</v>
      </c>
      <c r="O391" s="182">
        <v>77</v>
      </c>
      <c r="P391" s="182">
        <v>160</v>
      </c>
      <c r="Q391" s="182">
        <v>97</v>
      </c>
      <c r="R391" s="182">
        <v>242</v>
      </c>
      <c r="S391" s="182">
        <v>1061</v>
      </c>
      <c r="T391" s="182">
        <v>96</v>
      </c>
      <c r="U391" s="182">
        <v>57</v>
      </c>
      <c r="V391" s="182">
        <v>3</v>
      </c>
      <c r="W391" s="182">
        <v>545</v>
      </c>
      <c r="X391" s="182">
        <v>177</v>
      </c>
      <c r="Y391" s="182">
        <v>146</v>
      </c>
      <c r="Z391" s="182">
        <v>0</v>
      </c>
      <c r="AA391" s="182">
        <v>0</v>
      </c>
      <c r="AB391" s="190">
        <v>3517</v>
      </c>
    </row>
    <row r="392" spans="1:28" ht="15" customHeight="1">
      <c r="A392" s="35"/>
      <c r="B392" s="334" t="s">
        <v>96</v>
      </c>
      <c r="C392" s="260" t="s">
        <v>97</v>
      </c>
      <c r="D392" s="188">
        <v>0</v>
      </c>
      <c r="E392" s="189">
        <v>0</v>
      </c>
      <c r="F392" s="189">
        <v>0</v>
      </c>
      <c r="G392" s="189">
        <v>0</v>
      </c>
      <c r="H392" s="189">
        <v>0</v>
      </c>
      <c r="I392" s="189">
        <v>0</v>
      </c>
      <c r="J392" s="189">
        <v>0</v>
      </c>
      <c r="K392" s="189">
        <v>0</v>
      </c>
      <c r="L392" s="189">
        <v>0</v>
      </c>
      <c r="M392" s="189">
        <v>0</v>
      </c>
      <c r="N392" s="189">
        <v>0</v>
      </c>
      <c r="O392" s="189">
        <v>0</v>
      </c>
      <c r="P392" s="189">
        <v>0</v>
      </c>
      <c r="Q392" s="189">
        <v>0</v>
      </c>
      <c r="R392" s="189">
        <v>0</v>
      </c>
      <c r="S392" s="189">
        <v>1</v>
      </c>
      <c r="T392" s="189">
        <v>0</v>
      </c>
      <c r="U392" s="189">
        <v>0</v>
      </c>
      <c r="V392" s="189">
        <v>0</v>
      </c>
      <c r="W392" s="189">
        <v>0</v>
      </c>
      <c r="X392" s="189">
        <v>0</v>
      </c>
      <c r="Y392" s="189">
        <v>0</v>
      </c>
      <c r="Z392" s="189">
        <v>0</v>
      </c>
      <c r="AA392" s="189">
        <v>0</v>
      </c>
      <c r="AB392" s="312">
        <v>1</v>
      </c>
    </row>
    <row r="393" spans="1:28" ht="15" customHeight="1">
      <c r="A393" s="35"/>
      <c r="B393" s="11"/>
      <c r="C393" s="181" t="s">
        <v>98</v>
      </c>
      <c r="D393" s="183">
        <v>0</v>
      </c>
      <c r="E393" s="182">
        <v>0</v>
      </c>
      <c r="F393" s="182">
        <v>0</v>
      </c>
      <c r="G393" s="182">
        <v>0</v>
      </c>
      <c r="H393" s="182">
        <v>0</v>
      </c>
      <c r="I393" s="182">
        <v>0</v>
      </c>
      <c r="J393" s="182">
        <v>0</v>
      </c>
      <c r="K393" s="182">
        <v>0</v>
      </c>
      <c r="L393" s="182">
        <v>0</v>
      </c>
      <c r="M393" s="182">
        <v>0</v>
      </c>
      <c r="N393" s="182">
        <v>0</v>
      </c>
      <c r="O393" s="182">
        <v>0</v>
      </c>
      <c r="P393" s="182">
        <v>0</v>
      </c>
      <c r="Q393" s="182">
        <v>0</v>
      </c>
      <c r="R393" s="182">
        <v>1</v>
      </c>
      <c r="S393" s="182">
        <v>23</v>
      </c>
      <c r="T393" s="182">
        <v>0</v>
      </c>
      <c r="U393" s="182">
        <v>0</v>
      </c>
      <c r="V393" s="182">
        <v>0</v>
      </c>
      <c r="W393" s="182">
        <v>1</v>
      </c>
      <c r="X393" s="182">
        <v>1</v>
      </c>
      <c r="Y393" s="182">
        <v>1</v>
      </c>
      <c r="Z393" s="182">
        <v>0</v>
      </c>
      <c r="AA393" s="182">
        <v>0</v>
      </c>
      <c r="AB393" s="190">
        <v>27</v>
      </c>
    </row>
    <row r="394" spans="1:28" ht="15" customHeight="1">
      <c r="A394" s="35"/>
      <c r="B394" s="11"/>
      <c r="C394" s="181" t="s">
        <v>99</v>
      </c>
      <c r="D394" s="183">
        <v>0</v>
      </c>
      <c r="E394" s="182">
        <v>0</v>
      </c>
      <c r="F394" s="182">
        <v>0</v>
      </c>
      <c r="G394" s="182">
        <v>0</v>
      </c>
      <c r="H394" s="182">
        <v>0</v>
      </c>
      <c r="I394" s="182">
        <v>0</v>
      </c>
      <c r="J394" s="182">
        <v>0</v>
      </c>
      <c r="K394" s="182">
        <v>0</v>
      </c>
      <c r="L394" s="182">
        <v>0</v>
      </c>
      <c r="M394" s="182">
        <v>0</v>
      </c>
      <c r="N394" s="182">
        <v>0</v>
      </c>
      <c r="O394" s="182">
        <v>0</v>
      </c>
      <c r="P394" s="182">
        <v>0</v>
      </c>
      <c r="Q394" s="182">
        <v>0</v>
      </c>
      <c r="R394" s="182">
        <v>0</v>
      </c>
      <c r="S394" s="182">
        <v>3</v>
      </c>
      <c r="T394" s="182">
        <v>0</v>
      </c>
      <c r="U394" s="182">
        <v>0</v>
      </c>
      <c r="V394" s="182">
        <v>0</v>
      </c>
      <c r="W394" s="182">
        <v>0</v>
      </c>
      <c r="X394" s="182">
        <v>0</v>
      </c>
      <c r="Y394" s="182">
        <v>0</v>
      </c>
      <c r="Z394" s="182">
        <v>0</v>
      </c>
      <c r="AA394" s="182">
        <v>0</v>
      </c>
      <c r="AB394" s="190">
        <v>3</v>
      </c>
    </row>
    <row r="395" spans="1:28" ht="15" customHeight="1">
      <c r="A395" s="35"/>
      <c r="B395" s="11"/>
      <c r="C395" s="181" t="s">
        <v>100</v>
      </c>
      <c r="D395" s="183">
        <v>0</v>
      </c>
      <c r="E395" s="182">
        <v>0</v>
      </c>
      <c r="F395" s="182">
        <v>0</v>
      </c>
      <c r="G395" s="182">
        <v>0</v>
      </c>
      <c r="H395" s="182">
        <v>0</v>
      </c>
      <c r="I395" s="182">
        <v>0</v>
      </c>
      <c r="J395" s="182">
        <v>0</v>
      </c>
      <c r="K395" s="182">
        <v>0</v>
      </c>
      <c r="L395" s="182">
        <v>0</v>
      </c>
      <c r="M395" s="182">
        <v>0</v>
      </c>
      <c r="N395" s="182">
        <v>0</v>
      </c>
      <c r="O395" s="182">
        <v>0</v>
      </c>
      <c r="P395" s="182">
        <v>0</v>
      </c>
      <c r="Q395" s="182">
        <v>0</v>
      </c>
      <c r="R395" s="182">
        <v>0</v>
      </c>
      <c r="S395" s="182">
        <v>1</v>
      </c>
      <c r="T395" s="182">
        <v>0</v>
      </c>
      <c r="U395" s="182">
        <v>0</v>
      </c>
      <c r="V395" s="182">
        <v>0</v>
      </c>
      <c r="W395" s="182">
        <v>0</v>
      </c>
      <c r="X395" s="182">
        <v>0</v>
      </c>
      <c r="Y395" s="182">
        <v>0</v>
      </c>
      <c r="Z395" s="182">
        <v>0</v>
      </c>
      <c r="AA395" s="182">
        <v>0</v>
      </c>
      <c r="AB395" s="190">
        <v>1</v>
      </c>
    </row>
    <row r="396" spans="1:28" ht="15" customHeight="1">
      <c r="A396" s="35"/>
      <c r="B396" s="11"/>
      <c r="C396" s="181" t="s">
        <v>317</v>
      </c>
      <c r="D396" s="183">
        <v>0</v>
      </c>
      <c r="E396" s="182">
        <v>0</v>
      </c>
      <c r="F396" s="182">
        <v>0</v>
      </c>
      <c r="G396" s="182">
        <v>0</v>
      </c>
      <c r="H396" s="182">
        <v>0</v>
      </c>
      <c r="I396" s="182">
        <v>0</v>
      </c>
      <c r="J396" s="182">
        <v>0</v>
      </c>
      <c r="K396" s="182">
        <v>0</v>
      </c>
      <c r="L396" s="182">
        <v>0</v>
      </c>
      <c r="M396" s="182">
        <v>0</v>
      </c>
      <c r="N396" s="182">
        <v>0</v>
      </c>
      <c r="O396" s="182">
        <v>0</v>
      </c>
      <c r="P396" s="182">
        <v>0</v>
      </c>
      <c r="Q396" s="182">
        <v>0</v>
      </c>
      <c r="R396" s="182">
        <v>0</v>
      </c>
      <c r="S396" s="182">
        <v>59</v>
      </c>
      <c r="T396" s="182">
        <v>1</v>
      </c>
      <c r="U396" s="182">
        <v>0</v>
      </c>
      <c r="V396" s="182">
        <v>0</v>
      </c>
      <c r="W396" s="182">
        <v>2</v>
      </c>
      <c r="X396" s="182">
        <v>2</v>
      </c>
      <c r="Y396" s="182">
        <v>8</v>
      </c>
      <c r="Z396" s="182">
        <v>0</v>
      </c>
      <c r="AA396" s="182">
        <v>0</v>
      </c>
      <c r="AB396" s="190">
        <v>72</v>
      </c>
    </row>
    <row r="397" spans="1:28" ht="15" customHeight="1">
      <c r="A397" s="35"/>
      <c r="B397" s="304"/>
      <c r="C397" s="34" t="s">
        <v>39</v>
      </c>
      <c r="D397" s="184">
        <v>0</v>
      </c>
      <c r="E397" s="185">
        <v>0</v>
      </c>
      <c r="F397" s="185">
        <v>0</v>
      </c>
      <c r="G397" s="185">
        <v>0</v>
      </c>
      <c r="H397" s="185">
        <v>0</v>
      </c>
      <c r="I397" s="185">
        <v>0</v>
      </c>
      <c r="J397" s="185">
        <v>0</v>
      </c>
      <c r="K397" s="185">
        <v>0</v>
      </c>
      <c r="L397" s="185">
        <v>0</v>
      </c>
      <c r="M397" s="185">
        <v>0</v>
      </c>
      <c r="N397" s="185">
        <v>0</v>
      </c>
      <c r="O397" s="185">
        <v>0</v>
      </c>
      <c r="P397" s="185">
        <v>0</v>
      </c>
      <c r="Q397" s="185">
        <v>0</v>
      </c>
      <c r="R397" s="185">
        <v>1</v>
      </c>
      <c r="S397" s="185">
        <v>87</v>
      </c>
      <c r="T397" s="185">
        <v>1</v>
      </c>
      <c r="U397" s="185">
        <v>0</v>
      </c>
      <c r="V397" s="185">
        <v>0</v>
      </c>
      <c r="W397" s="185">
        <v>3</v>
      </c>
      <c r="X397" s="185">
        <v>3</v>
      </c>
      <c r="Y397" s="185">
        <v>9</v>
      </c>
      <c r="Z397" s="185">
        <v>0</v>
      </c>
      <c r="AA397" s="185">
        <v>0</v>
      </c>
      <c r="AB397" s="191">
        <v>104</v>
      </c>
    </row>
    <row r="398" spans="1:28" ht="15" customHeight="1">
      <c r="A398" s="36"/>
      <c r="B398" s="304" t="s">
        <v>39</v>
      </c>
      <c r="C398" s="34"/>
      <c r="D398" s="184">
        <v>167</v>
      </c>
      <c r="E398" s="185">
        <v>0</v>
      </c>
      <c r="F398" s="185">
        <v>0</v>
      </c>
      <c r="G398" s="185">
        <v>41</v>
      </c>
      <c r="H398" s="185">
        <v>0</v>
      </c>
      <c r="I398" s="185">
        <v>13</v>
      </c>
      <c r="J398" s="185">
        <v>3</v>
      </c>
      <c r="K398" s="185">
        <v>374</v>
      </c>
      <c r="L398" s="185">
        <v>26</v>
      </c>
      <c r="M398" s="185">
        <v>232</v>
      </c>
      <c r="N398" s="185">
        <v>0</v>
      </c>
      <c r="O398" s="185">
        <v>77</v>
      </c>
      <c r="P398" s="185">
        <v>160</v>
      </c>
      <c r="Q398" s="185">
        <v>97</v>
      </c>
      <c r="R398" s="185">
        <v>243</v>
      </c>
      <c r="S398" s="185">
        <v>1148</v>
      </c>
      <c r="T398" s="185">
        <v>97</v>
      </c>
      <c r="U398" s="185">
        <v>57</v>
      </c>
      <c r="V398" s="185">
        <v>3</v>
      </c>
      <c r="W398" s="185">
        <v>548</v>
      </c>
      <c r="X398" s="185">
        <v>180</v>
      </c>
      <c r="Y398" s="185">
        <v>155</v>
      </c>
      <c r="Z398" s="185">
        <v>0</v>
      </c>
      <c r="AA398" s="185">
        <v>0</v>
      </c>
      <c r="AB398" s="191">
        <v>3621</v>
      </c>
    </row>
    <row r="399" spans="1:28" ht="15" customHeight="1">
      <c r="A399" s="35" t="s">
        <v>21</v>
      </c>
      <c r="B399" s="11" t="s">
        <v>101</v>
      </c>
      <c r="C399" s="181" t="s">
        <v>102</v>
      </c>
      <c r="D399" s="183">
        <v>0</v>
      </c>
      <c r="E399" s="182">
        <v>0</v>
      </c>
      <c r="F399" s="182">
        <v>0</v>
      </c>
      <c r="G399" s="182">
        <v>0</v>
      </c>
      <c r="H399" s="182">
        <v>0</v>
      </c>
      <c r="I399" s="182">
        <v>0</v>
      </c>
      <c r="J399" s="182">
        <v>0</v>
      </c>
      <c r="K399" s="182">
        <v>1</v>
      </c>
      <c r="L399" s="182">
        <v>0</v>
      </c>
      <c r="M399" s="182">
        <v>1</v>
      </c>
      <c r="N399" s="182">
        <v>0</v>
      </c>
      <c r="O399" s="182">
        <v>0</v>
      </c>
      <c r="P399" s="182">
        <v>0</v>
      </c>
      <c r="Q399" s="182">
        <v>3</v>
      </c>
      <c r="R399" s="182">
        <v>7</v>
      </c>
      <c r="S399" s="182">
        <v>611</v>
      </c>
      <c r="T399" s="182">
        <v>183</v>
      </c>
      <c r="U399" s="182">
        <v>1</v>
      </c>
      <c r="V399" s="182">
        <v>0</v>
      </c>
      <c r="W399" s="182">
        <v>32</v>
      </c>
      <c r="X399" s="182">
        <v>9</v>
      </c>
      <c r="Y399" s="182">
        <v>79</v>
      </c>
      <c r="Z399" s="182">
        <v>0</v>
      </c>
      <c r="AA399" s="182">
        <v>0</v>
      </c>
      <c r="AB399" s="190">
        <v>927</v>
      </c>
    </row>
    <row r="400" spans="1:28" ht="15" customHeight="1">
      <c r="A400" s="35"/>
      <c r="B400" s="11"/>
      <c r="C400" s="181" t="s">
        <v>103</v>
      </c>
      <c r="D400" s="183">
        <v>274</v>
      </c>
      <c r="E400" s="182">
        <v>0</v>
      </c>
      <c r="F400" s="182">
        <v>0</v>
      </c>
      <c r="G400" s="182">
        <v>124</v>
      </c>
      <c r="H400" s="182">
        <v>5</v>
      </c>
      <c r="I400" s="182">
        <v>13</v>
      </c>
      <c r="J400" s="182">
        <v>10</v>
      </c>
      <c r="K400" s="182">
        <v>164</v>
      </c>
      <c r="L400" s="182">
        <v>6</v>
      </c>
      <c r="M400" s="182">
        <v>82</v>
      </c>
      <c r="N400" s="182">
        <v>0</v>
      </c>
      <c r="O400" s="182">
        <v>18</v>
      </c>
      <c r="P400" s="182">
        <v>43</v>
      </c>
      <c r="Q400" s="182">
        <v>13</v>
      </c>
      <c r="R400" s="182">
        <v>16</v>
      </c>
      <c r="S400" s="182">
        <v>34</v>
      </c>
      <c r="T400" s="182">
        <v>2</v>
      </c>
      <c r="U400" s="182">
        <v>6</v>
      </c>
      <c r="V400" s="182">
        <v>0</v>
      </c>
      <c r="W400" s="182">
        <v>13</v>
      </c>
      <c r="X400" s="182">
        <v>4</v>
      </c>
      <c r="Y400" s="182">
        <v>1</v>
      </c>
      <c r="Z400" s="182">
        <v>0</v>
      </c>
      <c r="AA400" s="182">
        <v>0</v>
      </c>
      <c r="AB400" s="190">
        <v>828</v>
      </c>
    </row>
    <row r="401" spans="1:28" ht="15" customHeight="1">
      <c r="A401" s="35"/>
      <c r="B401" s="11"/>
      <c r="C401" s="181" t="s">
        <v>104</v>
      </c>
      <c r="D401" s="183">
        <v>140</v>
      </c>
      <c r="E401" s="182">
        <v>0</v>
      </c>
      <c r="F401" s="182">
        <v>0</v>
      </c>
      <c r="G401" s="182">
        <v>96</v>
      </c>
      <c r="H401" s="182">
        <v>5</v>
      </c>
      <c r="I401" s="182">
        <v>11</v>
      </c>
      <c r="J401" s="182">
        <v>12</v>
      </c>
      <c r="K401" s="182">
        <v>185</v>
      </c>
      <c r="L401" s="182">
        <v>21</v>
      </c>
      <c r="M401" s="182">
        <v>161</v>
      </c>
      <c r="N401" s="182">
        <v>0</v>
      </c>
      <c r="O401" s="182">
        <v>35</v>
      </c>
      <c r="P401" s="182">
        <v>83</v>
      </c>
      <c r="Q401" s="182">
        <v>14</v>
      </c>
      <c r="R401" s="182">
        <v>66</v>
      </c>
      <c r="S401" s="182">
        <v>104</v>
      </c>
      <c r="T401" s="182">
        <v>6</v>
      </c>
      <c r="U401" s="182">
        <v>9</v>
      </c>
      <c r="V401" s="182">
        <v>0</v>
      </c>
      <c r="W401" s="182">
        <v>109</v>
      </c>
      <c r="X401" s="182">
        <v>29</v>
      </c>
      <c r="Y401" s="182">
        <v>8</v>
      </c>
      <c r="Z401" s="182">
        <v>0</v>
      </c>
      <c r="AA401" s="182">
        <v>0</v>
      </c>
      <c r="AB401" s="190">
        <v>1094</v>
      </c>
    </row>
    <row r="402" spans="1:28" ht="15" customHeight="1">
      <c r="A402" s="35"/>
      <c r="B402" s="11"/>
      <c r="C402" s="181" t="s">
        <v>318</v>
      </c>
      <c r="D402" s="183">
        <v>0</v>
      </c>
      <c r="E402" s="182">
        <v>0</v>
      </c>
      <c r="F402" s="182">
        <v>0</v>
      </c>
      <c r="G402" s="182">
        <v>0</v>
      </c>
      <c r="H402" s="182">
        <v>0</v>
      </c>
      <c r="I402" s="182">
        <v>0</v>
      </c>
      <c r="J402" s="182">
        <v>0</v>
      </c>
      <c r="K402" s="182">
        <v>0</v>
      </c>
      <c r="L402" s="182">
        <v>0</v>
      </c>
      <c r="M402" s="182">
        <v>0</v>
      </c>
      <c r="N402" s="182">
        <v>0</v>
      </c>
      <c r="O402" s="182">
        <v>0</v>
      </c>
      <c r="P402" s="182">
        <v>0</v>
      </c>
      <c r="Q402" s="182">
        <v>0</v>
      </c>
      <c r="R402" s="182">
        <v>0</v>
      </c>
      <c r="S402" s="182">
        <v>0</v>
      </c>
      <c r="T402" s="182">
        <v>0</v>
      </c>
      <c r="U402" s="182">
        <v>0</v>
      </c>
      <c r="V402" s="182">
        <v>0</v>
      </c>
      <c r="W402" s="182">
        <v>1</v>
      </c>
      <c r="X402" s="182">
        <v>0</v>
      </c>
      <c r="Y402" s="182">
        <v>2</v>
      </c>
      <c r="Z402" s="182">
        <v>0</v>
      </c>
      <c r="AA402" s="182">
        <v>0</v>
      </c>
      <c r="AB402" s="190">
        <v>3</v>
      </c>
    </row>
    <row r="403" spans="1:28" ht="15" customHeight="1">
      <c r="A403" s="35"/>
      <c r="B403" s="11"/>
      <c r="C403" s="181" t="s">
        <v>39</v>
      </c>
      <c r="D403" s="183">
        <v>414</v>
      </c>
      <c r="E403" s="182">
        <v>0</v>
      </c>
      <c r="F403" s="182">
        <v>0</v>
      </c>
      <c r="G403" s="182">
        <v>220</v>
      </c>
      <c r="H403" s="182">
        <v>10</v>
      </c>
      <c r="I403" s="182">
        <v>24</v>
      </c>
      <c r="J403" s="182">
        <v>22</v>
      </c>
      <c r="K403" s="182">
        <v>350</v>
      </c>
      <c r="L403" s="182">
        <v>27</v>
      </c>
      <c r="M403" s="182">
        <v>244</v>
      </c>
      <c r="N403" s="182">
        <v>0</v>
      </c>
      <c r="O403" s="182">
        <v>53</v>
      </c>
      <c r="P403" s="182">
        <v>126</v>
      </c>
      <c r="Q403" s="182">
        <v>30</v>
      </c>
      <c r="R403" s="182">
        <v>89</v>
      </c>
      <c r="S403" s="182">
        <v>749</v>
      </c>
      <c r="T403" s="182">
        <v>191</v>
      </c>
      <c r="U403" s="182">
        <v>16</v>
      </c>
      <c r="V403" s="182">
        <v>0</v>
      </c>
      <c r="W403" s="182">
        <v>155</v>
      </c>
      <c r="X403" s="182">
        <v>42</v>
      </c>
      <c r="Y403" s="182">
        <v>90</v>
      </c>
      <c r="Z403" s="182">
        <v>0</v>
      </c>
      <c r="AA403" s="182">
        <v>0</v>
      </c>
      <c r="AB403" s="190">
        <v>2852</v>
      </c>
    </row>
    <row r="404" spans="1:28" ht="15" customHeight="1">
      <c r="A404" s="35"/>
      <c r="B404" s="334" t="s">
        <v>105</v>
      </c>
      <c r="C404" s="260" t="s">
        <v>106</v>
      </c>
      <c r="D404" s="188">
        <v>0</v>
      </c>
      <c r="E404" s="189">
        <v>0</v>
      </c>
      <c r="F404" s="189">
        <v>0</v>
      </c>
      <c r="G404" s="189">
        <v>0</v>
      </c>
      <c r="H404" s="189">
        <v>0</v>
      </c>
      <c r="I404" s="189">
        <v>0</v>
      </c>
      <c r="J404" s="189">
        <v>1</v>
      </c>
      <c r="K404" s="189">
        <v>0</v>
      </c>
      <c r="L404" s="189">
        <v>0</v>
      </c>
      <c r="M404" s="189">
        <v>0</v>
      </c>
      <c r="N404" s="189">
        <v>0</v>
      </c>
      <c r="O404" s="189">
        <v>0</v>
      </c>
      <c r="P404" s="189">
        <v>0</v>
      </c>
      <c r="Q404" s="189">
        <v>0</v>
      </c>
      <c r="R404" s="189">
        <v>0</v>
      </c>
      <c r="S404" s="189">
        <v>13</v>
      </c>
      <c r="T404" s="189">
        <v>0</v>
      </c>
      <c r="U404" s="189">
        <v>1</v>
      </c>
      <c r="V404" s="189">
        <v>0</v>
      </c>
      <c r="W404" s="189">
        <v>2</v>
      </c>
      <c r="X404" s="189">
        <v>0</v>
      </c>
      <c r="Y404" s="189">
        <v>2</v>
      </c>
      <c r="Z404" s="189">
        <v>0</v>
      </c>
      <c r="AA404" s="189">
        <v>0</v>
      </c>
      <c r="AB404" s="312">
        <v>19</v>
      </c>
    </row>
    <row r="405" spans="1:28" ht="15" customHeight="1">
      <c r="A405" s="35"/>
      <c r="B405" s="11"/>
      <c r="C405" s="181" t="s">
        <v>107</v>
      </c>
      <c r="D405" s="183">
        <v>0</v>
      </c>
      <c r="E405" s="182">
        <v>0</v>
      </c>
      <c r="F405" s="182">
        <v>0</v>
      </c>
      <c r="G405" s="182">
        <v>1</v>
      </c>
      <c r="H405" s="182">
        <v>0</v>
      </c>
      <c r="I405" s="182">
        <v>0</v>
      </c>
      <c r="J405" s="182">
        <v>0</v>
      </c>
      <c r="K405" s="182">
        <v>0</v>
      </c>
      <c r="L405" s="182">
        <v>0</v>
      </c>
      <c r="M405" s="182">
        <v>0</v>
      </c>
      <c r="N405" s="182">
        <v>0</v>
      </c>
      <c r="O405" s="182">
        <v>0</v>
      </c>
      <c r="P405" s="182">
        <v>0</v>
      </c>
      <c r="Q405" s="182">
        <v>1</v>
      </c>
      <c r="R405" s="182">
        <v>1</v>
      </c>
      <c r="S405" s="182">
        <v>144</v>
      </c>
      <c r="T405" s="182">
        <v>13</v>
      </c>
      <c r="U405" s="182">
        <v>1</v>
      </c>
      <c r="V405" s="182">
        <v>0</v>
      </c>
      <c r="W405" s="182">
        <v>34</v>
      </c>
      <c r="X405" s="182">
        <v>15</v>
      </c>
      <c r="Y405" s="182">
        <v>36</v>
      </c>
      <c r="Z405" s="182">
        <v>0</v>
      </c>
      <c r="AA405" s="182">
        <v>0</v>
      </c>
      <c r="AB405" s="190">
        <v>246</v>
      </c>
    </row>
    <row r="406" spans="1:28" ht="15" customHeight="1">
      <c r="A406" s="35"/>
      <c r="B406" s="11"/>
      <c r="C406" s="181" t="s">
        <v>108</v>
      </c>
      <c r="D406" s="183">
        <v>0</v>
      </c>
      <c r="E406" s="182">
        <v>0</v>
      </c>
      <c r="F406" s="182">
        <v>0</v>
      </c>
      <c r="G406" s="182">
        <v>1</v>
      </c>
      <c r="H406" s="182">
        <v>0</v>
      </c>
      <c r="I406" s="182">
        <v>0</v>
      </c>
      <c r="J406" s="182">
        <v>0</v>
      </c>
      <c r="K406" s="182">
        <v>0</v>
      </c>
      <c r="L406" s="182">
        <v>0</v>
      </c>
      <c r="M406" s="182">
        <v>0</v>
      </c>
      <c r="N406" s="182">
        <v>0</v>
      </c>
      <c r="O406" s="182">
        <v>0</v>
      </c>
      <c r="P406" s="182">
        <v>0</v>
      </c>
      <c r="Q406" s="182">
        <v>0</v>
      </c>
      <c r="R406" s="182">
        <v>0</v>
      </c>
      <c r="S406" s="182">
        <v>0</v>
      </c>
      <c r="T406" s="182">
        <v>0</v>
      </c>
      <c r="U406" s="182">
        <v>0</v>
      </c>
      <c r="V406" s="182">
        <v>0</v>
      </c>
      <c r="W406" s="182">
        <v>0</v>
      </c>
      <c r="X406" s="182">
        <v>0</v>
      </c>
      <c r="Y406" s="182">
        <v>0</v>
      </c>
      <c r="Z406" s="182">
        <v>0</v>
      </c>
      <c r="AA406" s="182">
        <v>0</v>
      </c>
      <c r="AB406" s="190">
        <v>1</v>
      </c>
    </row>
    <row r="407" spans="1:28" ht="15" customHeight="1">
      <c r="A407" s="35"/>
      <c r="B407" s="11"/>
      <c r="C407" s="181" t="s">
        <v>110</v>
      </c>
      <c r="D407" s="183">
        <v>7</v>
      </c>
      <c r="E407" s="182">
        <v>0</v>
      </c>
      <c r="F407" s="182">
        <v>0</v>
      </c>
      <c r="G407" s="182">
        <v>1</v>
      </c>
      <c r="H407" s="182">
        <v>1</v>
      </c>
      <c r="I407" s="182">
        <v>2</v>
      </c>
      <c r="J407" s="182">
        <v>0</v>
      </c>
      <c r="K407" s="182">
        <v>9</v>
      </c>
      <c r="L407" s="182">
        <v>0</v>
      </c>
      <c r="M407" s="182">
        <v>9</v>
      </c>
      <c r="N407" s="182">
        <v>0</v>
      </c>
      <c r="O407" s="182">
        <v>3</v>
      </c>
      <c r="P407" s="182">
        <v>5</v>
      </c>
      <c r="Q407" s="182">
        <v>4</v>
      </c>
      <c r="R407" s="182">
        <v>7</v>
      </c>
      <c r="S407" s="182">
        <v>37</v>
      </c>
      <c r="T407" s="182">
        <v>7</v>
      </c>
      <c r="U407" s="182">
        <v>1</v>
      </c>
      <c r="V407" s="182">
        <v>0</v>
      </c>
      <c r="W407" s="182">
        <v>11</v>
      </c>
      <c r="X407" s="182">
        <v>4</v>
      </c>
      <c r="Y407" s="182">
        <v>2</v>
      </c>
      <c r="Z407" s="182">
        <v>0</v>
      </c>
      <c r="AA407" s="182">
        <v>0</v>
      </c>
      <c r="AB407" s="190">
        <v>110</v>
      </c>
    </row>
    <row r="408" spans="1:28" ht="15" customHeight="1">
      <c r="A408" s="35"/>
      <c r="B408" s="11"/>
      <c r="C408" s="181" t="s">
        <v>111</v>
      </c>
      <c r="D408" s="183">
        <v>0</v>
      </c>
      <c r="E408" s="182">
        <v>0</v>
      </c>
      <c r="F408" s="182">
        <v>0</v>
      </c>
      <c r="G408" s="182">
        <v>0</v>
      </c>
      <c r="H408" s="182">
        <v>0</v>
      </c>
      <c r="I408" s="182">
        <v>0</v>
      </c>
      <c r="J408" s="182">
        <v>0</v>
      </c>
      <c r="K408" s="182">
        <v>0</v>
      </c>
      <c r="L408" s="182">
        <v>0</v>
      </c>
      <c r="M408" s="182">
        <v>0</v>
      </c>
      <c r="N408" s="182">
        <v>0</v>
      </c>
      <c r="O408" s="182">
        <v>0</v>
      </c>
      <c r="P408" s="182">
        <v>0</v>
      </c>
      <c r="Q408" s="182">
        <v>0</v>
      </c>
      <c r="R408" s="182">
        <v>0</v>
      </c>
      <c r="S408" s="182">
        <v>2</v>
      </c>
      <c r="T408" s="182">
        <v>1</v>
      </c>
      <c r="U408" s="182">
        <v>0</v>
      </c>
      <c r="V408" s="182">
        <v>0</v>
      </c>
      <c r="W408" s="182">
        <v>0</v>
      </c>
      <c r="X408" s="182">
        <v>0</v>
      </c>
      <c r="Y408" s="182">
        <v>2</v>
      </c>
      <c r="Z408" s="182">
        <v>0</v>
      </c>
      <c r="AA408" s="182">
        <v>0</v>
      </c>
      <c r="AB408" s="190">
        <v>5</v>
      </c>
    </row>
    <row r="409" spans="1:28" ht="15" customHeight="1">
      <c r="A409" s="35"/>
      <c r="B409" s="304"/>
      <c r="C409" s="34" t="s">
        <v>39</v>
      </c>
      <c r="D409" s="184">
        <v>7</v>
      </c>
      <c r="E409" s="185">
        <v>0</v>
      </c>
      <c r="F409" s="185">
        <v>0</v>
      </c>
      <c r="G409" s="185">
        <v>3</v>
      </c>
      <c r="H409" s="185">
        <v>1</v>
      </c>
      <c r="I409" s="185">
        <v>2</v>
      </c>
      <c r="J409" s="185">
        <v>1</v>
      </c>
      <c r="K409" s="185">
        <v>9</v>
      </c>
      <c r="L409" s="185">
        <v>0</v>
      </c>
      <c r="M409" s="185">
        <v>9</v>
      </c>
      <c r="N409" s="185">
        <v>0</v>
      </c>
      <c r="O409" s="185">
        <v>3</v>
      </c>
      <c r="P409" s="185">
        <v>5</v>
      </c>
      <c r="Q409" s="185">
        <v>5</v>
      </c>
      <c r="R409" s="185">
        <v>8</v>
      </c>
      <c r="S409" s="185">
        <v>196</v>
      </c>
      <c r="T409" s="185">
        <v>21</v>
      </c>
      <c r="U409" s="185">
        <v>3</v>
      </c>
      <c r="V409" s="185">
        <v>0</v>
      </c>
      <c r="W409" s="185">
        <v>47</v>
      </c>
      <c r="X409" s="185">
        <v>19</v>
      </c>
      <c r="Y409" s="185">
        <v>42</v>
      </c>
      <c r="Z409" s="185">
        <v>0</v>
      </c>
      <c r="AA409" s="185">
        <v>0</v>
      </c>
      <c r="AB409" s="191">
        <v>381</v>
      </c>
    </row>
    <row r="410" spans="1:28" ht="15" customHeight="1">
      <c r="A410" s="35"/>
      <c r="B410" s="11" t="s">
        <v>112</v>
      </c>
      <c r="C410" s="181" t="s">
        <v>113</v>
      </c>
      <c r="D410" s="183">
        <v>0</v>
      </c>
      <c r="E410" s="182">
        <v>0</v>
      </c>
      <c r="F410" s="182">
        <v>0</v>
      </c>
      <c r="G410" s="182">
        <v>0</v>
      </c>
      <c r="H410" s="182">
        <v>0</v>
      </c>
      <c r="I410" s="182">
        <v>0</v>
      </c>
      <c r="J410" s="182">
        <v>0</v>
      </c>
      <c r="K410" s="182">
        <v>0</v>
      </c>
      <c r="L410" s="182">
        <v>0</v>
      </c>
      <c r="M410" s="182">
        <v>2</v>
      </c>
      <c r="N410" s="182">
        <v>0</v>
      </c>
      <c r="O410" s="182">
        <v>0</v>
      </c>
      <c r="P410" s="182">
        <v>1</v>
      </c>
      <c r="Q410" s="182">
        <v>1</v>
      </c>
      <c r="R410" s="182">
        <v>1</v>
      </c>
      <c r="S410" s="182">
        <v>149</v>
      </c>
      <c r="T410" s="182">
        <v>19</v>
      </c>
      <c r="U410" s="182">
        <v>1</v>
      </c>
      <c r="V410" s="182">
        <v>0</v>
      </c>
      <c r="W410" s="182">
        <v>8</v>
      </c>
      <c r="X410" s="182">
        <v>3</v>
      </c>
      <c r="Y410" s="182">
        <v>12</v>
      </c>
      <c r="Z410" s="182">
        <v>0</v>
      </c>
      <c r="AA410" s="182">
        <v>0</v>
      </c>
      <c r="AB410" s="190">
        <v>197</v>
      </c>
    </row>
    <row r="411" spans="1:28" ht="15" customHeight="1">
      <c r="A411" s="35"/>
      <c r="B411" s="11"/>
      <c r="C411" s="181" t="s">
        <v>114</v>
      </c>
      <c r="D411" s="183">
        <v>6</v>
      </c>
      <c r="E411" s="182">
        <v>0</v>
      </c>
      <c r="F411" s="182">
        <v>0</v>
      </c>
      <c r="G411" s="182">
        <v>1</v>
      </c>
      <c r="H411" s="182">
        <v>0</v>
      </c>
      <c r="I411" s="182">
        <v>0</v>
      </c>
      <c r="J411" s="182">
        <v>0</v>
      </c>
      <c r="K411" s="182">
        <v>15</v>
      </c>
      <c r="L411" s="182">
        <v>0</v>
      </c>
      <c r="M411" s="182">
        <v>9</v>
      </c>
      <c r="N411" s="182">
        <v>0</v>
      </c>
      <c r="O411" s="182">
        <v>3</v>
      </c>
      <c r="P411" s="182">
        <v>9</v>
      </c>
      <c r="Q411" s="182">
        <v>4</v>
      </c>
      <c r="R411" s="182">
        <v>18</v>
      </c>
      <c r="S411" s="182">
        <v>219</v>
      </c>
      <c r="T411" s="182">
        <v>32</v>
      </c>
      <c r="U411" s="182">
        <v>0</v>
      </c>
      <c r="V411" s="182">
        <v>0</v>
      </c>
      <c r="W411" s="182">
        <v>45</v>
      </c>
      <c r="X411" s="182">
        <v>13</v>
      </c>
      <c r="Y411" s="182">
        <v>21</v>
      </c>
      <c r="Z411" s="182">
        <v>0</v>
      </c>
      <c r="AA411" s="182">
        <v>0</v>
      </c>
      <c r="AB411" s="190">
        <v>395</v>
      </c>
    </row>
    <row r="412" spans="1:28" ht="15" customHeight="1">
      <c r="A412" s="35"/>
      <c r="B412" s="11"/>
      <c r="C412" s="181" t="s">
        <v>115</v>
      </c>
      <c r="D412" s="183">
        <v>5</v>
      </c>
      <c r="E412" s="182">
        <v>0</v>
      </c>
      <c r="F412" s="182">
        <v>0</v>
      </c>
      <c r="G412" s="182">
        <v>5</v>
      </c>
      <c r="H412" s="182">
        <v>0</v>
      </c>
      <c r="I412" s="182">
        <v>0</v>
      </c>
      <c r="J412" s="182">
        <v>0</v>
      </c>
      <c r="K412" s="182">
        <v>10</v>
      </c>
      <c r="L412" s="182">
        <v>1</v>
      </c>
      <c r="M412" s="182">
        <v>17</v>
      </c>
      <c r="N412" s="182">
        <v>0</v>
      </c>
      <c r="O412" s="182">
        <v>1</v>
      </c>
      <c r="P412" s="182">
        <v>8</v>
      </c>
      <c r="Q412" s="182">
        <v>0</v>
      </c>
      <c r="R412" s="182">
        <v>10</v>
      </c>
      <c r="S412" s="182">
        <v>37</v>
      </c>
      <c r="T412" s="182">
        <v>0</v>
      </c>
      <c r="U412" s="182">
        <v>0</v>
      </c>
      <c r="V412" s="182">
        <v>0</v>
      </c>
      <c r="W412" s="182">
        <v>8</v>
      </c>
      <c r="X412" s="182">
        <v>2</v>
      </c>
      <c r="Y412" s="182">
        <v>3</v>
      </c>
      <c r="Z412" s="182">
        <v>0</v>
      </c>
      <c r="AA412" s="182">
        <v>2</v>
      </c>
      <c r="AB412" s="190">
        <v>109</v>
      </c>
    </row>
    <row r="413" spans="1:28" ht="15" customHeight="1">
      <c r="A413" s="35"/>
      <c r="B413" s="11"/>
      <c r="C413" s="181" t="s">
        <v>39</v>
      </c>
      <c r="D413" s="183">
        <v>11</v>
      </c>
      <c r="E413" s="182">
        <v>0</v>
      </c>
      <c r="F413" s="182">
        <v>0</v>
      </c>
      <c r="G413" s="182">
        <v>6</v>
      </c>
      <c r="H413" s="182">
        <v>0</v>
      </c>
      <c r="I413" s="182">
        <v>0</v>
      </c>
      <c r="J413" s="182">
        <v>0</v>
      </c>
      <c r="K413" s="182">
        <v>25</v>
      </c>
      <c r="L413" s="182">
        <v>1</v>
      </c>
      <c r="M413" s="182">
        <v>28</v>
      </c>
      <c r="N413" s="182">
        <v>0</v>
      </c>
      <c r="O413" s="182">
        <v>4</v>
      </c>
      <c r="P413" s="182">
        <v>18</v>
      </c>
      <c r="Q413" s="182">
        <v>5</v>
      </c>
      <c r="R413" s="182">
        <v>29</v>
      </c>
      <c r="S413" s="182">
        <v>405</v>
      </c>
      <c r="T413" s="182">
        <v>51</v>
      </c>
      <c r="U413" s="182">
        <v>1</v>
      </c>
      <c r="V413" s="182">
        <v>0</v>
      </c>
      <c r="W413" s="182">
        <v>61</v>
      </c>
      <c r="X413" s="182">
        <v>18</v>
      </c>
      <c r="Y413" s="182">
        <v>36</v>
      </c>
      <c r="Z413" s="182">
        <v>0</v>
      </c>
      <c r="AA413" s="182">
        <v>2</v>
      </c>
      <c r="AB413" s="190">
        <v>701</v>
      </c>
    </row>
    <row r="414" spans="1:28" ht="15" customHeight="1">
      <c r="A414" s="36"/>
      <c r="B414" s="197" t="s">
        <v>39</v>
      </c>
      <c r="C414" s="39"/>
      <c r="D414" s="195">
        <v>432</v>
      </c>
      <c r="E414" s="194">
        <v>0</v>
      </c>
      <c r="F414" s="194">
        <v>0</v>
      </c>
      <c r="G414" s="194">
        <v>229</v>
      </c>
      <c r="H414" s="194">
        <v>11</v>
      </c>
      <c r="I414" s="194">
        <v>26</v>
      </c>
      <c r="J414" s="194">
        <v>23</v>
      </c>
      <c r="K414" s="194">
        <v>384</v>
      </c>
      <c r="L414" s="194">
        <v>28</v>
      </c>
      <c r="M414" s="194">
        <v>281</v>
      </c>
      <c r="N414" s="194">
        <v>0</v>
      </c>
      <c r="O414" s="194">
        <v>60</v>
      </c>
      <c r="P414" s="194">
        <v>149</v>
      </c>
      <c r="Q414" s="194">
        <v>40</v>
      </c>
      <c r="R414" s="194">
        <v>126</v>
      </c>
      <c r="S414" s="194">
        <v>1350</v>
      </c>
      <c r="T414" s="194">
        <v>263</v>
      </c>
      <c r="U414" s="194">
        <v>20</v>
      </c>
      <c r="V414" s="194">
        <v>0</v>
      </c>
      <c r="W414" s="194">
        <v>263</v>
      </c>
      <c r="X414" s="194">
        <v>79</v>
      </c>
      <c r="Y414" s="194">
        <v>168</v>
      </c>
      <c r="Z414" s="194">
        <v>0</v>
      </c>
      <c r="AA414" s="194">
        <v>2</v>
      </c>
      <c r="AB414" s="196">
        <v>3934</v>
      </c>
    </row>
    <row r="415" spans="1:28" ht="15" customHeight="1">
      <c r="A415" s="35" t="s">
        <v>22</v>
      </c>
      <c r="B415" s="11" t="s">
        <v>116</v>
      </c>
      <c r="C415" s="181" t="s">
        <v>117</v>
      </c>
      <c r="D415" s="183">
        <v>518</v>
      </c>
      <c r="E415" s="182">
        <v>0</v>
      </c>
      <c r="F415" s="182">
        <v>8</v>
      </c>
      <c r="G415" s="182">
        <v>450</v>
      </c>
      <c r="H415" s="182">
        <v>47</v>
      </c>
      <c r="I415" s="182">
        <v>47</v>
      </c>
      <c r="J415" s="182">
        <v>102</v>
      </c>
      <c r="K415" s="182">
        <v>615</v>
      </c>
      <c r="L415" s="182">
        <v>113</v>
      </c>
      <c r="M415" s="182">
        <v>741</v>
      </c>
      <c r="N415" s="182">
        <v>2</v>
      </c>
      <c r="O415" s="182">
        <v>79</v>
      </c>
      <c r="P415" s="182">
        <v>345</v>
      </c>
      <c r="Q415" s="182">
        <v>40</v>
      </c>
      <c r="R415" s="182">
        <v>343</v>
      </c>
      <c r="S415" s="182">
        <v>5707</v>
      </c>
      <c r="T415" s="182">
        <v>246</v>
      </c>
      <c r="U415" s="182">
        <v>10</v>
      </c>
      <c r="V415" s="182">
        <v>2</v>
      </c>
      <c r="W415" s="182">
        <v>1419</v>
      </c>
      <c r="X415" s="182">
        <v>389</v>
      </c>
      <c r="Y415" s="182">
        <v>567</v>
      </c>
      <c r="Z415" s="182">
        <v>1</v>
      </c>
      <c r="AA415" s="182">
        <v>0</v>
      </c>
      <c r="AB415" s="190">
        <v>11791</v>
      </c>
    </row>
    <row r="416" spans="1:28" ht="15" customHeight="1">
      <c r="A416" s="35"/>
      <c r="B416" s="11"/>
      <c r="C416" s="181" t="s">
        <v>118</v>
      </c>
      <c r="D416" s="183">
        <v>0</v>
      </c>
      <c r="E416" s="182">
        <v>0</v>
      </c>
      <c r="F416" s="182">
        <v>0</v>
      </c>
      <c r="G416" s="182">
        <v>5</v>
      </c>
      <c r="H416" s="182">
        <v>0</v>
      </c>
      <c r="I416" s="182">
        <v>0</v>
      </c>
      <c r="J416" s="182">
        <v>6</v>
      </c>
      <c r="K416" s="182">
        <v>13</v>
      </c>
      <c r="L416" s="182">
        <v>0</v>
      </c>
      <c r="M416" s="182">
        <v>39</v>
      </c>
      <c r="N416" s="182">
        <v>0</v>
      </c>
      <c r="O416" s="182">
        <v>3</v>
      </c>
      <c r="P416" s="182">
        <v>16</v>
      </c>
      <c r="Q416" s="182">
        <v>6</v>
      </c>
      <c r="R416" s="182">
        <v>52</v>
      </c>
      <c r="S416" s="182">
        <v>2718</v>
      </c>
      <c r="T416" s="182">
        <v>192</v>
      </c>
      <c r="U416" s="182">
        <v>2</v>
      </c>
      <c r="V416" s="182">
        <v>0</v>
      </c>
      <c r="W416" s="182">
        <v>211</v>
      </c>
      <c r="X416" s="182">
        <v>74</v>
      </c>
      <c r="Y416" s="182">
        <v>385</v>
      </c>
      <c r="Z416" s="182">
        <v>1</v>
      </c>
      <c r="AA416" s="182">
        <v>0</v>
      </c>
      <c r="AB416" s="190">
        <v>3723</v>
      </c>
    </row>
    <row r="417" spans="1:28" ht="15" customHeight="1">
      <c r="A417" s="35"/>
      <c r="B417" s="11"/>
      <c r="C417" s="181" t="s">
        <v>320</v>
      </c>
      <c r="D417" s="183">
        <v>0</v>
      </c>
      <c r="E417" s="182">
        <v>0</v>
      </c>
      <c r="F417" s="182">
        <v>0</v>
      </c>
      <c r="G417" s="182">
        <v>0</v>
      </c>
      <c r="H417" s="182">
        <v>0</v>
      </c>
      <c r="I417" s="182">
        <v>0</v>
      </c>
      <c r="J417" s="182">
        <v>0</v>
      </c>
      <c r="K417" s="182">
        <v>0</v>
      </c>
      <c r="L417" s="182">
        <v>0</v>
      </c>
      <c r="M417" s="182">
        <v>1</v>
      </c>
      <c r="N417" s="182">
        <v>0</v>
      </c>
      <c r="O417" s="182">
        <v>0</v>
      </c>
      <c r="P417" s="182">
        <v>0</v>
      </c>
      <c r="Q417" s="182">
        <v>0</v>
      </c>
      <c r="R417" s="182">
        <v>0</v>
      </c>
      <c r="S417" s="182">
        <v>16</v>
      </c>
      <c r="T417" s="182">
        <v>0</v>
      </c>
      <c r="U417" s="182">
        <v>0</v>
      </c>
      <c r="V417" s="182">
        <v>0</v>
      </c>
      <c r="W417" s="182">
        <v>0</v>
      </c>
      <c r="X417" s="182">
        <v>1</v>
      </c>
      <c r="Y417" s="182">
        <v>0</v>
      </c>
      <c r="Z417" s="182">
        <v>0</v>
      </c>
      <c r="AA417" s="182">
        <v>0</v>
      </c>
      <c r="AB417" s="190">
        <v>18</v>
      </c>
    </row>
    <row r="418" spans="1:28" ht="15" customHeight="1">
      <c r="A418" s="35"/>
      <c r="B418" s="11"/>
      <c r="C418" s="181" t="s">
        <v>39</v>
      </c>
      <c r="D418" s="183">
        <v>518</v>
      </c>
      <c r="E418" s="182">
        <v>0</v>
      </c>
      <c r="F418" s="182">
        <v>8</v>
      </c>
      <c r="G418" s="182">
        <v>455</v>
      </c>
      <c r="H418" s="182">
        <v>47</v>
      </c>
      <c r="I418" s="182">
        <v>47</v>
      </c>
      <c r="J418" s="182">
        <v>108</v>
      </c>
      <c r="K418" s="182">
        <v>628</v>
      </c>
      <c r="L418" s="182">
        <v>113</v>
      </c>
      <c r="M418" s="182">
        <v>781</v>
      </c>
      <c r="N418" s="182">
        <v>2</v>
      </c>
      <c r="O418" s="182">
        <v>82</v>
      </c>
      <c r="P418" s="182">
        <v>361</v>
      </c>
      <c r="Q418" s="182">
        <v>46</v>
      </c>
      <c r="R418" s="182">
        <v>395</v>
      </c>
      <c r="S418" s="182">
        <v>8441</v>
      </c>
      <c r="T418" s="182">
        <v>438</v>
      </c>
      <c r="U418" s="182">
        <v>12</v>
      </c>
      <c r="V418" s="182">
        <v>2</v>
      </c>
      <c r="W418" s="182">
        <v>1630</v>
      </c>
      <c r="X418" s="182">
        <v>464</v>
      </c>
      <c r="Y418" s="182">
        <v>952</v>
      </c>
      <c r="Z418" s="182">
        <v>2</v>
      </c>
      <c r="AA418" s="182">
        <v>0</v>
      </c>
      <c r="AB418" s="190">
        <v>15532</v>
      </c>
    </row>
    <row r="419" spans="1:28" ht="15" customHeight="1">
      <c r="A419" s="35"/>
      <c r="B419" s="334" t="s">
        <v>192</v>
      </c>
      <c r="C419" s="260" t="s">
        <v>119</v>
      </c>
      <c r="D419" s="188">
        <v>0</v>
      </c>
      <c r="E419" s="189">
        <v>0</v>
      </c>
      <c r="F419" s="189">
        <v>0</v>
      </c>
      <c r="G419" s="189">
        <v>0</v>
      </c>
      <c r="H419" s="189">
        <v>0</v>
      </c>
      <c r="I419" s="189">
        <v>0</v>
      </c>
      <c r="J419" s="189">
        <v>0</v>
      </c>
      <c r="K419" s="189">
        <v>0</v>
      </c>
      <c r="L419" s="189">
        <v>0</v>
      </c>
      <c r="M419" s="189">
        <v>0</v>
      </c>
      <c r="N419" s="189">
        <v>0</v>
      </c>
      <c r="O419" s="189">
        <v>0</v>
      </c>
      <c r="P419" s="189">
        <v>0</v>
      </c>
      <c r="Q419" s="189">
        <v>0</v>
      </c>
      <c r="R419" s="189">
        <v>2</v>
      </c>
      <c r="S419" s="189">
        <v>459</v>
      </c>
      <c r="T419" s="189">
        <v>54</v>
      </c>
      <c r="U419" s="189">
        <v>0</v>
      </c>
      <c r="V419" s="189">
        <v>0</v>
      </c>
      <c r="W419" s="189">
        <v>28</v>
      </c>
      <c r="X419" s="189">
        <v>17</v>
      </c>
      <c r="Y419" s="189">
        <v>466</v>
      </c>
      <c r="Z419" s="189">
        <v>0</v>
      </c>
      <c r="AA419" s="189">
        <v>0</v>
      </c>
      <c r="AB419" s="312">
        <v>1026</v>
      </c>
    </row>
    <row r="420" spans="1:28" ht="15" customHeight="1">
      <c r="A420" s="35"/>
      <c r="B420" s="11"/>
      <c r="C420" s="181" t="s">
        <v>120</v>
      </c>
      <c r="D420" s="183">
        <v>0</v>
      </c>
      <c r="E420" s="182">
        <v>0</v>
      </c>
      <c r="F420" s="182">
        <v>0</v>
      </c>
      <c r="G420" s="182">
        <v>0</v>
      </c>
      <c r="H420" s="182">
        <v>0</v>
      </c>
      <c r="I420" s="182">
        <v>0</v>
      </c>
      <c r="J420" s="182">
        <v>0</v>
      </c>
      <c r="K420" s="182">
        <v>0</v>
      </c>
      <c r="L420" s="182">
        <v>0</v>
      </c>
      <c r="M420" s="182">
        <v>0</v>
      </c>
      <c r="N420" s="182">
        <v>0</v>
      </c>
      <c r="O420" s="182">
        <v>0</v>
      </c>
      <c r="P420" s="182">
        <v>0</v>
      </c>
      <c r="Q420" s="182">
        <v>0</v>
      </c>
      <c r="R420" s="182">
        <v>1</v>
      </c>
      <c r="S420" s="182">
        <v>15</v>
      </c>
      <c r="T420" s="182">
        <v>0</v>
      </c>
      <c r="U420" s="182">
        <v>0</v>
      </c>
      <c r="V420" s="182">
        <v>0</v>
      </c>
      <c r="W420" s="182">
        <v>2</v>
      </c>
      <c r="X420" s="182">
        <v>0</v>
      </c>
      <c r="Y420" s="182">
        <v>7</v>
      </c>
      <c r="Z420" s="182">
        <v>0</v>
      </c>
      <c r="AA420" s="182">
        <v>0</v>
      </c>
      <c r="AB420" s="190">
        <v>25</v>
      </c>
    </row>
    <row r="421" spans="1:28" ht="15" customHeight="1">
      <c r="A421" s="35"/>
      <c r="B421" s="304"/>
      <c r="C421" s="34" t="s">
        <v>39</v>
      </c>
      <c r="D421" s="184">
        <v>0</v>
      </c>
      <c r="E421" s="185">
        <v>0</v>
      </c>
      <c r="F421" s="185">
        <v>0</v>
      </c>
      <c r="G421" s="185">
        <v>0</v>
      </c>
      <c r="H421" s="185">
        <v>0</v>
      </c>
      <c r="I421" s="185">
        <v>0</v>
      </c>
      <c r="J421" s="185">
        <v>0</v>
      </c>
      <c r="K421" s="185">
        <v>0</v>
      </c>
      <c r="L421" s="185">
        <v>0</v>
      </c>
      <c r="M421" s="185">
        <v>0</v>
      </c>
      <c r="N421" s="185">
        <v>0</v>
      </c>
      <c r="O421" s="185">
        <v>0</v>
      </c>
      <c r="P421" s="185">
        <v>0</v>
      </c>
      <c r="Q421" s="185">
        <v>0</v>
      </c>
      <c r="R421" s="185">
        <v>3</v>
      </c>
      <c r="S421" s="185">
        <v>474</v>
      </c>
      <c r="T421" s="185">
        <v>54</v>
      </c>
      <c r="U421" s="185">
        <v>0</v>
      </c>
      <c r="V421" s="185">
        <v>0</v>
      </c>
      <c r="W421" s="185">
        <v>30</v>
      </c>
      <c r="X421" s="185">
        <v>17</v>
      </c>
      <c r="Y421" s="185">
        <v>473</v>
      </c>
      <c r="Z421" s="185">
        <v>0</v>
      </c>
      <c r="AA421" s="185">
        <v>0</v>
      </c>
      <c r="AB421" s="191">
        <v>1051</v>
      </c>
    </row>
    <row r="422" spans="1:28" ht="15" customHeight="1">
      <c r="A422" s="35"/>
      <c r="B422" s="11" t="s">
        <v>121</v>
      </c>
      <c r="C422" s="181" t="s">
        <v>302</v>
      </c>
      <c r="D422" s="183">
        <v>135</v>
      </c>
      <c r="E422" s="182">
        <v>0</v>
      </c>
      <c r="F422" s="182">
        <v>8</v>
      </c>
      <c r="G422" s="182">
        <v>455</v>
      </c>
      <c r="H422" s="182">
        <v>42</v>
      </c>
      <c r="I422" s="182">
        <v>63</v>
      </c>
      <c r="J422" s="182">
        <v>48</v>
      </c>
      <c r="K422" s="182">
        <v>875</v>
      </c>
      <c r="L422" s="182">
        <v>151</v>
      </c>
      <c r="M422" s="182">
        <v>871</v>
      </c>
      <c r="N422" s="182">
        <v>0</v>
      </c>
      <c r="O422" s="182">
        <v>94</v>
      </c>
      <c r="P422" s="182">
        <v>381</v>
      </c>
      <c r="Q422" s="182">
        <v>69</v>
      </c>
      <c r="R422" s="182">
        <v>390</v>
      </c>
      <c r="S422" s="182">
        <v>8169</v>
      </c>
      <c r="T422" s="182">
        <v>222</v>
      </c>
      <c r="U422" s="182">
        <v>22</v>
      </c>
      <c r="V422" s="182">
        <v>1</v>
      </c>
      <c r="W422" s="182">
        <v>3405</v>
      </c>
      <c r="X422" s="182">
        <v>943</v>
      </c>
      <c r="Y422" s="182">
        <v>303</v>
      </c>
      <c r="Z422" s="182">
        <v>0</v>
      </c>
      <c r="AA422" s="182">
        <v>1</v>
      </c>
      <c r="AB422" s="190">
        <v>16648</v>
      </c>
    </row>
    <row r="423" spans="1:28" ht="15" customHeight="1">
      <c r="A423" s="35"/>
      <c r="B423" s="11"/>
      <c r="C423" s="181" t="s">
        <v>329</v>
      </c>
      <c r="D423" s="183">
        <v>0</v>
      </c>
      <c r="E423" s="182">
        <v>0</v>
      </c>
      <c r="F423" s="182">
        <v>0</v>
      </c>
      <c r="G423" s="182">
        <v>0</v>
      </c>
      <c r="H423" s="182">
        <v>0</v>
      </c>
      <c r="I423" s="182">
        <v>0</v>
      </c>
      <c r="J423" s="182">
        <v>0</v>
      </c>
      <c r="K423" s="182">
        <v>3</v>
      </c>
      <c r="L423" s="182">
        <v>0</v>
      </c>
      <c r="M423" s="182">
        <v>5</v>
      </c>
      <c r="N423" s="182">
        <v>0</v>
      </c>
      <c r="O423" s="182">
        <v>1</v>
      </c>
      <c r="P423" s="182">
        <v>2</v>
      </c>
      <c r="Q423" s="182">
        <v>29</v>
      </c>
      <c r="R423" s="182">
        <v>60</v>
      </c>
      <c r="S423" s="182">
        <v>4147</v>
      </c>
      <c r="T423" s="182">
        <v>197</v>
      </c>
      <c r="U423" s="182">
        <v>27</v>
      </c>
      <c r="V423" s="182">
        <v>6</v>
      </c>
      <c r="W423" s="182">
        <v>1271</v>
      </c>
      <c r="X423" s="182">
        <v>463</v>
      </c>
      <c r="Y423" s="182">
        <v>144</v>
      </c>
      <c r="Z423" s="182">
        <v>0</v>
      </c>
      <c r="AA423" s="182">
        <v>0</v>
      </c>
      <c r="AB423" s="190">
        <v>6355</v>
      </c>
    </row>
    <row r="424" spans="1:28" ht="15" customHeight="1">
      <c r="A424" s="35"/>
      <c r="B424" s="11"/>
      <c r="C424" s="181" t="s">
        <v>321</v>
      </c>
      <c r="D424" s="183">
        <v>4</v>
      </c>
      <c r="E424" s="182">
        <v>0</v>
      </c>
      <c r="F424" s="182">
        <v>0</v>
      </c>
      <c r="G424" s="182">
        <v>8</v>
      </c>
      <c r="H424" s="182">
        <v>1</v>
      </c>
      <c r="I424" s="182">
        <v>3</v>
      </c>
      <c r="J424" s="182">
        <v>0</v>
      </c>
      <c r="K424" s="182">
        <v>22</v>
      </c>
      <c r="L424" s="182">
        <v>2</v>
      </c>
      <c r="M424" s="182">
        <v>26</v>
      </c>
      <c r="N424" s="182">
        <v>0</v>
      </c>
      <c r="O424" s="182">
        <v>8</v>
      </c>
      <c r="P424" s="182">
        <v>16</v>
      </c>
      <c r="Q424" s="182">
        <v>3</v>
      </c>
      <c r="R424" s="182">
        <v>20</v>
      </c>
      <c r="S424" s="182">
        <v>2492</v>
      </c>
      <c r="T424" s="182">
        <v>95</v>
      </c>
      <c r="U424" s="182">
        <v>1</v>
      </c>
      <c r="V424" s="182">
        <v>0</v>
      </c>
      <c r="W424" s="182">
        <v>168</v>
      </c>
      <c r="X424" s="182">
        <v>70</v>
      </c>
      <c r="Y424" s="182">
        <v>780</v>
      </c>
      <c r="Z424" s="182">
        <v>1</v>
      </c>
      <c r="AA424" s="182">
        <v>0</v>
      </c>
      <c r="AB424" s="190">
        <v>3720</v>
      </c>
    </row>
    <row r="425" spans="1:28" ht="15" customHeight="1">
      <c r="A425" s="35"/>
      <c r="B425" s="11"/>
      <c r="C425" s="181" t="s">
        <v>39</v>
      </c>
      <c r="D425" s="183">
        <v>139</v>
      </c>
      <c r="E425" s="182">
        <v>0</v>
      </c>
      <c r="F425" s="182">
        <v>8</v>
      </c>
      <c r="G425" s="182">
        <v>463</v>
      </c>
      <c r="H425" s="182">
        <v>43</v>
      </c>
      <c r="I425" s="182">
        <v>66</v>
      </c>
      <c r="J425" s="182">
        <v>48</v>
      </c>
      <c r="K425" s="182">
        <v>900</v>
      </c>
      <c r="L425" s="182">
        <v>153</v>
      </c>
      <c r="M425" s="182">
        <v>902</v>
      </c>
      <c r="N425" s="182">
        <v>0</v>
      </c>
      <c r="O425" s="182">
        <v>103</v>
      </c>
      <c r="P425" s="182">
        <v>399</v>
      </c>
      <c r="Q425" s="182">
        <v>101</v>
      </c>
      <c r="R425" s="182">
        <v>470</v>
      </c>
      <c r="S425" s="182">
        <v>14808</v>
      </c>
      <c r="T425" s="182">
        <v>514</v>
      </c>
      <c r="U425" s="182">
        <v>50</v>
      </c>
      <c r="V425" s="182">
        <v>7</v>
      </c>
      <c r="W425" s="182">
        <v>4844</v>
      </c>
      <c r="X425" s="182">
        <v>1476</v>
      </c>
      <c r="Y425" s="182">
        <v>1227</v>
      </c>
      <c r="Z425" s="182">
        <v>1</v>
      </c>
      <c r="AA425" s="182">
        <v>1</v>
      </c>
      <c r="AB425" s="190">
        <v>26723</v>
      </c>
    </row>
    <row r="426" spans="1:28" ht="15" customHeight="1">
      <c r="A426" s="36"/>
      <c r="B426" s="197" t="s">
        <v>39</v>
      </c>
      <c r="C426" s="39"/>
      <c r="D426" s="195">
        <v>657</v>
      </c>
      <c r="E426" s="194">
        <v>0</v>
      </c>
      <c r="F426" s="194">
        <v>16</v>
      </c>
      <c r="G426" s="194">
        <v>918</v>
      </c>
      <c r="H426" s="194">
        <v>90</v>
      </c>
      <c r="I426" s="194">
        <v>113</v>
      </c>
      <c r="J426" s="194">
        <v>156</v>
      </c>
      <c r="K426" s="194">
        <v>1528</v>
      </c>
      <c r="L426" s="194">
        <v>266</v>
      </c>
      <c r="M426" s="194">
        <v>1683</v>
      </c>
      <c r="N426" s="194">
        <v>2</v>
      </c>
      <c r="O426" s="194">
        <v>185</v>
      </c>
      <c r="P426" s="194">
        <v>760</v>
      </c>
      <c r="Q426" s="194">
        <v>147</v>
      </c>
      <c r="R426" s="194">
        <v>868</v>
      </c>
      <c r="S426" s="194">
        <v>23723</v>
      </c>
      <c r="T426" s="194">
        <v>1006</v>
      </c>
      <c r="U426" s="194">
        <v>62</v>
      </c>
      <c r="V426" s="194">
        <v>9</v>
      </c>
      <c r="W426" s="194">
        <v>6504</v>
      </c>
      <c r="X426" s="194">
        <v>1957</v>
      </c>
      <c r="Y426" s="194">
        <v>2652</v>
      </c>
      <c r="Z426" s="194">
        <v>3</v>
      </c>
      <c r="AA426" s="194">
        <v>1</v>
      </c>
      <c r="AB426" s="196">
        <v>43306</v>
      </c>
    </row>
    <row r="427" spans="1:28" ht="30" customHeight="1">
      <c r="A427" s="116" t="s">
        <v>23</v>
      </c>
      <c r="B427" s="11" t="s">
        <v>122</v>
      </c>
      <c r="C427" s="181" t="s">
        <v>123</v>
      </c>
      <c r="D427" s="183">
        <v>26</v>
      </c>
      <c r="E427" s="182">
        <v>0</v>
      </c>
      <c r="F427" s="182">
        <v>0</v>
      </c>
      <c r="G427" s="182">
        <v>6</v>
      </c>
      <c r="H427" s="182">
        <v>0</v>
      </c>
      <c r="I427" s="182">
        <v>1</v>
      </c>
      <c r="J427" s="182">
        <v>0</v>
      </c>
      <c r="K427" s="182">
        <v>4</v>
      </c>
      <c r="L427" s="182">
        <v>0</v>
      </c>
      <c r="M427" s="182">
        <v>5</v>
      </c>
      <c r="N427" s="182">
        <v>0</v>
      </c>
      <c r="O427" s="182">
        <v>1</v>
      </c>
      <c r="P427" s="182">
        <v>2</v>
      </c>
      <c r="Q427" s="182">
        <v>0</v>
      </c>
      <c r="R427" s="182">
        <v>2</v>
      </c>
      <c r="S427" s="182">
        <v>0</v>
      </c>
      <c r="T427" s="182">
        <v>1</v>
      </c>
      <c r="U427" s="182">
        <v>0</v>
      </c>
      <c r="V427" s="182">
        <v>0</v>
      </c>
      <c r="W427" s="182">
        <v>0</v>
      </c>
      <c r="X427" s="182">
        <v>1</v>
      </c>
      <c r="Y427" s="182">
        <v>0</v>
      </c>
      <c r="Z427" s="182">
        <v>0</v>
      </c>
      <c r="AA427" s="182">
        <v>0</v>
      </c>
      <c r="AB427" s="190">
        <v>49</v>
      </c>
    </row>
    <row r="428" spans="1:28" ht="15" customHeight="1">
      <c r="A428" s="35"/>
      <c r="B428" s="11"/>
      <c r="C428" s="181" t="s">
        <v>124</v>
      </c>
      <c r="D428" s="183">
        <v>403</v>
      </c>
      <c r="E428" s="182">
        <v>0</v>
      </c>
      <c r="F428" s="182">
        <v>4</v>
      </c>
      <c r="G428" s="182">
        <v>472</v>
      </c>
      <c r="H428" s="182">
        <v>94</v>
      </c>
      <c r="I428" s="182">
        <v>6</v>
      </c>
      <c r="J428" s="182">
        <v>4</v>
      </c>
      <c r="K428" s="182">
        <v>9</v>
      </c>
      <c r="L428" s="182">
        <v>1</v>
      </c>
      <c r="M428" s="182">
        <v>1</v>
      </c>
      <c r="N428" s="182">
        <v>0</v>
      </c>
      <c r="O428" s="182">
        <v>2</v>
      </c>
      <c r="P428" s="182">
        <v>3</v>
      </c>
      <c r="Q428" s="182">
        <v>0</v>
      </c>
      <c r="R428" s="182">
        <v>0</v>
      </c>
      <c r="S428" s="182">
        <v>2</v>
      </c>
      <c r="T428" s="182">
        <v>0</v>
      </c>
      <c r="U428" s="182">
        <v>0</v>
      </c>
      <c r="V428" s="182">
        <v>0</v>
      </c>
      <c r="W428" s="182">
        <v>0</v>
      </c>
      <c r="X428" s="182">
        <v>0</v>
      </c>
      <c r="Y428" s="182">
        <v>0</v>
      </c>
      <c r="Z428" s="182">
        <v>149</v>
      </c>
      <c r="AA428" s="182">
        <v>0</v>
      </c>
      <c r="AB428" s="190">
        <v>1150</v>
      </c>
    </row>
    <row r="429" spans="1:28" ht="15" customHeight="1">
      <c r="A429" s="35"/>
      <c r="B429" s="11"/>
      <c r="C429" s="181" t="s">
        <v>39</v>
      </c>
      <c r="D429" s="183">
        <v>429</v>
      </c>
      <c r="E429" s="182">
        <v>0</v>
      </c>
      <c r="F429" s="182">
        <v>4</v>
      </c>
      <c r="G429" s="182">
        <v>478</v>
      </c>
      <c r="H429" s="182">
        <v>94</v>
      </c>
      <c r="I429" s="182">
        <v>7</v>
      </c>
      <c r="J429" s="182">
        <v>4</v>
      </c>
      <c r="K429" s="182">
        <v>13</v>
      </c>
      <c r="L429" s="182">
        <v>1</v>
      </c>
      <c r="M429" s="182">
        <v>6</v>
      </c>
      <c r="N429" s="182">
        <v>0</v>
      </c>
      <c r="O429" s="182">
        <v>3</v>
      </c>
      <c r="P429" s="182">
        <v>5</v>
      </c>
      <c r="Q429" s="182">
        <v>0</v>
      </c>
      <c r="R429" s="182">
        <v>2</v>
      </c>
      <c r="S429" s="182">
        <v>2</v>
      </c>
      <c r="T429" s="182">
        <v>1</v>
      </c>
      <c r="U429" s="182">
        <v>0</v>
      </c>
      <c r="V429" s="182">
        <v>0</v>
      </c>
      <c r="W429" s="182">
        <v>0</v>
      </c>
      <c r="X429" s="182">
        <v>1</v>
      </c>
      <c r="Y429" s="182">
        <v>0</v>
      </c>
      <c r="Z429" s="182">
        <v>149</v>
      </c>
      <c r="AA429" s="182">
        <v>0</v>
      </c>
      <c r="AB429" s="190">
        <v>1199</v>
      </c>
    </row>
    <row r="430" spans="1:28" ht="15" customHeight="1">
      <c r="A430" s="35"/>
      <c r="B430" s="334" t="s">
        <v>125</v>
      </c>
      <c r="C430" s="260" t="s">
        <v>126</v>
      </c>
      <c r="D430" s="188">
        <v>96</v>
      </c>
      <c r="E430" s="189">
        <v>0</v>
      </c>
      <c r="F430" s="189">
        <v>1</v>
      </c>
      <c r="G430" s="189">
        <v>80</v>
      </c>
      <c r="H430" s="189">
        <v>4</v>
      </c>
      <c r="I430" s="189">
        <v>29</v>
      </c>
      <c r="J430" s="189">
        <v>44</v>
      </c>
      <c r="K430" s="189">
        <v>208</v>
      </c>
      <c r="L430" s="189">
        <v>87</v>
      </c>
      <c r="M430" s="189">
        <v>81</v>
      </c>
      <c r="N430" s="189">
        <v>0</v>
      </c>
      <c r="O430" s="189">
        <v>22</v>
      </c>
      <c r="P430" s="189">
        <v>45</v>
      </c>
      <c r="Q430" s="189">
        <v>7</v>
      </c>
      <c r="R430" s="189">
        <v>5</v>
      </c>
      <c r="S430" s="189">
        <v>39</v>
      </c>
      <c r="T430" s="189">
        <v>12</v>
      </c>
      <c r="U430" s="189">
        <v>0</v>
      </c>
      <c r="V430" s="189">
        <v>0</v>
      </c>
      <c r="W430" s="189">
        <v>0</v>
      </c>
      <c r="X430" s="189">
        <v>0</v>
      </c>
      <c r="Y430" s="189">
        <v>0</v>
      </c>
      <c r="Z430" s="189">
        <v>459</v>
      </c>
      <c r="AA430" s="189">
        <v>0</v>
      </c>
      <c r="AB430" s="312">
        <v>1219</v>
      </c>
    </row>
    <row r="431" spans="1:28" ht="15" customHeight="1">
      <c r="A431" s="35"/>
      <c r="B431" s="11"/>
      <c r="C431" s="181" t="s">
        <v>127</v>
      </c>
      <c r="D431" s="183">
        <v>312</v>
      </c>
      <c r="E431" s="182">
        <v>0</v>
      </c>
      <c r="F431" s="182">
        <v>0</v>
      </c>
      <c r="G431" s="182">
        <v>396</v>
      </c>
      <c r="H431" s="182">
        <v>13</v>
      </c>
      <c r="I431" s="182">
        <v>24</v>
      </c>
      <c r="J431" s="182">
        <v>30</v>
      </c>
      <c r="K431" s="182">
        <v>847</v>
      </c>
      <c r="L431" s="182">
        <v>22</v>
      </c>
      <c r="M431" s="182">
        <v>247</v>
      </c>
      <c r="N431" s="182">
        <v>0</v>
      </c>
      <c r="O431" s="182">
        <v>141</v>
      </c>
      <c r="P431" s="182">
        <v>140</v>
      </c>
      <c r="Q431" s="182">
        <v>38</v>
      </c>
      <c r="R431" s="182">
        <v>12</v>
      </c>
      <c r="S431" s="182">
        <v>88</v>
      </c>
      <c r="T431" s="182">
        <v>12</v>
      </c>
      <c r="U431" s="182">
        <v>0</v>
      </c>
      <c r="V431" s="182">
        <v>1</v>
      </c>
      <c r="W431" s="182">
        <v>0</v>
      </c>
      <c r="X431" s="182">
        <v>1</v>
      </c>
      <c r="Y431" s="182">
        <v>0</v>
      </c>
      <c r="Z431" s="182">
        <v>960</v>
      </c>
      <c r="AA431" s="182">
        <v>0</v>
      </c>
      <c r="AB431" s="190">
        <v>3284</v>
      </c>
    </row>
    <row r="432" spans="1:28" ht="15" customHeight="1">
      <c r="A432" s="35"/>
      <c r="B432" s="11"/>
      <c r="C432" s="181" t="s">
        <v>128</v>
      </c>
      <c r="D432" s="183">
        <v>107</v>
      </c>
      <c r="E432" s="182">
        <v>0</v>
      </c>
      <c r="F432" s="182">
        <v>0</v>
      </c>
      <c r="G432" s="182">
        <v>176</v>
      </c>
      <c r="H432" s="182">
        <v>18</v>
      </c>
      <c r="I432" s="182">
        <v>10</v>
      </c>
      <c r="J432" s="182">
        <v>22</v>
      </c>
      <c r="K432" s="182">
        <v>584</v>
      </c>
      <c r="L432" s="182">
        <v>21</v>
      </c>
      <c r="M432" s="182">
        <v>269</v>
      </c>
      <c r="N432" s="182">
        <v>0</v>
      </c>
      <c r="O432" s="182">
        <v>113</v>
      </c>
      <c r="P432" s="182">
        <v>108</v>
      </c>
      <c r="Q432" s="182">
        <v>45</v>
      </c>
      <c r="R432" s="182">
        <v>67</v>
      </c>
      <c r="S432" s="182">
        <v>225</v>
      </c>
      <c r="T432" s="182">
        <v>16</v>
      </c>
      <c r="U432" s="182">
        <v>3</v>
      </c>
      <c r="V432" s="182">
        <v>2</v>
      </c>
      <c r="W432" s="182">
        <v>11</v>
      </c>
      <c r="X432" s="182">
        <v>7</v>
      </c>
      <c r="Y432" s="182">
        <v>0</v>
      </c>
      <c r="Z432" s="182">
        <v>242</v>
      </c>
      <c r="AA432" s="182">
        <v>1</v>
      </c>
      <c r="AB432" s="190">
        <v>2047</v>
      </c>
    </row>
    <row r="433" spans="1:28" ht="15" customHeight="1">
      <c r="A433" s="35"/>
      <c r="B433" s="11"/>
      <c r="C433" s="181" t="s">
        <v>322</v>
      </c>
      <c r="D433" s="183">
        <v>123</v>
      </c>
      <c r="E433" s="182">
        <v>0</v>
      </c>
      <c r="F433" s="182">
        <v>0</v>
      </c>
      <c r="G433" s="182">
        <v>39</v>
      </c>
      <c r="H433" s="182">
        <v>5</v>
      </c>
      <c r="I433" s="182">
        <v>4</v>
      </c>
      <c r="J433" s="182">
        <v>8</v>
      </c>
      <c r="K433" s="182">
        <v>108</v>
      </c>
      <c r="L433" s="182">
        <v>8</v>
      </c>
      <c r="M433" s="182">
        <v>98</v>
      </c>
      <c r="N433" s="182">
        <v>0</v>
      </c>
      <c r="O433" s="182">
        <v>12</v>
      </c>
      <c r="P433" s="182">
        <v>110</v>
      </c>
      <c r="Q433" s="182">
        <v>8</v>
      </c>
      <c r="R433" s="182">
        <v>35</v>
      </c>
      <c r="S433" s="182">
        <v>79</v>
      </c>
      <c r="T433" s="182">
        <v>15</v>
      </c>
      <c r="U433" s="182">
        <v>0</v>
      </c>
      <c r="V433" s="182">
        <v>0</v>
      </c>
      <c r="W433" s="182">
        <v>18</v>
      </c>
      <c r="X433" s="182">
        <v>9</v>
      </c>
      <c r="Y433" s="182">
        <v>4</v>
      </c>
      <c r="Z433" s="182">
        <v>0</v>
      </c>
      <c r="AA433" s="182">
        <v>0</v>
      </c>
      <c r="AB433" s="190">
        <v>683</v>
      </c>
    </row>
    <row r="434" spans="1:28" ht="15" customHeight="1">
      <c r="A434" s="35"/>
      <c r="B434" s="304"/>
      <c r="C434" s="34" t="s">
        <v>39</v>
      </c>
      <c r="D434" s="184">
        <v>638</v>
      </c>
      <c r="E434" s="185">
        <v>0</v>
      </c>
      <c r="F434" s="185">
        <v>1</v>
      </c>
      <c r="G434" s="185">
        <v>691</v>
      </c>
      <c r="H434" s="185">
        <v>40</v>
      </c>
      <c r="I434" s="185">
        <v>67</v>
      </c>
      <c r="J434" s="185">
        <v>104</v>
      </c>
      <c r="K434" s="185">
        <v>1747</v>
      </c>
      <c r="L434" s="185">
        <v>138</v>
      </c>
      <c r="M434" s="185">
        <v>695</v>
      </c>
      <c r="N434" s="185">
        <v>0</v>
      </c>
      <c r="O434" s="185">
        <v>288</v>
      </c>
      <c r="P434" s="185">
        <v>403</v>
      </c>
      <c r="Q434" s="185">
        <v>98</v>
      </c>
      <c r="R434" s="185">
        <v>119</v>
      </c>
      <c r="S434" s="185">
        <v>431</v>
      </c>
      <c r="T434" s="185">
        <v>55</v>
      </c>
      <c r="U434" s="185">
        <v>3</v>
      </c>
      <c r="V434" s="185">
        <v>3</v>
      </c>
      <c r="W434" s="185">
        <v>29</v>
      </c>
      <c r="X434" s="185">
        <v>17</v>
      </c>
      <c r="Y434" s="185">
        <v>4</v>
      </c>
      <c r="Z434" s="185">
        <v>1661</v>
      </c>
      <c r="AA434" s="185">
        <v>1</v>
      </c>
      <c r="AB434" s="191">
        <v>7233</v>
      </c>
    </row>
    <row r="435" spans="1:28" ht="15" customHeight="1">
      <c r="A435" s="35"/>
      <c r="B435" s="11" t="s">
        <v>193</v>
      </c>
      <c r="C435" s="181" t="s">
        <v>129</v>
      </c>
      <c r="D435" s="183">
        <v>603</v>
      </c>
      <c r="E435" s="182">
        <v>0</v>
      </c>
      <c r="F435" s="182">
        <v>0</v>
      </c>
      <c r="G435" s="182">
        <v>224</v>
      </c>
      <c r="H435" s="182">
        <v>4</v>
      </c>
      <c r="I435" s="182">
        <v>35</v>
      </c>
      <c r="J435" s="182">
        <v>26</v>
      </c>
      <c r="K435" s="182">
        <v>872</v>
      </c>
      <c r="L435" s="182">
        <v>35</v>
      </c>
      <c r="M435" s="182">
        <v>349</v>
      </c>
      <c r="N435" s="182">
        <v>0</v>
      </c>
      <c r="O435" s="182">
        <v>137</v>
      </c>
      <c r="P435" s="182">
        <v>235</v>
      </c>
      <c r="Q435" s="182">
        <v>139</v>
      </c>
      <c r="R435" s="182">
        <v>247</v>
      </c>
      <c r="S435" s="182">
        <v>565</v>
      </c>
      <c r="T435" s="182">
        <v>280</v>
      </c>
      <c r="U435" s="182">
        <v>40</v>
      </c>
      <c r="V435" s="182">
        <v>3</v>
      </c>
      <c r="W435" s="182">
        <v>245</v>
      </c>
      <c r="X435" s="182">
        <v>77</v>
      </c>
      <c r="Y435" s="182">
        <v>109</v>
      </c>
      <c r="Z435" s="182">
        <v>0</v>
      </c>
      <c r="AA435" s="182">
        <v>0</v>
      </c>
      <c r="AB435" s="190">
        <v>4225</v>
      </c>
    </row>
    <row r="436" spans="1:28" ht="30.75" customHeight="1">
      <c r="A436" s="35"/>
      <c r="B436" s="334" t="s">
        <v>194</v>
      </c>
      <c r="C436" s="486" t="s">
        <v>197</v>
      </c>
      <c r="D436" s="188">
        <v>0</v>
      </c>
      <c r="E436" s="189">
        <v>0</v>
      </c>
      <c r="F436" s="189">
        <v>0</v>
      </c>
      <c r="G436" s="189">
        <v>0</v>
      </c>
      <c r="H436" s="189">
        <v>0</v>
      </c>
      <c r="I436" s="189">
        <v>0</v>
      </c>
      <c r="J436" s="189">
        <v>0</v>
      </c>
      <c r="K436" s="189">
        <v>0</v>
      </c>
      <c r="L436" s="189">
        <v>0</v>
      </c>
      <c r="M436" s="189">
        <v>1</v>
      </c>
      <c r="N436" s="189">
        <v>0</v>
      </c>
      <c r="O436" s="189">
        <v>0</v>
      </c>
      <c r="P436" s="189">
        <v>0</v>
      </c>
      <c r="Q436" s="189">
        <v>0</v>
      </c>
      <c r="R436" s="189">
        <v>0</v>
      </c>
      <c r="S436" s="189">
        <v>24</v>
      </c>
      <c r="T436" s="189">
        <v>3</v>
      </c>
      <c r="U436" s="189">
        <v>0</v>
      </c>
      <c r="V436" s="189">
        <v>0</v>
      </c>
      <c r="W436" s="189">
        <v>3</v>
      </c>
      <c r="X436" s="189">
        <v>0</v>
      </c>
      <c r="Y436" s="189">
        <v>3</v>
      </c>
      <c r="Z436" s="189">
        <v>0</v>
      </c>
      <c r="AA436" s="189">
        <v>0</v>
      </c>
      <c r="AB436" s="312">
        <v>34</v>
      </c>
    </row>
    <row r="437" spans="1:28" ht="15" customHeight="1">
      <c r="A437" s="35"/>
      <c r="B437" s="11"/>
      <c r="C437" s="181" t="s">
        <v>130</v>
      </c>
      <c r="D437" s="183">
        <v>0</v>
      </c>
      <c r="E437" s="182">
        <v>0</v>
      </c>
      <c r="F437" s="182">
        <v>0</v>
      </c>
      <c r="G437" s="182">
        <v>3</v>
      </c>
      <c r="H437" s="182">
        <v>0</v>
      </c>
      <c r="I437" s="182">
        <v>0</v>
      </c>
      <c r="J437" s="182">
        <v>0</v>
      </c>
      <c r="K437" s="182">
        <v>0</v>
      </c>
      <c r="L437" s="182">
        <v>0</v>
      </c>
      <c r="M437" s="182">
        <v>1</v>
      </c>
      <c r="N437" s="182">
        <v>0</v>
      </c>
      <c r="O437" s="182">
        <v>0</v>
      </c>
      <c r="P437" s="182">
        <v>0</v>
      </c>
      <c r="Q437" s="182">
        <v>1</v>
      </c>
      <c r="R437" s="182">
        <v>0</v>
      </c>
      <c r="S437" s="182">
        <v>0</v>
      </c>
      <c r="T437" s="182">
        <v>0</v>
      </c>
      <c r="U437" s="182">
        <v>0</v>
      </c>
      <c r="V437" s="182">
        <v>0</v>
      </c>
      <c r="W437" s="182">
        <v>0</v>
      </c>
      <c r="X437" s="182">
        <v>0</v>
      </c>
      <c r="Y437" s="182">
        <v>0</v>
      </c>
      <c r="Z437" s="182">
        <v>0</v>
      </c>
      <c r="AA437" s="182">
        <v>0</v>
      </c>
      <c r="AB437" s="190">
        <v>5</v>
      </c>
    </row>
    <row r="438" spans="1:28" ht="15" customHeight="1">
      <c r="A438" s="35"/>
      <c r="B438" s="11"/>
      <c r="C438" s="181" t="s">
        <v>131</v>
      </c>
      <c r="D438" s="183">
        <v>0</v>
      </c>
      <c r="E438" s="182">
        <v>0</v>
      </c>
      <c r="F438" s="182">
        <v>0</v>
      </c>
      <c r="G438" s="182">
        <v>1</v>
      </c>
      <c r="H438" s="182">
        <v>0</v>
      </c>
      <c r="I438" s="182">
        <v>0</v>
      </c>
      <c r="J438" s="182">
        <v>0</v>
      </c>
      <c r="K438" s="182">
        <v>0</v>
      </c>
      <c r="L438" s="182">
        <v>0</v>
      </c>
      <c r="M438" s="182">
        <v>0</v>
      </c>
      <c r="N438" s="182">
        <v>0</v>
      </c>
      <c r="O438" s="182">
        <v>0</v>
      </c>
      <c r="P438" s="182">
        <v>1</v>
      </c>
      <c r="Q438" s="182">
        <v>0</v>
      </c>
      <c r="R438" s="182">
        <v>0</v>
      </c>
      <c r="S438" s="182">
        <v>2</v>
      </c>
      <c r="T438" s="182">
        <v>0</v>
      </c>
      <c r="U438" s="182">
        <v>0</v>
      </c>
      <c r="V438" s="182">
        <v>0</v>
      </c>
      <c r="W438" s="182">
        <v>0</v>
      </c>
      <c r="X438" s="182">
        <v>0</v>
      </c>
      <c r="Y438" s="182">
        <v>0</v>
      </c>
      <c r="Z438" s="182">
        <v>0</v>
      </c>
      <c r="AA438" s="182">
        <v>0</v>
      </c>
      <c r="AB438" s="190">
        <v>4</v>
      </c>
    </row>
    <row r="439" spans="1:28" ht="15" customHeight="1">
      <c r="A439" s="35"/>
      <c r="B439" s="11"/>
      <c r="C439" s="181" t="s">
        <v>323</v>
      </c>
      <c r="D439" s="183">
        <v>0</v>
      </c>
      <c r="E439" s="182">
        <v>0</v>
      </c>
      <c r="F439" s="182">
        <v>0</v>
      </c>
      <c r="G439" s="182">
        <v>2</v>
      </c>
      <c r="H439" s="182">
        <v>0</v>
      </c>
      <c r="I439" s="182">
        <v>0</v>
      </c>
      <c r="J439" s="182">
        <v>0</v>
      </c>
      <c r="K439" s="182">
        <v>2</v>
      </c>
      <c r="L439" s="182">
        <v>0</v>
      </c>
      <c r="M439" s="182">
        <v>5</v>
      </c>
      <c r="N439" s="182">
        <v>0</v>
      </c>
      <c r="O439" s="182">
        <v>0</v>
      </c>
      <c r="P439" s="182">
        <v>7</v>
      </c>
      <c r="Q439" s="182">
        <v>0</v>
      </c>
      <c r="R439" s="182">
        <v>5</v>
      </c>
      <c r="S439" s="182">
        <v>298</v>
      </c>
      <c r="T439" s="182">
        <v>13</v>
      </c>
      <c r="U439" s="182">
        <v>0</v>
      </c>
      <c r="V439" s="182">
        <v>0</v>
      </c>
      <c r="W439" s="182">
        <v>7</v>
      </c>
      <c r="X439" s="182">
        <v>16</v>
      </c>
      <c r="Y439" s="182">
        <v>55</v>
      </c>
      <c r="Z439" s="182">
        <v>0</v>
      </c>
      <c r="AA439" s="182">
        <v>0</v>
      </c>
      <c r="AB439" s="190">
        <v>410</v>
      </c>
    </row>
    <row r="440" spans="1:28" ht="15" customHeight="1">
      <c r="A440" s="35"/>
      <c r="B440" s="304"/>
      <c r="C440" s="34" t="s">
        <v>39</v>
      </c>
      <c r="D440" s="184">
        <v>0</v>
      </c>
      <c r="E440" s="185">
        <v>0</v>
      </c>
      <c r="F440" s="185">
        <v>0</v>
      </c>
      <c r="G440" s="185">
        <v>6</v>
      </c>
      <c r="H440" s="185">
        <v>0</v>
      </c>
      <c r="I440" s="185">
        <v>0</v>
      </c>
      <c r="J440" s="185">
        <v>0</v>
      </c>
      <c r="K440" s="185">
        <v>2</v>
      </c>
      <c r="L440" s="185">
        <v>0</v>
      </c>
      <c r="M440" s="185">
        <v>7</v>
      </c>
      <c r="N440" s="185">
        <v>0</v>
      </c>
      <c r="O440" s="185">
        <v>0</v>
      </c>
      <c r="P440" s="185">
        <v>8</v>
      </c>
      <c r="Q440" s="185">
        <v>1</v>
      </c>
      <c r="R440" s="185">
        <v>5</v>
      </c>
      <c r="S440" s="185">
        <v>324</v>
      </c>
      <c r="T440" s="185">
        <v>16</v>
      </c>
      <c r="U440" s="185">
        <v>0</v>
      </c>
      <c r="V440" s="185">
        <v>0</v>
      </c>
      <c r="W440" s="185">
        <v>10</v>
      </c>
      <c r="X440" s="185">
        <v>16</v>
      </c>
      <c r="Y440" s="185">
        <v>58</v>
      </c>
      <c r="Z440" s="185">
        <v>0</v>
      </c>
      <c r="AA440" s="185">
        <v>0</v>
      </c>
      <c r="AB440" s="191">
        <v>453</v>
      </c>
    </row>
    <row r="441" spans="1:28" ht="15" customHeight="1">
      <c r="A441" s="35"/>
      <c r="B441" s="11" t="s">
        <v>182</v>
      </c>
      <c r="C441" s="181" t="s">
        <v>198</v>
      </c>
      <c r="D441" s="183">
        <v>0</v>
      </c>
      <c r="E441" s="182">
        <v>0</v>
      </c>
      <c r="F441" s="182">
        <v>0</v>
      </c>
      <c r="G441" s="182">
        <v>0</v>
      </c>
      <c r="H441" s="182">
        <v>0</v>
      </c>
      <c r="I441" s="182">
        <v>0</v>
      </c>
      <c r="J441" s="182">
        <v>0</v>
      </c>
      <c r="K441" s="182">
        <v>0</v>
      </c>
      <c r="L441" s="182">
        <v>0</v>
      </c>
      <c r="M441" s="182">
        <v>0</v>
      </c>
      <c r="N441" s="182">
        <v>0</v>
      </c>
      <c r="O441" s="182">
        <v>0</v>
      </c>
      <c r="P441" s="182">
        <v>0</v>
      </c>
      <c r="Q441" s="182">
        <v>0</v>
      </c>
      <c r="R441" s="182">
        <v>0</v>
      </c>
      <c r="S441" s="182">
        <v>1</v>
      </c>
      <c r="T441" s="182">
        <v>0</v>
      </c>
      <c r="U441" s="182">
        <v>0</v>
      </c>
      <c r="V441" s="182">
        <v>0</v>
      </c>
      <c r="W441" s="182">
        <v>1</v>
      </c>
      <c r="X441" s="182">
        <v>0</v>
      </c>
      <c r="Y441" s="182">
        <v>1</v>
      </c>
      <c r="Z441" s="182">
        <v>0</v>
      </c>
      <c r="AA441" s="182">
        <v>0</v>
      </c>
      <c r="AB441" s="190">
        <v>3</v>
      </c>
    </row>
    <row r="442" spans="1:28" ht="15" customHeight="1">
      <c r="A442" s="35"/>
      <c r="B442" s="11"/>
      <c r="C442" s="181" t="s">
        <v>324</v>
      </c>
      <c r="D442" s="183">
        <v>1</v>
      </c>
      <c r="E442" s="182">
        <v>0</v>
      </c>
      <c r="F442" s="182">
        <v>0</v>
      </c>
      <c r="G442" s="182">
        <v>1</v>
      </c>
      <c r="H442" s="182">
        <v>0</v>
      </c>
      <c r="I442" s="182">
        <v>0</v>
      </c>
      <c r="J442" s="182">
        <v>0</v>
      </c>
      <c r="K442" s="182">
        <v>0</v>
      </c>
      <c r="L442" s="182">
        <v>0</v>
      </c>
      <c r="M442" s="182">
        <v>0</v>
      </c>
      <c r="N442" s="182">
        <v>0</v>
      </c>
      <c r="O442" s="182">
        <v>0</v>
      </c>
      <c r="P442" s="182">
        <v>1</v>
      </c>
      <c r="Q442" s="182">
        <v>0</v>
      </c>
      <c r="R442" s="182">
        <v>0</v>
      </c>
      <c r="S442" s="182">
        <v>0</v>
      </c>
      <c r="T442" s="182">
        <v>0</v>
      </c>
      <c r="U442" s="182">
        <v>0</v>
      </c>
      <c r="V442" s="182">
        <v>0</v>
      </c>
      <c r="W442" s="182">
        <v>0</v>
      </c>
      <c r="X442" s="182">
        <v>0</v>
      </c>
      <c r="Y442" s="182">
        <v>0</v>
      </c>
      <c r="Z442" s="182">
        <v>0</v>
      </c>
      <c r="AA442" s="182">
        <v>0</v>
      </c>
      <c r="AB442" s="190">
        <v>3</v>
      </c>
    </row>
    <row r="443" spans="1:28" ht="15" customHeight="1">
      <c r="A443" s="35"/>
      <c r="B443" s="11"/>
      <c r="C443" s="181" t="s">
        <v>39</v>
      </c>
      <c r="D443" s="183">
        <v>1</v>
      </c>
      <c r="E443" s="182">
        <v>0</v>
      </c>
      <c r="F443" s="182">
        <v>0</v>
      </c>
      <c r="G443" s="182">
        <v>1</v>
      </c>
      <c r="H443" s="182">
        <v>0</v>
      </c>
      <c r="I443" s="182">
        <v>0</v>
      </c>
      <c r="J443" s="182">
        <v>0</v>
      </c>
      <c r="K443" s="182">
        <v>0</v>
      </c>
      <c r="L443" s="182">
        <v>0</v>
      </c>
      <c r="M443" s="182">
        <v>0</v>
      </c>
      <c r="N443" s="182">
        <v>0</v>
      </c>
      <c r="O443" s="182">
        <v>0</v>
      </c>
      <c r="P443" s="182">
        <v>1</v>
      </c>
      <c r="Q443" s="182">
        <v>0</v>
      </c>
      <c r="R443" s="182">
        <v>0</v>
      </c>
      <c r="S443" s="182">
        <v>1</v>
      </c>
      <c r="T443" s="182">
        <v>0</v>
      </c>
      <c r="U443" s="182">
        <v>0</v>
      </c>
      <c r="V443" s="182">
        <v>0</v>
      </c>
      <c r="W443" s="182">
        <v>1</v>
      </c>
      <c r="X443" s="182">
        <v>0</v>
      </c>
      <c r="Y443" s="182">
        <v>1</v>
      </c>
      <c r="Z443" s="182">
        <v>0</v>
      </c>
      <c r="AA443" s="182">
        <v>0</v>
      </c>
      <c r="AB443" s="190">
        <v>6</v>
      </c>
    </row>
    <row r="444" spans="1:28" ht="15" customHeight="1">
      <c r="A444" s="35"/>
      <c r="B444" s="334" t="s">
        <v>181</v>
      </c>
      <c r="C444" s="260" t="s">
        <v>132</v>
      </c>
      <c r="D444" s="188">
        <v>42</v>
      </c>
      <c r="E444" s="189">
        <v>0</v>
      </c>
      <c r="F444" s="189">
        <v>0</v>
      </c>
      <c r="G444" s="189">
        <v>13</v>
      </c>
      <c r="H444" s="189">
        <v>0</v>
      </c>
      <c r="I444" s="189">
        <v>2</v>
      </c>
      <c r="J444" s="189">
        <v>1</v>
      </c>
      <c r="K444" s="189">
        <v>4</v>
      </c>
      <c r="L444" s="189">
        <v>0</v>
      </c>
      <c r="M444" s="189">
        <v>5</v>
      </c>
      <c r="N444" s="189">
        <v>0</v>
      </c>
      <c r="O444" s="189">
        <v>0</v>
      </c>
      <c r="P444" s="189">
        <v>1</v>
      </c>
      <c r="Q444" s="189">
        <v>1</v>
      </c>
      <c r="R444" s="189">
        <v>0</v>
      </c>
      <c r="S444" s="189">
        <v>2</v>
      </c>
      <c r="T444" s="189">
        <v>0</v>
      </c>
      <c r="U444" s="189">
        <v>0</v>
      </c>
      <c r="V444" s="189">
        <v>0</v>
      </c>
      <c r="W444" s="189">
        <v>1</v>
      </c>
      <c r="X444" s="189">
        <v>0</v>
      </c>
      <c r="Y444" s="189">
        <v>0</v>
      </c>
      <c r="Z444" s="189">
        <v>0</v>
      </c>
      <c r="AA444" s="189">
        <v>0</v>
      </c>
      <c r="AB444" s="312">
        <v>72</v>
      </c>
    </row>
    <row r="445" spans="1:28" ht="15" customHeight="1">
      <c r="A445" s="35"/>
      <c r="B445" s="11"/>
      <c r="C445" s="181" t="s">
        <v>133</v>
      </c>
      <c r="D445" s="183">
        <v>87</v>
      </c>
      <c r="E445" s="182">
        <v>0</v>
      </c>
      <c r="F445" s="182">
        <v>0</v>
      </c>
      <c r="G445" s="182">
        <v>14</v>
      </c>
      <c r="H445" s="182">
        <v>2</v>
      </c>
      <c r="I445" s="182">
        <v>6</v>
      </c>
      <c r="J445" s="182">
        <v>1</v>
      </c>
      <c r="K445" s="182">
        <v>143</v>
      </c>
      <c r="L445" s="182">
        <v>5</v>
      </c>
      <c r="M445" s="182">
        <v>123</v>
      </c>
      <c r="N445" s="182">
        <v>0</v>
      </c>
      <c r="O445" s="182">
        <v>40</v>
      </c>
      <c r="P445" s="182">
        <v>76</v>
      </c>
      <c r="Q445" s="182">
        <v>32</v>
      </c>
      <c r="R445" s="182">
        <v>99</v>
      </c>
      <c r="S445" s="182">
        <v>818</v>
      </c>
      <c r="T445" s="182">
        <v>80</v>
      </c>
      <c r="U445" s="182">
        <v>9</v>
      </c>
      <c r="V445" s="182">
        <v>0</v>
      </c>
      <c r="W445" s="182">
        <v>200</v>
      </c>
      <c r="X445" s="182">
        <v>60</v>
      </c>
      <c r="Y445" s="182">
        <v>65</v>
      </c>
      <c r="Z445" s="182">
        <v>0</v>
      </c>
      <c r="AA445" s="182">
        <v>0</v>
      </c>
      <c r="AB445" s="190">
        <v>1860</v>
      </c>
    </row>
    <row r="446" spans="1:28" ht="15" customHeight="1">
      <c r="A446" s="35"/>
      <c r="B446" s="11"/>
      <c r="C446" s="181" t="s">
        <v>134</v>
      </c>
      <c r="D446" s="183">
        <v>52</v>
      </c>
      <c r="E446" s="182">
        <v>0</v>
      </c>
      <c r="F446" s="182">
        <v>0</v>
      </c>
      <c r="G446" s="182">
        <v>21</v>
      </c>
      <c r="H446" s="182">
        <v>0</v>
      </c>
      <c r="I446" s="182">
        <v>4</v>
      </c>
      <c r="J446" s="182">
        <v>3</v>
      </c>
      <c r="K446" s="182">
        <v>41</v>
      </c>
      <c r="L446" s="182">
        <v>2</v>
      </c>
      <c r="M446" s="182">
        <v>38</v>
      </c>
      <c r="N446" s="182">
        <v>0</v>
      </c>
      <c r="O446" s="182">
        <v>2</v>
      </c>
      <c r="P446" s="182">
        <v>17</v>
      </c>
      <c r="Q446" s="182">
        <v>5</v>
      </c>
      <c r="R446" s="182">
        <v>14</v>
      </c>
      <c r="S446" s="182">
        <v>70</v>
      </c>
      <c r="T446" s="182">
        <v>5</v>
      </c>
      <c r="U446" s="182">
        <v>1</v>
      </c>
      <c r="V446" s="182">
        <v>0</v>
      </c>
      <c r="W446" s="182">
        <v>32</v>
      </c>
      <c r="X446" s="182">
        <v>3</v>
      </c>
      <c r="Y446" s="182">
        <v>4</v>
      </c>
      <c r="Z446" s="182">
        <v>0</v>
      </c>
      <c r="AA446" s="182">
        <v>0</v>
      </c>
      <c r="AB446" s="190">
        <v>314</v>
      </c>
    </row>
    <row r="447" spans="1:28" ht="15" customHeight="1">
      <c r="A447" s="35"/>
      <c r="B447" s="11"/>
      <c r="C447" s="181" t="s">
        <v>325</v>
      </c>
      <c r="D447" s="183">
        <v>80</v>
      </c>
      <c r="E447" s="182">
        <v>0</v>
      </c>
      <c r="F447" s="182">
        <v>3</v>
      </c>
      <c r="G447" s="182">
        <v>17</v>
      </c>
      <c r="H447" s="182">
        <v>0</v>
      </c>
      <c r="I447" s="182">
        <v>2</v>
      </c>
      <c r="J447" s="182">
        <v>0</v>
      </c>
      <c r="K447" s="182">
        <v>31</v>
      </c>
      <c r="L447" s="182">
        <v>2</v>
      </c>
      <c r="M447" s="182">
        <v>22</v>
      </c>
      <c r="N447" s="182">
        <v>0</v>
      </c>
      <c r="O447" s="182">
        <v>7</v>
      </c>
      <c r="P447" s="182">
        <v>8</v>
      </c>
      <c r="Q447" s="182">
        <v>2</v>
      </c>
      <c r="R447" s="182">
        <v>14</v>
      </c>
      <c r="S447" s="182">
        <v>45</v>
      </c>
      <c r="T447" s="182">
        <v>153</v>
      </c>
      <c r="U447" s="182">
        <v>1</v>
      </c>
      <c r="V447" s="182">
        <v>0</v>
      </c>
      <c r="W447" s="182">
        <v>10</v>
      </c>
      <c r="X447" s="182">
        <v>1</v>
      </c>
      <c r="Y447" s="182">
        <v>31</v>
      </c>
      <c r="Z447" s="182">
        <v>0</v>
      </c>
      <c r="AA447" s="182">
        <v>0</v>
      </c>
      <c r="AB447" s="190">
        <v>429</v>
      </c>
    </row>
    <row r="448" spans="1:28" ht="15" customHeight="1">
      <c r="A448" s="35"/>
      <c r="B448" s="304"/>
      <c r="C448" s="34" t="s">
        <v>39</v>
      </c>
      <c r="D448" s="184">
        <v>261</v>
      </c>
      <c r="E448" s="185">
        <v>0</v>
      </c>
      <c r="F448" s="185">
        <v>3</v>
      </c>
      <c r="G448" s="185">
        <v>65</v>
      </c>
      <c r="H448" s="185">
        <v>2</v>
      </c>
      <c r="I448" s="185">
        <v>14</v>
      </c>
      <c r="J448" s="185">
        <v>5</v>
      </c>
      <c r="K448" s="185">
        <v>219</v>
      </c>
      <c r="L448" s="185">
        <v>9</v>
      </c>
      <c r="M448" s="185">
        <v>188</v>
      </c>
      <c r="N448" s="185">
        <v>0</v>
      </c>
      <c r="O448" s="185">
        <v>49</v>
      </c>
      <c r="P448" s="185">
        <v>102</v>
      </c>
      <c r="Q448" s="185">
        <v>40</v>
      </c>
      <c r="R448" s="185">
        <v>127</v>
      </c>
      <c r="S448" s="185">
        <v>935</v>
      </c>
      <c r="T448" s="185">
        <v>238</v>
      </c>
      <c r="U448" s="185">
        <v>11</v>
      </c>
      <c r="V448" s="185">
        <v>0</v>
      </c>
      <c r="W448" s="185">
        <v>243</v>
      </c>
      <c r="X448" s="185">
        <v>64</v>
      </c>
      <c r="Y448" s="185">
        <v>100</v>
      </c>
      <c r="Z448" s="185">
        <v>0</v>
      </c>
      <c r="AA448" s="185">
        <v>0</v>
      </c>
      <c r="AB448" s="191">
        <v>2675</v>
      </c>
    </row>
    <row r="449" spans="1:28" ht="15" customHeight="1">
      <c r="A449" s="36"/>
      <c r="B449" s="304" t="s">
        <v>39</v>
      </c>
      <c r="C449" s="34"/>
      <c r="D449" s="184">
        <v>1932</v>
      </c>
      <c r="E449" s="185">
        <v>0</v>
      </c>
      <c r="F449" s="185">
        <v>8</v>
      </c>
      <c r="G449" s="185">
        <v>1465</v>
      </c>
      <c r="H449" s="185">
        <v>140</v>
      </c>
      <c r="I449" s="185">
        <v>123</v>
      </c>
      <c r="J449" s="185">
        <v>139</v>
      </c>
      <c r="K449" s="185">
        <v>2853</v>
      </c>
      <c r="L449" s="185">
        <v>183</v>
      </c>
      <c r="M449" s="185">
        <v>1245</v>
      </c>
      <c r="N449" s="185">
        <v>0</v>
      </c>
      <c r="O449" s="185">
        <v>477</v>
      </c>
      <c r="P449" s="185">
        <v>754</v>
      </c>
      <c r="Q449" s="185">
        <v>278</v>
      </c>
      <c r="R449" s="185">
        <v>500</v>
      </c>
      <c r="S449" s="185">
        <v>2258</v>
      </c>
      <c r="T449" s="185">
        <v>590</v>
      </c>
      <c r="U449" s="185">
        <v>54</v>
      </c>
      <c r="V449" s="185">
        <v>6</v>
      </c>
      <c r="W449" s="185">
        <v>528</v>
      </c>
      <c r="X449" s="185">
        <v>175</v>
      </c>
      <c r="Y449" s="185">
        <v>272</v>
      </c>
      <c r="Z449" s="185">
        <v>1810</v>
      </c>
      <c r="AA449" s="185">
        <v>1</v>
      </c>
      <c r="AB449" s="191">
        <v>15791</v>
      </c>
    </row>
    <row r="450" spans="1:28" ht="14.25" customHeight="1">
      <c r="A450" s="35" t="s">
        <v>24</v>
      </c>
      <c r="B450" s="11" t="s">
        <v>183</v>
      </c>
      <c r="C450" s="181" t="s">
        <v>135</v>
      </c>
      <c r="D450" s="183">
        <v>2</v>
      </c>
      <c r="E450" s="182">
        <v>0</v>
      </c>
      <c r="F450" s="182">
        <v>0</v>
      </c>
      <c r="G450" s="182">
        <v>1</v>
      </c>
      <c r="H450" s="182">
        <v>0</v>
      </c>
      <c r="I450" s="182">
        <v>0</v>
      </c>
      <c r="J450" s="182">
        <v>1</v>
      </c>
      <c r="K450" s="182">
        <v>2</v>
      </c>
      <c r="L450" s="182">
        <v>0</v>
      </c>
      <c r="M450" s="182">
        <v>0</v>
      </c>
      <c r="N450" s="182">
        <v>0</v>
      </c>
      <c r="O450" s="182">
        <v>0</v>
      </c>
      <c r="P450" s="182">
        <v>1</v>
      </c>
      <c r="Q450" s="182">
        <v>0</v>
      </c>
      <c r="R450" s="182">
        <v>2</v>
      </c>
      <c r="S450" s="182">
        <v>0</v>
      </c>
      <c r="T450" s="182">
        <v>0</v>
      </c>
      <c r="U450" s="182">
        <v>0</v>
      </c>
      <c r="V450" s="182">
        <v>0</v>
      </c>
      <c r="W450" s="182">
        <v>1</v>
      </c>
      <c r="X450" s="182">
        <v>1</v>
      </c>
      <c r="Y450" s="182">
        <v>0</v>
      </c>
      <c r="Z450" s="182">
        <v>0</v>
      </c>
      <c r="AA450" s="182">
        <v>0</v>
      </c>
      <c r="AB450" s="190">
        <v>11</v>
      </c>
    </row>
    <row r="451" spans="1:28" ht="15" customHeight="1">
      <c r="A451" s="35"/>
      <c r="B451" s="334" t="s">
        <v>136</v>
      </c>
      <c r="C451" s="260" t="s">
        <v>137</v>
      </c>
      <c r="D451" s="188">
        <v>0</v>
      </c>
      <c r="E451" s="189">
        <v>0</v>
      </c>
      <c r="F451" s="189">
        <v>0</v>
      </c>
      <c r="G451" s="189">
        <v>0</v>
      </c>
      <c r="H451" s="189">
        <v>0</v>
      </c>
      <c r="I451" s="189">
        <v>0</v>
      </c>
      <c r="J451" s="189">
        <v>0</v>
      </c>
      <c r="K451" s="189">
        <v>0</v>
      </c>
      <c r="L451" s="189">
        <v>0</v>
      </c>
      <c r="M451" s="189">
        <v>0</v>
      </c>
      <c r="N451" s="189">
        <v>0</v>
      </c>
      <c r="O451" s="189">
        <v>0</v>
      </c>
      <c r="P451" s="189">
        <v>0</v>
      </c>
      <c r="Q451" s="189">
        <v>0</v>
      </c>
      <c r="R451" s="189">
        <v>0</v>
      </c>
      <c r="S451" s="189">
        <v>17</v>
      </c>
      <c r="T451" s="189">
        <v>1</v>
      </c>
      <c r="U451" s="189">
        <v>0</v>
      </c>
      <c r="V451" s="189">
        <v>0</v>
      </c>
      <c r="W451" s="189">
        <v>0</v>
      </c>
      <c r="X451" s="189">
        <v>0</v>
      </c>
      <c r="Y451" s="189">
        <v>0</v>
      </c>
      <c r="Z451" s="189">
        <v>0</v>
      </c>
      <c r="AA451" s="189">
        <v>0</v>
      </c>
      <c r="AB451" s="312">
        <v>18</v>
      </c>
    </row>
    <row r="452" spans="1:28" ht="15" customHeight="1">
      <c r="A452" s="35"/>
      <c r="B452" s="11"/>
      <c r="C452" s="181" t="s">
        <v>138</v>
      </c>
      <c r="D452" s="183">
        <v>0</v>
      </c>
      <c r="E452" s="182">
        <v>0</v>
      </c>
      <c r="F452" s="182">
        <v>0</v>
      </c>
      <c r="G452" s="182">
        <v>0</v>
      </c>
      <c r="H452" s="182">
        <v>0</v>
      </c>
      <c r="I452" s="182">
        <v>0</v>
      </c>
      <c r="J452" s="182">
        <v>0</v>
      </c>
      <c r="K452" s="182">
        <v>0</v>
      </c>
      <c r="L452" s="182">
        <v>0</v>
      </c>
      <c r="M452" s="182">
        <v>0</v>
      </c>
      <c r="N452" s="182">
        <v>0</v>
      </c>
      <c r="O452" s="182">
        <v>0</v>
      </c>
      <c r="P452" s="182">
        <v>0</v>
      </c>
      <c r="Q452" s="182">
        <v>0</v>
      </c>
      <c r="R452" s="182">
        <v>0</v>
      </c>
      <c r="S452" s="182">
        <v>9</v>
      </c>
      <c r="T452" s="182">
        <v>0</v>
      </c>
      <c r="U452" s="182">
        <v>0</v>
      </c>
      <c r="V452" s="182">
        <v>0</v>
      </c>
      <c r="W452" s="182">
        <v>0</v>
      </c>
      <c r="X452" s="182">
        <v>0</v>
      </c>
      <c r="Y452" s="182">
        <v>0</v>
      </c>
      <c r="Z452" s="182">
        <v>0</v>
      </c>
      <c r="AA452" s="182">
        <v>0</v>
      </c>
      <c r="AB452" s="190">
        <v>9</v>
      </c>
    </row>
    <row r="453" spans="1:28" ht="13.5">
      <c r="A453" s="35"/>
      <c r="B453" s="11"/>
      <c r="C453" s="181" t="s">
        <v>139</v>
      </c>
      <c r="D453" s="183">
        <v>0</v>
      </c>
      <c r="E453" s="182">
        <v>0</v>
      </c>
      <c r="F453" s="182">
        <v>0</v>
      </c>
      <c r="G453" s="182">
        <v>0</v>
      </c>
      <c r="H453" s="182">
        <v>0</v>
      </c>
      <c r="I453" s="182">
        <v>0</v>
      </c>
      <c r="J453" s="182">
        <v>0</v>
      </c>
      <c r="K453" s="182">
        <v>0</v>
      </c>
      <c r="L453" s="182">
        <v>0</v>
      </c>
      <c r="M453" s="182">
        <v>0</v>
      </c>
      <c r="N453" s="182">
        <v>0</v>
      </c>
      <c r="O453" s="182">
        <v>0</v>
      </c>
      <c r="P453" s="182">
        <v>0</v>
      </c>
      <c r="Q453" s="182">
        <v>0</v>
      </c>
      <c r="R453" s="182">
        <v>1</v>
      </c>
      <c r="S453" s="182">
        <v>1</v>
      </c>
      <c r="T453" s="182">
        <v>0</v>
      </c>
      <c r="U453" s="182">
        <v>1</v>
      </c>
      <c r="V453" s="182">
        <v>0</v>
      </c>
      <c r="W453" s="182">
        <v>1</v>
      </c>
      <c r="X453" s="182">
        <v>0</v>
      </c>
      <c r="Y453" s="182">
        <v>0</v>
      </c>
      <c r="Z453" s="182">
        <v>0</v>
      </c>
      <c r="AA453" s="182">
        <v>0</v>
      </c>
      <c r="AB453" s="190">
        <v>4</v>
      </c>
    </row>
    <row r="454" spans="1:28" ht="15" customHeight="1">
      <c r="A454" s="35"/>
      <c r="B454" s="11"/>
      <c r="C454" s="181" t="s">
        <v>141</v>
      </c>
      <c r="D454" s="183">
        <v>5</v>
      </c>
      <c r="E454" s="182">
        <v>0</v>
      </c>
      <c r="F454" s="182">
        <v>0</v>
      </c>
      <c r="G454" s="182">
        <v>3</v>
      </c>
      <c r="H454" s="182">
        <v>0</v>
      </c>
      <c r="I454" s="182">
        <v>0</v>
      </c>
      <c r="J454" s="182">
        <v>0</v>
      </c>
      <c r="K454" s="182">
        <v>21</v>
      </c>
      <c r="L454" s="182">
        <v>1</v>
      </c>
      <c r="M454" s="182">
        <v>16</v>
      </c>
      <c r="N454" s="182">
        <v>0</v>
      </c>
      <c r="O454" s="182">
        <v>4</v>
      </c>
      <c r="P454" s="182">
        <v>7</v>
      </c>
      <c r="Q454" s="182">
        <v>12</v>
      </c>
      <c r="R454" s="182">
        <v>9</v>
      </c>
      <c r="S454" s="182">
        <v>301</v>
      </c>
      <c r="T454" s="182">
        <v>38</v>
      </c>
      <c r="U454" s="182">
        <v>1</v>
      </c>
      <c r="V454" s="182">
        <v>0</v>
      </c>
      <c r="W454" s="182">
        <v>59</v>
      </c>
      <c r="X454" s="182">
        <v>8</v>
      </c>
      <c r="Y454" s="182">
        <v>27</v>
      </c>
      <c r="Z454" s="182">
        <v>0</v>
      </c>
      <c r="AA454" s="182">
        <v>0</v>
      </c>
      <c r="AB454" s="190">
        <v>512</v>
      </c>
    </row>
    <row r="455" spans="1:28" ht="15" customHeight="1">
      <c r="A455" s="35"/>
      <c r="B455" s="11"/>
      <c r="C455" s="181" t="s">
        <v>326</v>
      </c>
      <c r="D455" s="183">
        <v>1</v>
      </c>
      <c r="E455" s="182">
        <v>0</v>
      </c>
      <c r="F455" s="182">
        <v>0</v>
      </c>
      <c r="G455" s="182">
        <v>1</v>
      </c>
      <c r="H455" s="182">
        <v>0</v>
      </c>
      <c r="I455" s="182">
        <v>0</v>
      </c>
      <c r="J455" s="182">
        <v>0</v>
      </c>
      <c r="K455" s="182">
        <v>2</v>
      </c>
      <c r="L455" s="182">
        <v>0</v>
      </c>
      <c r="M455" s="182">
        <v>2</v>
      </c>
      <c r="N455" s="182">
        <v>0</v>
      </c>
      <c r="O455" s="182">
        <v>0</v>
      </c>
      <c r="P455" s="182">
        <v>1</v>
      </c>
      <c r="Q455" s="182">
        <v>0</v>
      </c>
      <c r="R455" s="182">
        <v>1</v>
      </c>
      <c r="S455" s="182">
        <v>98</v>
      </c>
      <c r="T455" s="182">
        <v>3</v>
      </c>
      <c r="U455" s="182">
        <v>0</v>
      </c>
      <c r="V455" s="182">
        <v>0</v>
      </c>
      <c r="W455" s="182">
        <v>11</v>
      </c>
      <c r="X455" s="182">
        <v>6</v>
      </c>
      <c r="Y455" s="182">
        <v>31</v>
      </c>
      <c r="Z455" s="182">
        <v>0</v>
      </c>
      <c r="AA455" s="182">
        <v>0</v>
      </c>
      <c r="AB455" s="190">
        <v>157</v>
      </c>
    </row>
    <row r="456" spans="1:28" ht="15" customHeight="1">
      <c r="A456" s="35"/>
      <c r="B456" s="304"/>
      <c r="C456" s="34" t="s">
        <v>39</v>
      </c>
      <c r="D456" s="184">
        <v>6</v>
      </c>
      <c r="E456" s="185">
        <v>0</v>
      </c>
      <c r="F456" s="185">
        <v>0</v>
      </c>
      <c r="G456" s="185">
        <v>4</v>
      </c>
      <c r="H456" s="185">
        <v>0</v>
      </c>
      <c r="I456" s="185">
        <v>0</v>
      </c>
      <c r="J456" s="185">
        <v>0</v>
      </c>
      <c r="K456" s="185">
        <v>23</v>
      </c>
      <c r="L456" s="185">
        <v>1</v>
      </c>
      <c r="M456" s="185">
        <v>18</v>
      </c>
      <c r="N456" s="185">
        <v>0</v>
      </c>
      <c r="O456" s="185">
        <v>4</v>
      </c>
      <c r="P456" s="185">
        <v>8</v>
      </c>
      <c r="Q456" s="185">
        <v>12</v>
      </c>
      <c r="R456" s="185">
        <v>11</v>
      </c>
      <c r="S456" s="185">
        <v>426</v>
      </c>
      <c r="T456" s="185">
        <v>42</v>
      </c>
      <c r="U456" s="185">
        <v>2</v>
      </c>
      <c r="V456" s="185">
        <v>0</v>
      </c>
      <c r="W456" s="185">
        <v>71</v>
      </c>
      <c r="X456" s="185">
        <v>14</v>
      </c>
      <c r="Y456" s="185">
        <v>58</v>
      </c>
      <c r="Z456" s="185">
        <v>0</v>
      </c>
      <c r="AA456" s="185">
        <v>0</v>
      </c>
      <c r="AB456" s="191">
        <v>700</v>
      </c>
    </row>
    <row r="457" spans="1:28" ht="17.25" customHeight="1">
      <c r="A457" s="35"/>
      <c r="B457" s="11" t="s">
        <v>142</v>
      </c>
      <c r="C457" s="181" t="s">
        <v>142</v>
      </c>
      <c r="D457" s="183">
        <v>0</v>
      </c>
      <c r="E457" s="182">
        <v>0</v>
      </c>
      <c r="F457" s="182">
        <v>0</v>
      </c>
      <c r="G457" s="182">
        <v>0</v>
      </c>
      <c r="H457" s="182">
        <v>0</v>
      </c>
      <c r="I457" s="182">
        <v>0</v>
      </c>
      <c r="J457" s="182">
        <v>1</v>
      </c>
      <c r="K457" s="182">
        <v>1</v>
      </c>
      <c r="L457" s="182">
        <v>1</v>
      </c>
      <c r="M457" s="182">
        <v>3</v>
      </c>
      <c r="N457" s="182">
        <v>0</v>
      </c>
      <c r="O457" s="182">
        <v>0</v>
      </c>
      <c r="P457" s="182">
        <v>2</v>
      </c>
      <c r="Q457" s="182">
        <v>0</v>
      </c>
      <c r="R457" s="182">
        <v>2</v>
      </c>
      <c r="S457" s="182">
        <v>303</v>
      </c>
      <c r="T457" s="182">
        <v>7</v>
      </c>
      <c r="U457" s="182">
        <v>0</v>
      </c>
      <c r="V457" s="182">
        <v>0</v>
      </c>
      <c r="W457" s="182">
        <v>9</v>
      </c>
      <c r="X457" s="182">
        <v>11</v>
      </c>
      <c r="Y457" s="182">
        <v>34</v>
      </c>
      <c r="Z457" s="182">
        <v>0</v>
      </c>
      <c r="AA457" s="182">
        <v>0</v>
      </c>
      <c r="AB457" s="190">
        <v>374</v>
      </c>
    </row>
    <row r="458" spans="1:28" ht="15" customHeight="1">
      <c r="A458" s="35"/>
      <c r="B458" s="334" t="s">
        <v>143</v>
      </c>
      <c r="C458" s="260" t="s">
        <v>144</v>
      </c>
      <c r="D458" s="188">
        <v>1</v>
      </c>
      <c r="E458" s="189">
        <v>0</v>
      </c>
      <c r="F458" s="189">
        <v>0</v>
      </c>
      <c r="G458" s="189">
        <v>2</v>
      </c>
      <c r="H458" s="189">
        <v>0</v>
      </c>
      <c r="I458" s="189">
        <v>0</v>
      </c>
      <c r="J458" s="189">
        <v>2</v>
      </c>
      <c r="K458" s="189">
        <v>2</v>
      </c>
      <c r="L458" s="189">
        <v>0</v>
      </c>
      <c r="M458" s="189">
        <v>4</v>
      </c>
      <c r="N458" s="189">
        <v>0</v>
      </c>
      <c r="O458" s="189">
        <v>0</v>
      </c>
      <c r="P458" s="189">
        <v>4</v>
      </c>
      <c r="Q458" s="189">
        <v>0</v>
      </c>
      <c r="R458" s="189">
        <v>4</v>
      </c>
      <c r="S458" s="189">
        <v>105</v>
      </c>
      <c r="T458" s="189">
        <v>3</v>
      </c>
      <c r="U458" s="189">
        <v>0</v>
      </c>
      <c r="V458" s="189">
        <v>0</v>
      </c>
      <c r="W458" s="189">
        <v>5</v>
      </c>
      <c r="X458" s="189">
        <v>1</v>
      </c>
      <c r="Y458" s="189">
        <v>9</v>
      </c>
      <c r="Z458" s="189">
        <v>0</v>
      </c>
      <c r="AA458" s="189">
        <v>0</v>
      </c>
      <c r="AB458" s="312">
        <v>142</v>
      </c>
    </row>
    <row r="459" spans="1:28" ht="15" customHeight="1">
      <c r="A459" s="35"/>
      <c r="B459" s="11"/>
      <c r="C459" s="181" t="s">
        <v>145</v>
      </c>
      <c r="D459" s="183">
        <v>1</v>
      </c>
      <c r="E459" s="182">
        <v>0</v>
      </c>
      <c r="F459" s="182">
        <v>0</v>
      </c>
      <c r="G459" s="182">
        <v>1</v>
      </c>
      <c r="H459" s="182">
        <v>2</v>
      </c>
      <c r="I459" s="182">
        <v>0</v>
      </c>
      <c r="J459" s="182">
        <v>1</v>
      </c>
      <c r="K459" s="182">
        <v>0</v>
      </c>
      <c r="L459" s="182">
        <v>1</v>
      </c>
      <c r="M459" s="182">
        <v>0</v>
      </c>
      <c r="N459" s="182">
        <v>0</v>
      </c>
      <c r="O459" s="182">
        <v>0</v>
      </c>
      <c r="P459" s="182">
        <v>0</v>
      </c>
      <c r="Q459" s="182">
        <v>0</v>
      </c>
      <c r="R459" s="182">
        <v>0</v>
      </c>
      <c r="S459" s="182">
        <v>0</v>
      </c>
      <c r="T459" s="182">
        <v>0</v>
      </c>
      <c r="U459" s="182">
        <v>0</v>
      </c>
      <c r="V459" s="182">
        <v>0</v>
      </c>
      <c r="W459" s="182">
        <v>0</v>
      </c>
      <c r="X459" s="182">
        <v>0</v>
      </c>
      <c r="Y459" s="182">
        <v>0</v>
      </c>
      <c r="Z459" s="182">
        <v>0</v>
      </c>
      <c r="AA459" s="182">
        <v>0</v>
      </c>
      <c r="AB459" s="190">
        <v>6</v>
      </c>
    </row>
    <row r="460" spans="1:28" ht="15" customHeight="1">
      <c r="A460" s="35"/>
      <c r="B460" s="11"/>
      <c r="C460" s="181" t="s">
        <v>147</v>
      </c>
      <c r="D460" s="183">
        <v>1</v>
      </c>
      <c r="E460" s="182">
        <v>0</v>
      </c>
      <c r="F460" s="182">
        <v>0</v>
      </c>
      <c r="G460" s="182">
        <v>2</v>
      </c>
      <c r="H460" s="182">
        <v>0</v>
      </c>
      <c r="I460" s="182">
        <v>0</v>
      </c>
      <c r="J460" s="182">
        <v>1</v>
      </c>
      <c r="K460" s="182">
        <v>0</v>
      </c>
      <c r="L460" s="182">
        <v>0</v>
      </c>
      <c r="M460" s="182">
        <v>0</v>
      </c>
      <c r="N460" s="182">
        <v>0</v>
      </c>
      <c r="O460" s="182">
        <v>2</v>
      </c>
      <c r="P460" s="182">
        <v>4</v>
      </c>
      <c r="Q460" s="182">
        <v>0</v>
      </c>
      <c r="R460" s="182">
        <v>0</v>
      </c>
      <c r="S460" s="182">
        <v>3</v>
      </c>
      <c r="T460" s="182">
        <v>0</v>
      </c>
      <c r="U460" s="182">
        <v>0</v>
      </c>
      <c r="V460" s="182">
        <v>0</v>
      </c>
      <c r="W460" s="182">
        <v>0</v>
      </c>
      <c r="X460" s="182">
        <v>0</v>
      </c>
      <c r="Y460" s="182">
        <v>0</v>
      </c>
      <c r="Z460" s="182">
        <v>0</v>
      </c>
      <c r="AA460" s="182">
        <v>0</v>
      </c>
      <c r="AB460" s="190">
        <v>13</v>
      </c>
    </row>
    <row r="461" spans="1:28" ht="15.75" customHeight="1">
      <c r="A461" s="35"/>
      <c r="B461" s="11"/>
      <c r="C461" s="181" t="s">
        <v>327</v>
      </c>
      <c r="D461" s="183">
        <v>2</v>
      </c>
      <c r="E461" s="182">
        <v>0</v>
      </c>
      <c r="F461" s="182">
        <v>0</v>
      </c>
      <c r="G461" s="182">
        <v>2</v>
      </c>
      <c r="H461" s="182">
        <v>0</v>
      </c>
      <c r="I461" s="182">
        <v>1</v>
      </c>
      <c r="J461" s="182">
        <v>0</v>
      </c>
      <c r="K461" s="182">
        <v>6</v>
      </c>
      <c r="L461" s="182">
        <v>0</v>
      </c>
      <c r="M461" s="182">
        <v>2</v>
      </c>
      <c r="N461" s="182">
        <v>0</v>
      </c>
      <c r="O461" s="182">
        <v>0</v>
      </c>
      <c r="P461" s="182">
        <v>7</v>
      </c>
      <c r="Q461" s="182">
        <v>1</v>
      </c>
      <c r="R461" s="182">
        <v>5</v>
      </c>
      <c r="S461" s="182">
        <v>80</v>
      </c>
      <c r="T461" s="182">
        <v>4</v>
      </c>
      <c r="U461" s="182">
        <v>0</v>
      </c>
      <c r="V461" s="182">
        <v>2</v>
      </c>
      <c r="W461" s="182">
        <v>7</v>
      </c>
      <c r="X461" s="182">
        <v>11</v>
      </c>
      <c r="Y461" s="182">
        <v>12</v>
      </c>
      <c r="Z461" s="182">
        <v>0</v>
      </c>
      <c r="AA461" s="182">
        <v>0</v>
      </c>
      <c r="AB461" s="190">
        <v>142</v>
      </c>
    </row>
    <row r="462" spans="1:28" ht="15" customHeight="1">
      <c r="A462" s="35"/>
      <c r="B462" s="304"/>
      <c r="C462" s="34" t="s">
        <v>39</v>
      </c>
      <c r="D462" s="184">
        <v>5</v>
      </c>
      <c r="E462" s="185">
        <v>0</v>
      </c>
      <c r="F462" s="185">
        <v>0</v>
      </c>
      <c r="G462" s="185">
        <v>7</v>
      </c>
      <c r="H462" s="185">
        <v>2</v>
      </c>
      <c r="I462" s="185">
        <v>1</v>
      </c>
      <c r="J462" s="185">
        <v>4</v>
      </c>
      <c r="K462" s="185">
        <v>8</v>
      </c>
      <c r="L462" s="185">
        <v>1</v>
      </c>
      <c r="M462" s="185">
        <v>6</v>
      </c>
      <c r="N462" s="185">
        <v>0</v>
      </c>
      <c r="O462" s="185">
        <v>2</v>
      </c>
      <c r="P462" s="185">
        <v>15</v>
      </c>
      <c r="Q462" s="185">
        <v>1</v>
      </c>
      <c r="R462" s="185">
        <v>9</v>
      </c>
      <c r="S462" s="185">
        <v>188</v>
      </c>
      <c r="T462" s="185">
        <v>7</v>
      </c>
      <c r="U462" s="185">
        <v>0</v>
      </c>
      <c r="V462" s="185">
        <v>2</v>
      </c>
      <c r="W462" s="185">
        <v>12</v>
      </c>
      <c r="X462" s="185">
        <v>12</v>
      </c>
      <c r="Y462" s="185">
        <v>21</v>
      </c>
      <c r="Z462" s="185">
        <v>0</v>
      </c>
      <c r="AA462" s="185">
        <v>0</v>
      </c>
      <c r="AB462" s="191">
        <v>303</v>
      </c>
    </row>
    <row r="463" spans="1:28" ht="15" customHeight="1">
      <c r="A463" s="36"/>
      <c r="B463" s="304" t="s">
        <v>39</v>
      </c>
      <c r="C463" s="34"/>
      <c r="D463" s="184">
        <v>13</v>
      </c>
      <c r="E463" s="185">
        <v>0</v>
      </c>
      <c r="F463" s="185">
        <v>0</v>
      </c>
      <c r="G463" s="185">
        <v>12</v>
      </c>
      <c r="H463" s="185">
        <v>2</v>
      </c>
      <c r="I463" s="185">
        <v>1</v>
      </c>
      <c r="J463" s="185">
        <v>6</v>
      </c>
      <c r="K463" s="185">
        <v>34</v>
      </c>
      <c r="L463" s="185">
        <v>3</v>
      </c>
      <c r="M463" s="185">
        <v>27</v>
      </c>
      <c r="N463" s="185">
        <v>0</v>
      </c>
      <c r="O463" s="185">
        <v>6</v>
      </c>
      <c r="P463" s="185">
        <v>26</v>
      </c>
      <c r="Q463" s="185">
        <v>13</v>
      </c>
      <c r="R463" s="185">
        <v>24</v>
      </c>
      <c r="S463" s="185">
        <v>917</v>
      </c>
      <c r="T463" s="185">
        <v>56</v>
      </c>
      <c r="U463" s="185">
        <v>2</v>
      </c>
      <c r="V463" s="185">
        <v>2</v>
      </c>
      <c r="W463" s="185">
        <v>93</v>
      </c>
      <c r="X463" s="185">
        <v>38</v>
      </c>
      <c r="Y463" s="185">
        <v>113</v>
      </c>
      <c r="Z463" s="185">
        <v>0</v>
      </c>
      <c r="AA463" s="185">
        <v>0</v>
      </c>
      <c r="AB463" s="191">
        <v>1388</v>
      </c>
    </row>
    <row r="464" spans="1:28" ht="15" customHeight="1">
      <c r="A464" s="36" t="s">
        <v>39</v>
      </c>
      <c r="B464" s="304"/>
      <c r="C464" s="34"/>
      <c r="D464" s="184">
        <v>9421</v>
      </c>
      <c r="E464" s="185">
        <v>2</v>
      </c>
      <c r="F464" s="185">
        <v>32</v>
      </c>
      <c r="G464" s="185">
        <v>5377</v>
      </c>
      <c r="H464" s="185">
        <v>422</v>
      </c>
      <c r="I464" s="185">
        <v>689</v>
      </c>
      <c r="J464" s="185">
        <v>657</v>
      </c>
      <c r="K464" s="185">
        <v>11546</v>
      </c>
      <c r="L464" s="185">
        <v>925</v>
      </c>
      <c r="M464" s="185">
        <v>7152</v>
      </c>
      <c r="N464" s="185">
        <v>5</v>
      </c>
      <c r="O464" s="185">
        <v>1922</v>
      </c>
      <c r="P464" s="185">
        <v>4121</v>
      </c>
      <c r="Q464" s="185">
        <v>1449</v>
      </c>
      <c r="R464" s="185">
        <v>4059</v>
      </c>
      <c r="S464" s="185">
        <v>42286</v>
      </c>
      <c r="T464" s="185">
        <v>3197</v>
      </c>
      <c r="U464" s="185">
        <v>533</v>
      </c>
      <c r="V464" s="185">
        <v>65</v>
      </c>
      <c r="W464" s="185">
        <v>13316</v>
      </c>
      <c r="X464" s="185">
        <v>4049</v>
      </c>
      <c r="Y464" s="185">
        <v>4539</v>
      </c>
      <c r="Z464" s="185">
        <v>1813</v>
      </c>
      <c r="AA464" s="185">
        <v>7</v>
      </c>
      <c r="AB464" s="191">
        <v>117584</v>
      </c>
    </row>
    <row r="465" spans="1:28" ht="23.25" customHeight="1"/>
    <row r="466" spans="1:28" ht="15" customHeight="1">
      <c r="A466" s="332" t="s">
        <v>340</v>
      </c>
      <c r="B466" s="49"/>
      <c r="C466" s="49"/>
      <c r="D466" s="49"/>
      <c r="E466" s="49"/>
      <c r="F466" s="49"/>
      <c r="G466" s="49"/>
      <c r="H466" s="49"/>
      <c r="I466" s="49"/>
      <c r="J466" s="49"/>
      <c r="K466" s="49"/>
      <c r="L466" s="49"/>
      <c r="M466" s="49"/>
    </row>
    <row r="467" spans="1:28" ht="15" customHeight="1">
      <c r="A467" s="51"/>
      <c r="B467" s="52"/>
      <c r="C467" s="53"/>
      <c r="D467" s="504" t="s">
        <v>150</v>
      </c>
      <c r="E467" s="505"/>
      <c r="F467" s="505"/>
      <c r="G467" s="505"/>
      <c r="H467" s="505"/>
      <c r="I467" s="505"/>
      <c r="J467" s="505"/>
      <c r="K467" s="505"/>
      <c r="L467" s="505"/>
      <c r="M467" s="505"/>
      <c r="N467" s="505"/>
      <c r="O467" s="505"/>
      <c r="P467" s="505"/>
      <c r="Q467" s="505"/>
      <c r="R467" s="505"/>
      <c r="S467" s="505"/>
      <c r="T467" s="505"/>
      <c r="U467" s="505"/>
      <c r="V467" s="505"/>
      <c r="W467" s="505"/>
      <c r="X467" s="505"/>
      <c r="Y467" s="505"/>
      <c r="Z467" s="505"/>
      <c r="AA467" s="505"/>
      <c r="AB467" s="506"/>
    </row>
    <row r="468" spans="1:28" ht="15" customHeight="1">
      <c r="A468" s="54"/>
      <c r="B468" s="45"/>
      <c r="C468" s="55"/>
      <c r="D468" s="507" t="str">
        <f>'Table Of Contents'!$G$4</f>
        <v>July 2018 - June 2019</v>
      </c>
      <c r="E468" s="508"/>
      <c r="F468" s="508"/>
      <c r="G468" s="508"/>
      <c r="H468" s="508"/>
      <c r="I468" s="508"/>
      <c r="J468" s="508"/>
      <c r="K468" s="508"/>
      <c r="L468" s="508"/>
      <c r="M468" s="508"/>
      <c r="N468" s="508"/>
      <c r="O468" s="508"/>
      <c r="P468" s="508"/>
      <c r="Q468" s="508"/>
      <c r="R468" s="508"/>
      <c r="S468" s="508"/>
      <c r="T468" s="508"/>
      <c r="U468" s="508"/>
      <c r="V468" s="508"/>
      <c r="W468" s="508"/>
      <c r="X468" s="508"/>
      <c r="Y468" s="508"/>
      <c r="Z468" s="508"/>
      <c r="AA468" s="508"/>
      <c r="AB468" s="509"/>
    </row>
    <row r="469" spans="1:28" ht="191.25" customHeight="1">
      <c r="A469" s="56" t="s">
        <v>754</v>
      </c>
      <c r="B469" s="50"/>
      <c r="C469" s="50"/>
      <c r="D469" s="58" t="s">
        <v>151</v>
      </c>
      <c r="E469" s="59" t="s">
        <v>260</v>
      </c>
      <c r="F469" s="59" t="s">
        <v>199</v>
      </c>
      <c r="G469" s="59" t="s">
        <v>521</v>
      </c>
      <c r="H469" s="59" t="s">
        <v>454</v>
      </c>
      <c r="I469" s="59" t="s">
        <v>200</v>
      </c>
      <c r="J469" s="59" t="s">
        <v>201</v>
      </c>
      <c r="K469" s="59" t="s">
        <v>522</v>
      </c>
      <c r="L469" s="59" t="s">
        <v>455</v>
      </c>
      <c r="M469" s="59" t="s">
        <v>523</v>
      </c>
      <c r="N469" s="59" t="s">
        <v>261</v>
      </c>
      <c r="O469" s="59" t="s">
        <v>202</v>
      </c>
      <c r="P469" s="59" t="s">
        <v>203</v>
      </c>
      <c r="Q469" s="59" t="s">
        <v>524</v>
      </c>
      <c r="R469" s="59" t="s">
        <v>525</v>
      </c>
      <c r="S469" s="59" t="s">
        <v>26</v>
      </c>
      <c r="T469" s="59" t="s">
        <v>456</v>
      </c>
      <c r="U469" s="59" t="s">
        <v>526</v>
      </c>
      <c r="V469" s="59" t="s">
        <v>457</v>
      </c>
      <c r="W469" s="59" t="s">
        <v>527</v>
      </c>
      <c r="X469" s="59" t="s">
        <v>458</v>
      </c>
      <c r="Y469" s="59" t="s">
        <v>204</v>
      </c>
      <c r="Z469" s="59" t="s">
        <v>528</v>
      </c>
      <c r="AA469" s="59" t="s">
        <v>557</v>
      </c>
      <c r="AB469" s="431" t="s">
        <v>39</v>
      </c>
    </row>
    <row r="470" spans="1:28" ht="15" customHeight="1">
      <c r="A470" s="472" t="s">
        <v>9</v>
      </c>
      <c r="B470" s="472" t="s">
        <v>184</v>
      </c>
      <c r="C470" s="472" t="s">
        <v>38</v>
      </c>
      <c r="D470" s="195">
        <v>0</v>
      </c>
      <c r="E470" s="194">
        <v>0</v>
      </c>
      <c r="F470" s="194">
        <v>0</v>
      </c>
      <c r="G470" s="194">
        <v>0</v>
      </c>
      <c r="H470" s="194">
        <v>0</v>
      </c>
      <c r="I470" s="194">
        <v>0</v>
      </c>
      <c r="J470" s="194">
        <v>0</v>
      </c>
      <c r="K470" s="194">
        <v>0</v>
      </c>
      <c r="L470" s="194">
        <v>0</v>
      </c>
      <c r="M470" s="194">
        <v>0</v>
      </c>
      <c r="N470" s="194">
        <v>2</v>
      </c>
      <c r="O470" s="194">
        <v>0</v>
      </c>
      <c r="P470" s="194">
        <v>0</v>
      </c>
      <c r="Q470" s="194">
        <v>0</v>
      </c>
      <c r="R470" s="194">
        <v>0</v>
      </c>
      <c r="S470" s="194">
        <v>0</v>
      </c>
      <c r="T470" s="194">
        <v>0</v>
      </c>
      <c r="U470" s="194">
        <v>0</v>
      </c>
      <c r="V470" s="194">
        <v>0</v>
      </c>
      <c r="W470" s="194">
        <v>0</v>
      </c>
      <c r="X470" s="194">
        <v>0</v>
      </c>
      <c r="Y470" s="194">
        <v>0</v>
      </c>
      <c r="Z470" s="194">
        <v>0</v>
      </c>
      <c r="AA470" s="194">
        <v>0</v>
      </c>
      <c r="AB470" s="196">
        <v>2</v>
      </c>
    </row>
    <row r="471" spans="1:28" ht="15" customHeight="1">
      <c r="A471" s="35" t="s">
        <v>10</v>
      </c>
      <c r="B471" s="11" t="s">
        <v>40</v>
      </c>
      <c r="C471" s="181" t="s">
        <v>41</v>
      </c>
      <c r="D471" s="183">
        <v>0</v>
      </c>
      <c r="E471" s="182">
        <v>45</v>
      </c>
      <c r="F471" s="182">
        <v>0</v>
      </c>
      <c r="G471" s="182">
        <v>0</v>
      </c>
      <c r="H471" s="182">
        <v>0</v>
      </c>
      <c r="I471" s="182">
        <v>13</v>
      </c>
      <c r="J471" s="182">
        <v>6</v>
      </c>
      <c r="K471" s="182">
        <v>0</v>
      </c>
      <c r="L471" s="182">
        <v>22</v>
      </c>
      <c r="M471" s="182">
        <v>0</v>
      </c>
      <c r="N471" s="182">
        <v>107</v>
      </c>
      <c r="O471" s="182">
        <v>57</v>
      </c>
      <c r="P471" s="182">
        <v>60</v>
      </c>
      <c r="Q471" s="182">
        <v>0</v>
      </c>
      <c r="R471" s="182">
        <v>0</v>
      </c>
      <c r="S471" s="182">
        <v>1</v>
      </c>
      <c r="T471" s="182">
        <v>0</v>
      </c>
      <c r="U471" s="182">
        <v>0</v>
      </c>
      <c r="V471" s="182">
        <v>10</v>
      </c>
      <c r="W471" s="182">
        <v>0</v>
      </c>
      <c r="X471" s="182">
        <v>31</v>
      </c>
      <c r="Y471" s="182">
        <v>0</v>
      </c>
      <c r="Z471" s="182">
        <v>64</v>
      </c>
      <c r="AA471" s="182">
        <v>0</v>
      </c>
      <c r="AB471" s="190">
        <v>416</v>
      </c>
    </row>
    <row r="472" spans="1:28" ht="15" customHeight="1">
      <c r="A472" s="35"/>
      <c r="B472" s="11"/>
      <c r="C472" s="181" t="s">
        <v>42</v>
      </c>
      <c r="D472" s="183">
        <v>0</v>
      </c>
      <c r="E472" s="182">
        <v>7</v>
      </c>
      <c r="F472" s="182">
        <v>0</v>
      </c>
      <c r="G472" s="182">
        <v>0</v>
      </c>
      <c r="H472" s="182">
        <v>0</v>
      </c>
      <c r="I472" s="182">
        <v>2</v>
      </c>
      <c r="J472" s="182">
        <v>1</v>
      </c>
      <c r="K472" s="182">
        <v>0</v>
      </c>
      <c r="L472" s="182">
        <v>2</v>
      </c>
      <c r="M472" s="182">
        <v>0</v>
      </c>
      <c r="N472" s="182">
        <v>20</v>
      </c>
      <c r="O472" s="182">
        <v>8</v>
      </c>
      <c r="P472" s="182">
        <v>18</v>
      </c>
      <c r="Q472" s="182">
        <v>0</v>
      </c>
      <c r="R472" s="182">
        <v>0</v>
      </c>
      <c r="S472" s="182">
        <v>0</v>
      </c>
      <c r="T472" s="182">
        <v>0</v>
      </c>
      <c r="U472" s="182">
        <v>0</v>
      </c>
      <c r="V472" s="182">
        <v>2</v>
      </c>
      <c r="W472" s="182">
        <v>0</v>
      </c>
      <c r="X472" s="182">
        <v>4</v>
      </c>
      <c r="Y472" s="182">
        <v>0</v>
      </c>
      <c r="Z472" s="182">
        <v>32</v>
      </c>
      <c r="AA472" s="182">
        <v>0</v>
      </c>
      <c r="AB472" s="190">
        <v>96</v>
      </c>
    </row>
    <row r="473" spans="1:28" ht="15" customHeight="1">
      <c r="A473" s="35"/>
      <c r="B473" s="11"/>
      <c r="C473" s="181" t="s">
        <v>43</v>
      </c>
      <c r="D473" s="183">
        <v>0</v>
      </c>
      <c r="E473" s="182">
        <v>11</v>
      </c>
      <c r="F473" s="182">
        <v>0</v>
      </c>
      <c r="G473" s="182">
        <v>0</v>
      </c>
      <c r="H473" s="182">
        <v>0</v>
      </c>
      <c r="I473" s="182">
        <v>1</v>
      </c>
      <c r="J473" s="182">
        <v>0</v>
      </c>
      <c r="K473" s="182">
        <v>0</v>
      </c>
      <c r="L473" s="182">
        <v>7</v>
      </c>
      <c r="M473" s="182">
        <v>0</v>
      </c>
      <c r="N473" s="182">
        <v>45</v>
      </c>
      <c r="O473" s="182">
        <v>51</v>
      </c>
      <c r="P473" s="182">
        <v>49</v>
      </c>
      <c r="Q473" s="182">
        <v>0</v>
      </c>
      <c r="R473" s="182">
        <v>0</v>
      </c>
      <c r="S473" s="182">
        <v>6</v>
      </c>
      <c r="T473" s="182">
        <v>0</v>
      </c>
      <c r="U473" s="182">
        <v>0</v>
      </c>
      <c r="V473" s="182">
        <v>14</v>
      </c>
      <c r="W473" s="182">
        <v>0</v>
      </c>
      <c r="X473" s="182">
        <v>40</v>
      </c>
      <c r="Y473" s="182">
        <v>0</v>
      </c>
      <c r="Z473" s="182">
        <v>132</v>
      </c>
      <c r="AA473" s="182">
        <v>0</v>
      </c>
      <c r="AB473" s="190">
        <v>356</v>
      </c>
    </row>
    <row r="474" spans="1:28" ht="15" customHeight="1">
      <c r="A474" s="35"/>
      <c r="B474" s="11"/>
      <c r="C474" s="181" t="s">
        <v>39</v>
      </c>
      <c r="D474" s="183">
        <v>0</v>
      </c>
      <c r="E474" s="182">
        <v>63</v>
      </c>
      <c r="F474" s="182">
        <v>0</v>
      </c>
      <c r="G474" s="182">
        <v>0</v>
      </c>
      <c r="H474" s="182">
        <v>0</v>
      </c>
      <c r="I474" s="182">
        <v>16</v>
      </c>
      <c r="J474" s="182">
        <v>7</v>
      </c>
      <c r="K474" s="182">
        <v>0</v>
      </c>
      <c r="L474" s="182">
        <v>31</v>
      </c>
      <c r="M474" s="182">
        <v>0</v>
      </c>
      <c r="N474" s="182">
        <v>172</v>
      </c>
      <c r="O474" s="182">
        <v>116</v>
      </c>
      <c r="P474" s="182">
        <v>127</v>
      </c>
      <c r="Q474" s="182">
        <v>0</v>
      </c>
      <c r="R474" s="182">
        <v>0</v>
      </c>
      <c r="S474" s="182">
        <v>7</v>
      </c>
      <c r="T474" s="182">
        <v>0</v>
      </c>
      <c r="U474" s="182">
        <v>0</v>
      </c>
      <c r="V474" s="182">
        <v>26</v>
      </c>
      <c r="W474" s="182">
        <v>0</v>
      </c>
      <c r="X474" s="182">
        <v>75</v>
      </c>
      <c r="Y474" s="182">
        <v>0</v>
      </c>
      <c r="Z474" s="182">
        <v>228</v>
      </c>
      <c r="AA474" s="182">
        <v>0</v>
      </c>
      <c r="AB474" s="190">
        <v>868</v>
      </c>
    </row>
    <row r="475" spans="1:28" ht="15" customHeight="1">
      <c r="A475" s="35"/>
      <c r="B475" s="334" t="s">
        <v>241</v>
      </c>
      <c r="C475" s="260" t="s">
        <v>532</v>
      </c>
      <c r="D475" s="188">
        <v>0</v>
      </c>
      <c r="E475" s="189">
        <v>13</v>
      </c>
      <c r="F475" s="189">
        <v>0</v>
      </c>
      <c r="G475" s="189">
        <v>0</v>
      </c>
      <c r="H475" s="189">
        <v>0</v>
      </c>
      <c r="I475" s="189">
        <v>3</v>
      </c>
      <c r="J475" s="189">
        <v>0</v>
      </c>
      <c r="K475" s="189">
        <v>0</v>
      </c>
      <c r="L475" s="189">
        <v>8</v>
      </c>
      <c r="M475" s="189">
        <v>0</v>
      </c>
      <c r="N475" s="189">
        <v>40</v>
      </c>
      <c r="O475" s="189">
        <v>81</v>
      </c>
      <c r="P475" s="189">
        <v>57</v>
      </c>
      <c r="Q475" s="189">
        <v>0</v>
      </c>
      <c r="R475" s="189">
        <v>0</v>
      </c>
      <c r="S475" s="189">
        <v>1</v>
      </c>
      <c r="T475" s="189">
        <v>0</v>
      </c>
      <c r="U475" s="189">
        <v>0</v>
      </c>
      <c r="V475" s="189">
        <v>17</v>
      </c>
      <c r="W475" s="189">
        <v>0</v>
      </c>
      <c r="X475" s="189">
        <v>43</v>
      </c>
      <c r="Y475" s="189">
        <v>0</v>
      </c>
      <c r="Z475" s="189">
        <v>70</v>
      </c>
      <c r="AA475" s="189">
        <v>0</v>
      </c>
      <c r="AB475" s="312">
        <v>333</v>
      </c>
    </row>
    <row r="476" spans="1:28" ht="15" customHeight="1">
      <c r="A476" s="35"/>
      <c r="B476" s="11"/>
      <c r="C476" s="181" t="s">
        <v>308</v>
      </c>
      <c r="D476" s="183">
        <v>0</v>
      </c>
      <c r="E476" s="182">
        <v>0</v>
      </c>
      <c r="F476" s="182">
        <v>0</v>
      </c>
      <c r="G476" s="182">
        <v>0</v>
      </c>
      <c r="H476" s="182">
        <v>0</v>
      </c>
      <c r="I476" s="182">
        <v>0</v>
      </c>
      <c r="J476" s="182">
        <v>0</v>
      </c>
      <c r="K476" s="182">
        <v>0</v>
      </c>
      <c r="L476" s="182">
        <v>0</v>
      </c>
      <c r="M476" s="182">
        <v>0</v>
      </c>
      <c r="N476" s="182">
        <v>1</v>
      </c>
      <c r="O476" s="182">
        <v>1</v>
      </c>
      <c r="P476" s="182">
        <v>1</v>
      </c>
      <c r="Q476" s="182">
        <v>0</v>
      </c>
      <c r="R476" s="182">
        <v>0</v>
      </c>
      <c r="S476" s="182">
        <v>0</v>
      </c>
      <c r="T476" s="182">
        <v>0</v>
      </c>
      <c r="U476" s="182">
        <v>0</v>
      </c>
      <c r="V476" s="182">
        <v>0</v>
      </c>
      <c r="W476" s="182">
        <v>0</v>
      </c>
      <c r="X476" s="182">
        <v>0</v>
      </c>
      <c r="Y476" s="182">
        <v>0</v>
      </c>
      <c r="Z476" s="182">
        <v>1</v>
      </c>
      <c r="AA476" s="182">
        <v>0</v>
      </c>
      <c r="AB476" s="190">
        <v>4</v>
      </c>
    </row>
    <row r="477" spans="1:28" ht="15" customHeight="1">
      <c r="A477" s="35"/>
      <c r="B477" s="304"/>
      <c r="C477" s="34" t="s">
        <v>39</v>
      </c>
      <c r="D477" s="184">
        <v>0</v>
      </c>
      <c r="E477" s="185">
        <v>13</v>
      </c>
      <c r="F477" s="185">
        <v>0</v>
      </c>
      <c r="G477" s="185">
        <v>0</v>
      </c>
      <c r="H477" s="185">
        <v>0</v>
      </c>
      <c r="I477" s="185">
        <v>3</v>
      </c>
      <c r="J477" s="185">
        <v>0</v>
      </c>
      <c r="K477" s="185">
        <v>0</v>
      </c>
      <c r="L477" s="185">
        <v>8</v>
      </c>
      <c r="M477" s="185">
        <v>0</v>
      </c>
      <c r="N477" s="185">
        <v>41</v>
      </c>
      <c r="O477" s="185">
        <v>82</v>
      </c>
      <c r="P477" s="185">
        <v>58</v>
      </c>
      <c r="Q477" s="185">
        <v>0</v>
      </c>
      <c r="R477" s="185">
        <v>0</v>
      </c>
      <c r="S477" s="185">
        <v>1</v>
      </c>
      <c r="T477" s="185">
        <v>0</v>
      </c>
      <c r="U477" s="185">
        <v>0</v>
      </c>
      <c r="V477" s="185">
        <v>17</v>
      </c>
      <c r="W477" s="185">
        <v>0</v>
      </c>
      <c r="X477" s="185">
        <v>43</v>
      </c>
      <c r="Y477" s="185">
        <v>0</v>
      </c>
      <c r="Z477" s="185">
        <v>71</v>
      </c>
      <c r="AA477" s="185">
        <v>0</v>
      </c>
      <c r="AB477" s="191">
        <v>337</v>
      </c>
    </row>
    <row r="478" spans="1:28" ht="15" customHeight="1">
      <c r="A478" s="36"/>
      <c r="B478" s="304" t="s">
        <v>39</v>
      </c>
      <c r="C478" s="34"/>
      <c r="D478" s="184">
        <v>0</v>
      </c>
      <c r="E478" s="185">
        <v>76</v>
      </c>
      <c r="F478" s="185">
        <v>0</v>
      </c>
      <c r="G478" s="185">
        <v>0</v>
      </c>
      <c r="H478" s="185">
        <v>0</v>
      </c>
      <c r="I478" s="185">
        <v>19</v>
      </c>
      <c r="J478" s="185">
        <v>7</v>
      </c>
      <c r="K478" s="185">
        <v>0</v>
      </c>
      <c r="L478" s="185">
        <v>39</v>
      </c>
      <c r="M478" s="185">
        <v>0</v>
      </c>
      <c r="N478" s="185">
        <v>213</v>
      </c>
      <c r="O478" s="185">
        <v>198</v>
      </c>
      <c r="P478" s="185">
        <v>185</v>
      </c>
      <c r="Q478" s="185">
        <v>0</v>
      </c>
      <c r="R478" s="185">
        <v>0</v>
      </c>
      <c r="S478" s="185">
        <v>8</v>
      </c>
      <c r="T478" s="185">
        <v>0</v>
      </c>
      <c r="U478" s="185">
        <v>0</v>
      </c>
      <c r="V478" s="185">
        <v>43</v>
      </c>
      <c r="W478" s="185">
        <v>0</v>
      </c>
      <c r="X478" s="185">
        <v>118</v>
      </c>
      <c r="Y478" s="185">
        <v>0</v>
      </c>
      <c r="Z478" s="185">
        <v>299</v>
      </c>
      <c r="AA478" s="185">
        <v>0</v>
      </c>
      <c r="AB478" s="191">
        <v>1205</v>
      </c>
    </row>
    <row r="479" spans="1:28" ht="15" customHeight="1">
      <c r="A479" s="35" t="s">
        <v>11</v>
      </c>
      <c r="B479" s="11" t="s">
        <v>44</v>
      </c>
      <c r="C479" s="181" t="s">
        <v>45</v>
      </c>
      <c r="D479" s="183">
        <v>0</v>
      </c>
      <c r="E479" s="182">
        <v>15</v>
      </c>
      <c r="F479" s="182">
        <v>0</v>
      </c>
      <c r="G479" s="182">
        <v>0</v>
      </c>
      <c r="H479" s="182">
        <v>0</v>
      </c>
      <c r="I479" s="182">
        <v>10</v>
      </c>
      <c r="J479" s="182">
        <v>1</v>
      </c>
      <c r="K479" s="182">
        <v>0</v>
      </c>
      <c r="L479" s="182">
        <v>1</v>
      </c>
      <c r="M479" s="182">
        <v>0</v>
      </c>
      <c r="N479" s="182">
        <v>26</v>
      </c>
      <c r="O479" s="182">
        <v>11</v>
      </c>
      <c r="P479" s="182">
        <v>4</v>
      </c>
      <c r="Q479" s="182">
        <v>0</v>
      </c>
      <c r="R479" s="182">
        <v>0</v>
      </c>
      <c r="S479" s="182">
        <v>0</v>
      </c>
      <c r="T479" s="182">
        <v>0</v>
      </c>
      <c r="U479" s="182">
        <v>0</v>
      </c>
      <c r="V479" s="182">
        <v>5</v>
      </c>
      <c r="W479" s="182">
        <v>0</v>
      </c>
      <c r="X479" s="182">
        <v>5</v>
      </c>
      <c r="Y479" s="182">
        <v>0</v>
      </c>
      <c r="Z479" s="182">
        <v>1</v>
      </c>
      <c r="AA479" s="182">
        <v>0</v>
      </c>
      <c r="AB479" s="190">
        <v>79</v>
      </c>
    </row>
    <row r="480" spans="1:28" ht="15" customHeight="1">
      <c r="A480" s="35"/>
      <c r="B480" s="11"/>
      <c r="C480" s="181" t="s">
        <v>46</v>
      </c>
      <c r="D480" s="183">
        <v>0</v>
      </c>
      <c r="E480" s="182">
        <v>1</v>
      </c>
      <c r="F480" s="182">
        <v>0</v>
      </c>
      <c r="G480" s="182">
        <v>0</v>
      </c>
      <c r="H480" s="182">
        <v>0</v>
      </c>
      <c r="I480" s="182">
        <v>1</v>
      </c>
      <c r="J480" s="182">
        <v>0</v>
      </c>
      <c r="K480" s="182">
        <v>0</v>
      </c>
      <c r="L480" s="182">
        <v>1</v>
      </c>
      <c r="M480" s="182">
        <v>0</v>
      </c>
      <c r="N480" s="182">
        <v>0</v>
      </c>
      <c r="O480" s="182">
        <v>0</v>
      </c>
      <c r="P480" s="182">
        <v>0</v>
      </c>
      <c r="Q480" s="182">
        <v>0</v>
      </c>
      <c r="R480" s="182">
        <v>0</v>
      </c>
      <c r="S480" s="182">
        <v>0</v>
      </c>
      <c r="T480" s="182">
        <v>0</v>
      </c>
      <c r="U480" s="182">
        <v>0</v>
      </c>
      <c r="V480" s="182">
        <v>0</v>
      </c>
      <c r="W480" s="182">
        <v>0</v>
      </c>
      <c r="X480" s="182">
        <v>1</v>
      </c>
      <c r="Y480" s="182">
        <v>0</v>
      </c>
      <c r="Z480" s="182">
        <v>0</v>
      </c>
      <c r="AA480" s="182">
        <v>0</v>
      </c>
      <c r="AB480" s="190">
        <v>4</v>
      </c>
    </row>
    <row r="481" spans="1:28" ht="15" customHeight="1">
      <c r="A481" s="35"/>
      <c r="B481" s="11"/>
      <c r="C481" s="181" t="s">
        <v>39</v>
      </c>
      <c r="D481" s="183">
        <v>0</v>
      </c>
      <c r="E481" s="182">
        <v>16</v>
      </c>
      <c r="F481" s="182">
        <v>0</v>
      </c>
      <c r="G481" s="182">
        <v>0</v>
      </c>
      <c r="H481" s="182">
        <v>0</v>
      </c>
      <c r="I481" s="182">
        <v>11</v>
      </c>
      <c r="J481" s="182">
        <v>1</v>
      </c>
      <c r="K481" s="182">
        <v>0</v>
      </c>
      <c r="L481" s="182">
        <v>2</v>
      </c>
      <c r="M481" s="182">
        <v>0</v>
      </c>
      <c r="N481" s="182">
        <v>26</v>
      </c>
      <c r="O481" s="182">
        <v>11</v>
      </c>
      <c r="P481" s="182">
        <v>4</v>
      </c>
      <c r="Q481" s="182">
        <v>0</v>
      </c>
      <c r="R481" s="182">
        <v>0</v>
      </c>
      <c r="S481" s="182">
        <v>0</v>
      </c>
      <c r="T481" s="182">
        <v>0</v>
      </c>
      <c r="U481" s="182">
        <v>0</v>
      </c>
      <c r="V481" s="182">
        <v>5</v>
      </c>
      <c r="W481" s="182">
        <v>0</v>
      </c>
      <c r="X481" s="182">
        <v>6</v>
      </c>
      <c r="Y481" s="182">
        <v>0</v>
      </c>
      <c r="Z481" s="182">
        <v>1</v>
      </c>
      <c r="AA481" s="182">
        <v>0</v>
      </c>
      <c r="AB481" s="190">
        <v>83</v>
      </c>
    </row>
    <row r="482" spans="1:28" ht="15" customHeight="1">
      <c r="A482" s="35"/>
      <c r="B482" s="334" t="s">
        <v>47</v>
      </c>
      <c r="C482" s="260" t="s">
        <v>49</v>
      </c>
      <c r="D482" s="188">
        <v>0</v>
      </c>
      <c r="E482" s="189">
        <v>0</v>
      </c>
      <c r="F482" s="189">
        <v>0</v>
      </c>
      <c r="G482" s="189">
        <v>0</v>
      </c>
      <c r="H482" s="189">
        <v>0</v>
      </c>
      <c r="I482" s="189">
        <v>1</v>
      </c>
      <c r="J482" s="189">
        <v>0</v>
      </c>
      <c r="K482" s="189">
        <v>0</v>
      </c>
      <c r="L482" s="189">
        <v>1</v>
      </c>
      <c r="M482" s="189">
        <v>0</v>
      </c>
      <c r="N482" s="189">
        <v>4</v>
      </c>
      <c r="O482" s="189">
        <v>1</v>
      </c>
      <c r="P482" s="189">
        <v>1</v>
      </c>
      <c r="Q482" s="189">
        <v>0</v>
      </c>
      <c r="R482" s="189">
        <v>0</v>
      </c>
      <c r="S482" s="189">
        <v>0</v>
      </c>
      <c r="T482" s="189">
        <v>0</v>
      </c>
      <c r="U482" s="189">
        <v>0</v>
      </c>
      <c r="V482" s="189">
        <v>0</v>
      </c>
      <c r="W482" s="189">
        <v>0</v>
      </c>
      <c r="X482" s="189">
        <v>0</v>
      </c>
      <c r="Y482" s="189">
        <v>0</v>
      </c>
      <c r="Z482" s="189">
        <v>0</v>
      </c>
      <c r="AA482" s="189">
        <v>0</v>
      </c>
      <c r="AB482" s="312">
        <v>8</v>
      </c>
    </row>
    <row r="483" spans="1:28" ht="15" customHeight="1">
      <c r="A483" s="35"/>
      <c r="B483" s="11"/>
      <c r="C483" s="181" t="s">
        <v>309</v>
      </c>
      <c r="D483" s="183">
        <v>0</v>
      </c>
      <c r="E483" s="182">
        <v>0</v>
      </c>
      <c r="F483" s="182">
        <v>0</v>
      </c>
      <c r="G483" s="182">
        <v>0</v>
      </c>
      <c r="H483" s="182">
        <v>0</v>
      </c>
      <c r="I483" s="182">
        <v>0</v>
      </c>
      <c r="J483" s="182">
        <v>0</v>
      </c>
      <c r="K483" s="182">
        <v>0</v>
      </c>
      <c r="L483" s="182">
        <v>0</v>
      </c>
      <c r="M483" s="182">
        <v>0</v>
      </c>
      <c r="N483" s="182">
        <v>2</v>
      </c>
      <c r="O483" s="182">
        <v>0</v>
      </c>
      <c r="P483" s="182">
        <v>0</v>
      </c>
      <c r="Q483" s="182">
        <v>0</v>
      </c>
      <c r="R483" s="182">
        <v>0</v>
      </c>
      <c r="S483" s="182">
        <v>0</v>
      </c>
      <c r="T483" s="182">
        <v>0</v>
      </c>
      <c r="U483" s="182">
        <v>0</v>
      </c>
      <c r="V483" s="182">
        <v>0</v>
      </c>
      <c r="W483" s="182">
        <v>0</v>
      </c>
      <c r="X483" s="182">
        <v>1</v>
      </c>
      <c r="Y483" s="182">
        <v>0</v>
      </c>
      <c r="Z483" s="182">
        <v>0</v>
      </c>
      <c r="AA483" s="182">
        <v>0</v>
      </c>
      <c r="AB483" s="190">
        <v>3</v>
      </c>
    </row>
    <row r="484" spans="1:28" ht="15" customHeight="1">
      <c r="A484" s="35"/>
      <c r="B484" s="304"/>
      <c r="C484" s="34" t="s">
        <v>39</v>
      </c>
      <c r="D484" s="184">
        <v>0</v>
      </c>
      <c r="E484" s="185">
        <v>0</v>
      </c>
      <c r="F484" s="185">
        <v>0</v>
      </c>
      <c r="G484" s="185">
        <v>0</v>
      </c>
      <c r="H484" s="185">
        <v>0</v>
      </c>
      <c r="I484" s="185">
        <v>1</v>
      </c>
      <c r="J484" s="185">
        <v>0</v>
      </c>
      <c r="K484" s="185">
        <v>0</v>
      </c>
      <c r="L484" s="185">
        <v>1</v>
      </c>
      <c r="M484" s="185">
        <v>0</v>
      </c>
      <c r="N484" s="185">
        <v>6</v>
      </c>
      <c r="O484" s="185">
        <v>1</v>
      </c>
      <c r="P484" s="185">
        <v>1</v>
      </c>
      <c r="Q484" s="185">
        <v>0</v>
      </c>
      <c r="R484" s="185">
        <v>0</v>
      </c>
      <c r="S484" s="185">
        <v>0</v>
      </c>
      <c r="T484" s="185">
        <v>0</v>
      </c>
      <c r="U484" s="185">
        <v>0</v>
      </c>
      <c r="V484" s="185">
        <v>0</v>
      </c>
      <c r="W484" s="185">
        <v>0</v>
      </c>
      <c r="X484" s="185">
        <v>1</v>
      </c>
      <c r="Y484" s="185">
        <v>0</v>
      </c>
      <c r="Z484" s="185">
        <v>0</v>
      </c>
      <c r="AA484" s="185">
        <v>0</v>
      </c>
      <c r="AB484" s="191">
        <v>11</v>
      </c>
    </row>
    <row r="485" spans="1:28" ht="15" customHeight="1">
      <c r="A485" s="36"/>
      <c r="B485" s="304" t="s">
        <v>39</v>
      </c>
      <c r="C485" s="34"/>
      <c r="D485" s="184">
        <v>0</v>
      </c>
      <c r="E485" s="185">
        <v>16</v>
      </c>
      <c r="F485" s="185">
        <v>0</v>
      </c>
      <c r="G485" s="185">
        <v>0</v>
      </c>
      <c r="H485" s="185">
        <v>0</v>
      </c>
      <c r="I485" s="185">
        <v>12</v>
      </c>
      <c r="J485" s="185">
        <v>1</v>
      </c>
      <c r="K485" s="185">
        <v>0</v>
      </c>
      <c r="L485" s="185">
        <v>3</v>
      </c>
      <c r="M485" s="185">
        <v>0</v>
      </c>
      <c r="N485" s="185">
        <v>32</v>
      </c>
      <c r="O485" s="185">
        <v>12</v>
      </c>
      <c r="P485" s="185">
        <v>5</v>
      </c>
      <c r="Q485" s="185">
        <v>0</v>
      </c>
      <c r="R485" s="185">
        <v>0</v>
      </c>
      <c r="S485" s="185">
        <v>0</v>
      </c>
      <c r="T485" s="185">
        <v>0</v>
      </c>
      <c r="U485" s="185">
        <v>0</v>
      </c>
      <c r="V485" s="185">
        <v>5</v>
      </c>
      <c r="W485" s="185">
        <v>0</v>
      </c>
      <c r="X485" s="185">
        <v>7</v>
      </c>
      <c r="Y485" s="185">
        <v>0</v>
      </c>
      <c r="Z485" s="185">
        <v>1</v>
      </c>
      <c r="AA485" s="185">
        <v>0</v>
      </c>
      <c r="AB485" s="191">
        <v>94</v>
      </c>
    </row>
    <row r="486" spans="1:28" ht="15" customHeight="1">
      <c r="A486" s="35" t="s">
        <v>12</v>
      </c>
      <c r="B486" s="11" t="s">
        <v>185</v>
      </c>
      <c r="C486" s="181" t="s">
        <v>51</v>
      </c>
      <c r="D486" s="183">
        <v>0</v>
      </c>
      <c r="E486" s="182">
        <v>1</v>
      </c>
      <c r="F486" s="182">
        <v>0</v>
      </c>
      <c r="G486" s="182">
        <v>0</v>
      </c>
      <c r="H486" s="182">
        <v>0</v>
      </c>
      <c r="I486" s="182">
        <v>0</v>
      </c>
      <c r="J486" s="182">
        <v>0</v>
      </c>
      <c r="K486" s="182">
        <v>0</v>
      </c>
      <c r="L486" s="182">
        <v>0</v>
      </c>
      <c r="M486" s="182">
        <v>0</v>
      </c>
      <c r="N486" s="182">
        <v>0</v>
      </c>
      <c r="O486" s="182">
        <v>0</v>
      </c>
      <c r="P486" s="182">
        <v>0</v>
      </c>
      <c r="Q486" s="182">
        <v>0</v>
      </c>
      <c r="R486" s="182">
        <v>0</v>
      </c>
      <c r="S486" s="182">
        <v>2</v>
      </c>
      <c r="T486" s="182">
        <v>0</v>
      </c>
      <c r="U486" s="182">
        <v>0</v>
      </c>
      <c r="V486" s="182">
        <v>0</v>
      </c>
      <c r="W486" s="182">
        <v>0</v>
      </c>
      <c r="X486" s="182">
        <v>0</v>
      </c>
      <c r="Y486" s="182">
        <v>0</v>
      </c>
      <c r="Z486" s="182">
        <v>0</v>
      </c>
      <c r="AA486" s="182">
        <v>0</v>
      </c>
      <c r="AB486" s="190">
        <v>3</v>
      </c>
    </row>
    <row r="487" spans="1:28" ht="15" customHeight="1">
      <c r="A487" s="35"/>
      <c r="B487" s="11"/>
      <c r="C487" s="181" t="s">
        <v>52</v>
      </c>
      <c r="D487" s="183">
        <v>0</v>
      </c>
      <c r="E487" s="182">
        <v>13</v>
      </c>
      <c r="F487" s="182">
        <v>0</v>
      </c>
      <c r="G487" s="182">
        <v>0</v>
      </c>
      <c r="H487" s="182">
        <v>0</v>
      </c>
      <c r="I487" s="182">
        <v>3</v>
      </c>
      <c r="J487" s="182">
        <v>1</v>
      </c>
      <c r="K487" s="182">
        <v>0</v>
      </c>
      <c r="L487" s="182">
        <v>3</v>
      </c>
      <c r="M487" s="182">
        <v>0</v>
      </c>
      <c r="N487" s="182">
        <v>20</v>
      </c>
      <c r="O487" s="182">
        <v>5</v>
      </c>
      <c r="P487" s="182">
        <v>15</v>
      </c>
      <c r="Q487" s="182">
        <v>0</v>
      </c>
      <c r="R487" s="182">
        <v>0</v>
      </c>
      <c r="S487" s="182">
        <v>3</v>
      </c>
      <c r="T487" s="182">
        <v>0</v>
      </c>
      <c r="U487" s="182">
        <v>0</v>
      </c>
      <c r="V487" s="182">
        <v>0</v>
      </c>
      <c r="W487" s="182">
        <v>0</v>
      </c>
      <c r="X487" s="182">
        <v>3</v>
      </c>
      <c r="Y487" s="182">
        <v>0</v>
      </c>
      <c r="Z487" s="182">
        <v>6</v>
      </c>
      <c r="AA487" s="182">
        <v>0</v>
      </c>
      <c r="AB487" s="190">
        <v>72</v>
      </c>
    </row>
    <row r="488" spans="1:28" ht="15" customHeight="1">
      <c r="A488" s="35"/>
      <c r="B488" s="11"/>
      <c r="C488" s="181" t="s">
        <v>39</v>
      </c>
      <c r="D488" s="183">
        <v>0</v>
      </c>
      <c r="E488" s="182">
        <v>14</v>
      </c>
      <c r="F488" s="182">
        <v>0</v>
      </c>
      <c r="G488" s="182">
        <v>0</v>
      </c>
      <c r="H488" s="182">
        <v>0</v>
      </c>
      <c r="I488" s="182">
        <v>3</v>
      </c>
      <c r="J488" s="182">
        <v>1</v>
      </c>
      <c r="K488" s="182">
        <v>0</v>
      </c>
      <c r="L488" s="182">
        <v>3</v>
      </c>
      <c r="M488" s="182">
        <v>0</v>
      </c>
      <c r="N488" s="182">
        <v>20</v>
      </c>
      <c r="O488" s="182">
        <v>5</v>
      </c>
      <c r="P488" s="182">
        <v>15</v>
      </c>
      <c r="Q488" s="182">
        <v>0</v>
      </c>
      <c r="R488" s="182">
        <v>0</v>
      </c>
      <c r="S488" s="182">
        <v>5</v>
      </c>
      <c r="T488" s="182">
        <v>0</v>
      </c>
      <c r="U488" s="182">
        <v>0</v>
      </c>
      <c r="V488" s="182">
        <v>0</v>
      </c>
      <c r="W488" s="182">
        <v>0</v>
      </c>
      <c r="X488" s="182">
        <v>3</v>
      </c>
      <c r="Y488" s="182">
        <v>0</v>
      </c>
      <c r="Z488" s="182">
        <v>6</v>
      </c>
      <c r="AA488" s="182">
        <v>0</v>
      </c>
      <c r="AB488" s="190">
        <v>75</v>
      </c>
    </row>
    <row r="489" spans="1:28" ht="15" customHeight="1">
      <c r="A489" s="35"/>
      <c r="B489" s="197" t="s">
        <v>186</v>
      </c>
      <c r="C489" s="39" t="s">
        <v>310</v>
      </c>
      <c r="D489" s="195">
        <v>0</v>
      </c>
      <c r="E489" s="194">
        <v>1</v>
      </c>
      <c r="F489" s="194">
        <v>0</v>
      </c>
      <c r="G489" s="194">
        <v>0</v>
      </c>
      <c r="H489" s="194">
        <v>0</v>
      </c>
      <c r="I489" s="194">
        <v>1</v>
      </c>
      <c r="J489" s="194">
        <v>0</v>
      </c>
      <c r="K489" s="194">
        <v>0</v>
      </c>
      <c r="L489" s="194">
        <v>0</v>
      </c>
      <c r="M489" s="194">
        <v>0</v>
      </c>
      <c r="N489" s="194">
        <v>0</v>
      </c>
      <c r="O489" s="194">
        <v>0</v>
      </c>
      <c r="P489" s="194">
        <v>0</v>
      </c>
      <c r="Q489" s="194">
        <v>0</v>
      </c>
      <c r="R489" s="194">
        <v>0</v>
      </c>
      <c r="S489" s="194">
        <v>0</v>
      </c>
      <c r="T489" s="194">
        <v>0</v>
      </c>
      <c r="U489" s="194">
        <v>0</v>
      </c>
      <c r="V489" s="194">
        <v>0</v>
      </c>
      <c r="W489" s="194">
        <v>0</v>
      </c>
      <c r="X489" s="194">
        <v>0</v>
      </c>
      <c r="Y489" s="194">
        <v>0</v>
      </c>
      <c r="Z489" s="194">
        <v>0</v>
      </c>
      <c r="AA489" s="194">
        <v>0</v>
      </c>
      <c r="AB489" s="196">
        <v>2</v>
      </c>
    </row>
    <row r="490" spans="1:28" ht="15" customHeight="1">
      <c r="A490" s="36"/>
      <c r="B490" s="304" t="s">
        <v>39</v>
      </c>
      <c r="C490" s="34"/>
      <c r="D490" s="184">
        <v>0</v>
      </c>
      <c r="E490" s="185">
        <v>15</v>
      </c>
      <c r="F490" s="185">
        <v>0</v>
      </c>
      <c r="G490" s="185">
        <v>0</v>
      </c>
      <c r="H490" s="185">
        <v>0</v>
      </c>
      <c r="I490" s="185">
        <v>4</v>
      </c>
      <c r="J490" s="185">
        <v>1</v>
      </c>
      <c r="K490" s="185">
        <v>0</v>
      </c>
      <c r="L490" s="185">
        <v>3</v>
      </c>
      <c r="M490" s="185">
        <v>0</v>
      </c>
      <c r="N490" s="185">
        <v>20</v>
      </c>
      <c r="O490" s="185">
        <v>5</v>
      </c>
      <c r="P490" s="185">
        <v>15</v>
      </c>
      <c r="Q490" s="185">
        <v>0</v>
      </c>
      <c r="R490" s="185">
        <v>0</v>
      </c>
      <c r="S490" s="185">
        <v>5</v>
      </c>
      <c r="T490" s="185">
        <v>0</v>
      </c>
      <c r="U490" s="185">
        <v>0</v>
      </c>
      <c r="V490" s="185">
        <v>0</v>
      </c>
      <c r="W490" s="185">
        <v>0</v>
      </c>
      <c r="X490" s="185">
        <v>3</v>
      </c>
      <c r="Y490" s="185">
        <v>0</v>
      </c>
      <c r="Z490" s="185">
        <v>6</v>
      </c>
      <c r="AA490" s="185">
        <v>0</v>
      </c>
      <c r="AB490" s="191">
        <v>77</v>
      </c>
    </row>
    <row r="491" spans="1:28" ht="15" customHeight="1">
      <c r="A491" s="35" t="s">
        <v>13</v>
      </c>
      <c r="B491" s="11" t="s">
        <v>54</v>
      </c>
      <c r="C491" s="181" t="s">
        <v>54</v>
      </c>
      <c r="D491" s="183">
        <v>0</v>
      </c>
      <c r="E491" s="182">
        <v>2</v>
      </c>
      <c r="F491" s="182">
        <v>0</v>
      </c>
      <c r="G491" s="182">
        <v>0</v>
      </c>
      <c r="H491" s="182">
        <v>0</v>
      </c>
      <c r="I491" s="182">
        <v>0</v>
      </c>
      <c r="J491" s="182">
        <v>0</v>
      </c>
      <c r="K491" s="182">
        <v>0</v>
      </c>
      <c r="L491" s="182">
        <v>0</v>
      </c>
      <c r="M491" s="182">
        <v>0</v>
      </c>
      <c r="N491" s="182">
        <v>0</v>
      </c>
      <c r="O491" s="182">
        <v>0</v>
      </c>
      <c r="P491" s="182">
        <v>0</v>
      </c>
      <c r="Q491" s="182">
        <v>0</v>
      </c>
      <c r="R491" s="182">
        <v>0</v>
      </c>
      <c r="S491" s="182">
        <v>0</v>
      </c>
      <c r="T491" s="182">
        <v>0</v>
      </c>
      <c r="U491" s="182">
        <v>0</v>
      </c>
      <c r="V491" s="182">
        <v>0</v>
      </c>
      <c r="W491" s="182">
        <v>0</v>
      </c>
      <c r="X491" s="182">
        <v>0</v>
      </c>
      <c r="Y491" s="182">
        <v>0</v>
      </c>
      <c r="Z491" s="182">
        <v>0</v>
      </c>
      <c r="AA491" s="182">
        <v>0</v>
      </c>
      <c r="AB491" s="190">
        <v>2</v>
      </c>
    </row>
    <row r="492" spans="1:28" ht="15" customHeight="1">
      <c r="A492" s="35"/>
      <c r="B492" s="197" t="s">
        <v>187</v>
      </c>
      <c r="C492" s="39" t="s">
        <v>57</v>
      </c>
      <c r="D492" s="195">
        <v>0</v>
      </c>
      <c r="E492" s="194">
        <v>2</v>
      </c>
      <c r="F492" s="194">
        <v>0</v>
      </c>
      <c r="G492" s="194">
        <v>0</v>
      </c>
      <c r="H492" s="194">
        <v>0</v>
      </c>
      <c r="I492" s="194">
        <v>1</v>
      </c>
      <c r="J492" s="194">
        <v>0</v>
      </c>
      <c r="K492" s="194">
        <v>0</v>
      </c>
      <c r="L492" s="194">
        <v>0</v>
      </c>
      <c r="M492" s="194">
        <v>0</v>
      </c>
      <c r="N492" s="194">
        <v>8</v>
      </c>
      <c r="O492" s="194">
        <v>7</v>
      </c>
      <c r="P492" s="194">
        <v>4</v>
      </c>
      <c r="Q492" s="194">
        <v>0</v>
      </c>
      <c r="R492" s="194">
        <v>0</v>
      </c>
      <c r="S492" s="194">
        <v>0</v>
      </c>
      <c r="T492" s="194">
        <v>0</v>
      </c>
      <c r="U492" s="194">
        <v>0</v>
      </c>
      <c r="V492" s="194">
        <v>0</v>
      </c>
      <c r="W492" s="194">
        <v>0</v>
      </c>
      <c r="X492" s="194">
        <v>6</v>
      </c>
      <c r="Y492" s="194">
        <v>1</v>
      </c>
      <c r="Z492" s="194">
        <v>11</v>
      </c>
      <c r="AA492" s="194">
        <v>0</v>
      </c>
      <c r="AB492" s="196">
        <v>40</v>
      </c>
    </row>
    <row r="493" spans="1:28" ht="15" customHeight="1">
      <c r="A493" s="36"/>
      <c r="B493" s="304" t="s">
        <v>39</v>
      </c>
      <c r="C493" s="34"/>
      <c r="D493" s="184">
        <v>0</v>
      </c>
      <c r="E493" s="185">
        <v>4</v>
      </c>
      <c r="F493" s="185">
        <v>0</v>
      </c>
      <c r="G493" s="185">
        <v>0</v>
      </c>
      <c r="H493" s="185">
        <v>0</v>
      </c>
      <c r="I493" s="185">
        <v>1</v>
      </c>
      <c r="J493" s="185">
        <v>0</v>
      </c>
      <c r="K493" s="185">
        <v>0</v>
      </c>
      <c r="L493" s="185">
        <v>0</v>
      </c>
      <c r="M493" s="185">
        <v>0</v>
      </c>
      <c r="N493" s="185">
        <v>8</v>
      </c>
      <c r="O493" s="185">
        <v>7</v>
      </c>
      <c r="P493" s="185">
        <v>4</v>
      </c>
      <c r="Q493" s="185">
        <v>0</v>
      </c>
      <c r="R493" s="185">
        <v>0</v>
      </c>
      <c r="S493" s="185">
        <v>0</v>
      </c>
      <c r="T493" s="185">
        <v>0</v>
      </c>
      <c r="U493" s="185">
        <v>0</v>
      </c>
      <c r="V493" s="185">
        <v>0</v>
      </c>
      <c r="W493" s="185">
        <v>0</v>
      </c>
      <c r="X493" s="185">
        <v>6</v>
      </c>
      <c r="Y493" s="185">
        <v>1</v>
      </c>
      <c r="Z493" s="185">
        <v>11</v>
      </c>
      <c r="AA493" s="185">
        <v>0</v>
      </c>
      <c r="AB493" s="191">
        <v>42</v>
      </c>
    </row>
    <row r="494" spans="1:28" ht="15" customHeight="1">
      <c r="A494" s="35" t="s">
        <v>14</v>
      </c>
      <c r="B494" s="11" t="s">
        <v>58</v>
      </c>
      <c r="C494" s="181" t="s">
        <v>59</v>
      </c>
      <c r="D494" s="183">
        <v>0</v>
      </c>
      <c r="E494" s="182">
        <v>67</v>
      </c>
      <c r="F494" s="182">
        <v>0</v>
      </c>
      <c r="G494" s="182">
        <v>0</v>
      </c>
      <c r="H494" s="182">
        <v>0</v>
      </c>
      <c r="I494" s="182">
        <v>11</v>
      </c>
      <c r="J494" s="182">
        <v>1</v>
      </c>
      <c r="K494" s="182">
        <v>0</v>
      </c>
      <c r="L494" s="182">
        <v>23</v>
      </c>
      <c r="M494" s="182">
        <v>0</v>
      </c>
      <c r="N494" s="182">
        <v>82</v>
      </c>
      <c r="O494" s="182">
        <v>15</v>
      </c>
      <c r="P494" s="182">
        <v>16</v>
      </c>
      <c r="Q494" s="182">
        <v>0</v>
      </c>
      <c r="R494" s="182">
        <v>0</v>
      </c>
      <c r="S494" s="182">
        <v>0</v>
      </c>
      <c r="T494" s="182">
        <v>0</v>
      </c>
      <c r="U494" s="182">
        <v>0</v>
      </c>
      <c r="V494" s="182">
        <v>0</v>
      </c>
      <c r="W494" s="182">
        <v>0</v>
      </c>
      <c r="X494" s="182">
        <v>3</v>
      </c>
      <c r="Y494" s="182">
        <v>0</v>
      </c>
      <c r="Z494" s="182">
        <v>2</v>
      </c>
      <c r="AA494" s="182">
        <v>0</v>
      </c>
      <c r="AB494" s="190">
        <v>220</v>
      </c>
    </row>
    <row r="495" spans="1:28" ht="15" customHeight="1">
      <c r="A495" s="35"/>
      <c r="B495" s="11"/>
      <c r="C495" s="181" t="s">
        <v>60</v>
      </c>
      <c r="D495" s="183">
        <v>0</v>
      </c>
      <c r="E495" s="182">
        <v>3</v>
      </c>
      <c r="F495" s="182">
        <v>0</v>
      </c>
      <c r="G495" s="182">
        <v>0</v>
      </c>
      <c r="H495" s="182">
        <v>0</v>
      </c>
      <c r="I495" s="182">
        <v>1</v>
      </c>
      <c r="J495" s="182">
        <v>0</v>
      </c>
      <c r="K495" s="182">
        <v>0</v>
      </c>
      <c r="L495" s="182">
        <v>1</v>
      </c>
      <c r="M495" s="182">
        <v>0</v>
      </c>
      <c r="N495" s="182">
        <v>9</v>
      </c>
      <c r="O495" s="182">
        <v>6</v>
      </c>
      <c r="P495" s="182">
        <v>3</v>
      </c>
      <c r="Q495" s="182">
        <v>0</v>
      </c>
      <c r="R495" s="182">
        <v>0</v>
      </c>
      <c r="S495" s="182">
        <v>0</v>
      </c>
      <c r="T495" s="182">
        <v>0</v>
      </c>
      <c r="U495" s="182">
        <v>0</v>
      </c>
      <c r="V495" s="182">
        <v>0</v>
      </c>
      <c r="W495" s="182">
        <v>0</v>
      </c>
      <c r="X495" s="182">
        <v>0</v>
      </c>
      <c r="Y495" s="182">
        <v>0</v>
      </c>
      <c r="Z495" s="182">
        <v>3</v>
      </c>
      <c r="AA495" s="182">
        <v>0</v>
      </c>
      <c r="AB495" s="190">
        <v>26</v>
      </c>
    </row>
    <row r="496" spans="1:28" ht="15" customHeight="1">
      <c r="A496" s="35"/>
      <c r="B496" s="11"/>
      <c r="C496" s="181" t="s">
        <v>39</v>
      </c>
      <c r="D496" s="183">
        <v>0</v>
      </c>
      <c r="E496" s="182">
        <v>70</v>
      </c>
      <c r="F496" s="182">
        <v>0</v>
      </c>
      <c r="G496" s="182">
        <v>0</v>
      </c>
      <c r="H496" s="182">
        <v>0</v>
      </c>
      <c r="I496" s="182">
        <v>12</v>
      </c>
      <c r="J496" s="182">
        <v>1</v>
      </c>
      <c r="K496" s="182">
        <v>0</v>
      </c>
      <c r="L496" s="182">
        <v>24</v>
      </c>
      <c r="M496" s="182">
        <v>0</v>
      </c>
      <c r="N496" s="182">
        <v>91</v>
      </c>
      <c r="O496" s="182">
        <v>21</v>
      </c>
      <c r="P496" s="182">
        <v>19</v>
      </c>
      <c r="Q496" s="182">
        <v>0</v>
      </c>
      <c r="R496" s="182">
        <v>0</v>
      </c>
      <c r="S496" s="182">
        <v>0</v>
      </c>
      <c r="T496" s="182">
        <v>0</v>
      </c>
      <c r="U496" s="182">
        <v>0</v>
      </c>
      <c r="V496" s="182">
        <v>0</v>
      </c>
      <c r="W496" s="182">
        <v>0</v>
      </c>
      <c r="X496" s="182">
        <v>3</v>
      </c>
      <c r="Y496" s="182">
        <v>0</v>
      </c>
      <c r="Z496" s="182">
        <v>5</v>
      </c>
      <c r="AA496" s="182">
        <v>0</v>
      </c>
      <c r="AB496" s="190">
        <v>246</v>
      </c>
    </row>
    <row r="497" spans="1:28" ht="15" customHeight="1">
      <c r="A497" s="174" t="s">
        <v>15</v>
      </c>
      <c r="B497" s="197"/>
      <c r="C497" s="39"/>
      <c r="D497" s="195">
        <v>0</v>
      </c>
      <c r="E497" s="194">
        <v>79</v>
      </c>
      <c r="F497" s="194">
        <v>0</v>
      </c>
      <c r="G497" s="194">
        <v>0</v>
      </c>
      <c r="H497" s="194">
        <v>0</v>
      </c>
      <c r="I497" s="194">
        <v>17</v>
      </c>
      <c r="J497" s="194">
        <v>4</v>
      </c>
      <c r="K497" s="194">
        <v>0</v>
      </c>
      <c r="L497" s="194">
        <v>11</v>
      </c>
      <c r="M497" s="194">
        <v>0</v>
      </c>
      <c r="N497" s="194">
        <v>107</v>
      </c>
      <c r="O497" s="194">
        <v>53</v>
      </c>
      <c r="P497" s="194">
        <v>28</v>
      </c>
      <c r="Q497" s="194">
        <v>0</v>
      </c>
      <c r="R497" s="194">
        <v>0</v>
      </c>
      <c r="S497" s="194">
        <v>2</v>
      </c>
      <c r="T497" s="194">
        <v>0</v>
      </c>
      <c r="U497" s="194">
        <v>0</v>
      </c>
      <c r="V497" s="194">
        <v>1</v>
      </c>
      <c r="W497" s="194">
        <v>0</v>
      </c>
      <c r="X497" s="194">
        <v>8</v>
      </c>
      <c r="Y497" s="194">
        <v>0</v>
      </c>
      <c r="Z497" s="194">
        <v>67</v>
      </c>
      <c r="AA497" s="194">
        <v>0</v>
      </c>
      <c r="AB497" s="196">
        <v>377</v>
      </c>
    </row>
    <row r="498" spans="1:28" ht="15" customHeight="1">
      <c r="A498" s="35" t="s">
        <v>16</v>
      </c>
      <c r="B498" s="11" t="s">
        <v>188</v>
      </c>
      <c r="C498" s="181" t="s">
        <v>62</v>
      </c>
      <c r="D498" s="183">
        <v>0</v>
      </c>
      <c r="E498" s="182">
        <v>7</v>
      </c>
      <c r="F498" s="182">
        <v>0</v>
      </c>
      <c r="G498" s="182">
        <v>0</v>
      </c>
      <c r="H498" s="182">
        <v>0</v>
      </c>
      <c r="I498" s="182">
        <v>1</v>
      </c>
      <c r="J498" s="182">
        <v>0</v>
      </c>
      <c r="K498" s="182">
        <v>0</v>
      </c>
      <c r="L498" s="182">
        <v>1</v>
      </c>
      <c r="M498" s="182">
        <v>0</v>
      </c>
      <c r="N498" s="182">
        <v>6</v>
      </c>
      <c r="O498" s="182">
        <v>2</v>
      </c>
      <c r="P498" s="182">
        <v>0</v>
      </c>
      <c r="Q498" s="182">
        <v>0</v>
      </c>
      <c r="R498" s="182">
        <v>0</v>
      </c>
      <c r="S498" s="182">
        <v>0</v>
      </c>
      <c r="T498" s="182">
        <v>0</v>
      </c>
      <c r="U498" s="182">
        <v>0</v>
      </c>
      <c r="V498" s="182">
        <v>0</v>
      </c>
      <c r="W498" s="182">
        <v>0</v>
      </c>
      <c r="X498" s="182">
        <v>0</v>
      </c>
      <c r="Y498" s="182">
        <v>0</v>
      </c>
      <c r="Z498" s="182">
        <v>6</v>
      </c>
      <c r="AA498" s="182">
        <v>0</v>
      </c>
      <c r="AB498" s="190">
        <v>23</v>
      </c>
    </row>
    <row r="499" spans="1:28" ht="15" customHeight="1">
      <c r="A499" s="35"/>
      <c r="B499" s="11"/>
      <c r="C499" s="181" t="s">
        <v>63</v>
      </c>
      <c r="D499" s="183">
        <v>0</v>
      </c>
      <c r="E499" s="182">
        <v>17</v>
      </c>
      <c r="F499" s="182">
        <v>0</v>
      </c>
      <c r="G499" s="182">
        <v>0</v>
      </c>
      <c r="H499" s="182">
        <v>0</v>
      </c>
      <c r="I499" s="182">
        <v>5</v>
      </c>
      <c r="J499" s="182">
        <v>2</v>
      </c>
      <c r="K499" s="182">
        <v>0</v>
      </c>
      <c r="L499" s="182">
        <v>4</v>
      </c>
      <c r="M499" s="182">
        <v>0</v>
      </c>
      <c r="N499" s="182">
        <v>30</v>
      </c>
      <c r="O499" s="182">
        <v>29</v>
      </c>
      <c r="P499" s="182">
        <v>19</v>
      </c>
      <c r="Q499" s="182">
        <v>0</v>
      </c>
      <c r="R499" s="182">
        <v>0</v>
      </c>
      <c r="S499" s="182">
        <v>1</v>
      </c>
      <c r="T499" s="182">
        <v>0</v>
      </c>
      <c r="U499" s="182">
        <v>0</v>
      </c>
      <c r="V499" s="182">
        <v>5</v>
      </c>
      <c r="W499" s="182">
        <v>0</v>
      </c>
      <c r="X499" s="182">
        <v>4</v>
      </c>
      <c r="Y499" s="182">
        <v>0</v>
      </c>
      <c r="Z499" s="182">
        <v>44</v>
      </c>
      <c r="AA499" s="182">
        <v>0</v>
      </c>
      <c r="AB499" s="190">
        <v>160</v>
      </c>
    </row>
    <row r="500" spans="1:28" ht="15" customHeight="1">
      <c r="A500" s="35"/>
      <c r="B500" s="11"/>
      <c r="C500" s="181" t="s">
        <v>39</v>
      </c>
      <c r="D500" s="183">
        <v>0</v>
      </c>
      <c r="E500" s="182">
        <v>24</v>
      </c>
      <c r="F500" s="182">
        <v>0</v>
      </c>
      <c r="G500" s="182">
        <v>0</v>
      </c>
      <c r="H500" s="182">
        <v>0</v>
      </c>
      <c r="I500" s="182">
        <v>6</v>
      </c>
      <c r="J500" s="182">
        <v>2</v>
      </c>
      <c r="K500" s="182">
        <v>0</v>
      </c>
      <c r="L500" s="182">
        <v>5</v>
      </c>
      <c r="M500" s="182">
        <v>0</v>
      </c>
      <c r="N500" s="182">
        <v>36</v>
      </c>
      <c r="O500" s="182">
        <v>31</v>
      </c>
      <c r="P500" s="182">
        <v>19</v>
      </c>
      <c r="Q500" s="182">
        <v>0</v>
      </c>
      <c r="R500" s="182">
        <v>0</v>
      </c>
      <c r="S500" s="182">
        <v>1</v>
      </c>
      <c r="T500" s="182">
        <v>0</v>
      </c>
      <c r="U500" s="182">
        <v>0</v>
      </c>
      <c r="V500" s="182">
        <v>5</v>
      </c>
      <c r="W500" s="182">
        <v>0</v>
      </c>
      <c r="X500" s="182">
        <v>4</v>
      </c>
      <c r="Y500" s="182">
        <v>0</v>
      </c>
      <c r="Z500" s="182">
        <v>50</v>
      </c>
      <c r="AA500" s="182">
        <v>0</v>
      </c>
      <c r="AB500" s="190">
        <v>183</v>
      </c>
    </row>
    <row r="501" spans="1:28" ht="15" customHeight="1">
      <c r="A501" s="35"/>
      <c r="B501" s="334" t="s">
        <v>64</v>
      </c>
      <c r="C501" s="260" t="s">
        <v>65</v>
      </c>
      <c r="D501" s="188">
        <v>0</v>
      </c>
      <c r="E501" s="189">
        <v>3</v>
      </c>
      <c r="F501" s="189">
        <v>0</v>
      </c>
      <c r="G501" s="189">
        <v>0</v>
      </c>
      <c r="H501" s="189">
        <v>0</v>
      </c>
      <c r="I501" s="189">
        <v>0</v>
      </c>
      <c r="J501" s="189">
        <v>0</v>
      </c>
      <c r="K501" s="189">
        <v>0</v>
      </c>
      <c r="L501" s="189">
        <v>0</v>
      </c>
      <c r="M501" s="189">
        <v>0</v>
      </c>
      <c r="N501" s="189">
        <v>10</v>
      </c>
      <c r="O501" s="189">
        <v>3</v>
      </c>
      <c r="P501" s="189">
        <v>5</v>
      </c>
      <c r="Q501" s="189">
        <v>0</v>
      </c>
      <c r="R501" s="189">
        <v>0</v>
      </c>
      <c r="S501" s="189">
        <v>0</v>
      </c>
      <c r="T501" s="189">
        <v>0</v>
      </c>
      <c r="U501" s="189">
        <v>0</v>
      </c>
      <c r="V501" s="189">
        <v>0</v>
      </c>
      <c r="W501" s="189">
        <v>0</v>
      </c>
      <c r="X501" s="189">
        <v>0</v>
      </c>
      <c r="Y501" s="189">
        <v>0</v>
      </c>
      <c r="Z501" s="189">
        <v>10</v>
      </c>
      <c r="AA501" s="189">
        <v>0</v>
      </c>
      <c r="AB501" s="312">
        <v>31</v>
      </c>
    </row>
    <row r="502" spans="1:28" ht="15" customHeight="1">
      <c r="A502" s="35"/>
      <c r="B502" s="11"/>
      <c r="C502" s="181" t="s">
        <v>67</v>
      </c>
      <c r="D502" s="183">
        <v>0</v>
      </c>
      <c r="E502" s="182">
        <v>1</v>
      </c>
      <c r="F502" s="182">
        <v>0</v>
      </c>
      <c r="G502" s="182">
        <v>0</v>
      </c>
      <c r="H502" s="182">
        <v>0</v>
      </c>
      <c r="I502" s="182">
        <v>1</v>
      </c>
      <c r="J502" s="182">
        <v>0</v>
      </c>
      <c r="K502" s="182">
        <v>0</v>
      </c>
      <c r="L502" s="182">
        <v>1</v>
      </c>
      <c r="M502" s="182">
        <v>0</v>
      </c>
      <c r="N502" s="182">
        <v>10</v>
      </c>
      <c r="O502" s="182">
        <v>22</v>
      </c>
      <c r="P502" s="182">
        <v>15</v>
      </c>
      <c r="Q502" s="182">
        <v>0</v>
      </c>
      <c r="R502" s="182">
        <v>0</v>
      </c>
      <c r="S502" s="182">
        <v>11</v>
      </c>
      <c r="T502" s="182">
        <v>0</v>
      </c>
      <c r="U502" s="182">
        <v>0</v>
      </c>
      <c r="V502" s="182">
        <v>4</v>
      </c>
      <c r="W502" s="182">
        <v>0</v>
      </c>
      <c r="X502" s="182">
        <v>9</v>
      </c>
      <c r="Y502" s="182">
        <v>0</v>
      </c>
      <c r="Z502" s="182">
        <v>78</v>
      </c>
      <c r="AA502" s="182">
        <v>0</v>
      </c>
      <c r="AB502" s="190">
        <v>152</v>
      </c>
    </row>
    <row r="503" spans="1:28" ht="15" customHeight="1">
      <c r="A503" s="35"/>
      <c r="B503" s="11"/>
      <c r="C503" s="181" t="s">
        <v>311</v>
      </c>
      <c r="D503" s="183">
        <v>0</v>
      </c>
      <c r="E503" s="182">
        <v>9</v>
      </c>
      <c r="F503" s="182">
        <v>0</v>
      </c>
      <c r="G503" s="182">
        <v>0</v>
      </c>
      <c r="H503" s="182">
        <v>0</v>
      </c>
      <c r="I503" s="182">
        <v>2</v>
      </c>
      <c r="J503" s="182">
        <v>0</v>
      </c>
      <c r="K503" s="182">
        <v>0</v>
      </c>
      <c r="L503" s="182">
        <v>1</v>
      </c>
      <c r="M503" s="182">
        <v>0</v>
      </c>
      <c r="N503" s="182">
        <v>22</v>
      </c>
      <c r="O503" s="182">
        <v>33</v>
      </c>
      <c r="P503" s="182">
        <v>18</v>
      </c>
      <c r="Q503" s="182">
        <v>0</v>
      </c>
      <c r="R503" s="182">
        <v>0</v>
      </c>
      <c r="S503" s="182">
        <v>18</v>
      </c>
      <c r="T503" s="182">
        <v>0</v>
      </c>
      <c r="U503" s="182">
        <v>0</v>
      </c>
      <c r="V503" s="182">
        <v>4</v>
      </c>
      <c r="W503" s="182">
        <v>0</v>
      </c>
      <c r="X503" s="182">
        <v>14</v>
      </c>
      <c r="Y503" s="182">
        <v>0</v>
      </c>
      <c r="Z503" s="182">
        <v>82</v>
      </c>
      <c r="AA503" s="182">
        <v>0</v>
      </c>
      <c r="AB503" s="190">
        <v>203</v>
      </c>
    </row>
    <row r="504" spans="1:28" ht="15" customHeight="1">
      <c r="A504" s="35"/>
      <c r="B504" s="304"/>
      <c r="C504" s="34" t="s">
        <v>39</v>
      </c>
      <c r="D504" s="184">
        <v>0</v>
      </c>
      <c r="E504" s="185">
        <v>13</v>
      </c>
      <c r="F504" s="185">
        <v>0</v>
      </c>
      <c r="G504" s="185">
        <v>0</v>
      </c>
      <c r="H504" s="185">
        <v>0</v>
      </c>
      <c r="I504" s="185">
        <v>3</v>
      </c>
      <c r="J504" s="185">
        <v>0</v>
      </c>
      <c r="K504" s="185">
        <v>0</v>
      </c>
      <c r="L504" s="185">
        <v>2</v>
      </c>
      <c r="M504" s="185">
        <v>0</v>
      </c>
      <c r="N504" s="185">
        <v>42</v>
      </c>
      <c r="O504" s="185">
        <v>58</v>
      </c>
      <c r="P504" s="185">
        <v>38</v>
      </c>
      <c r="Q504" s="185">
        <v>0</v>
      </c>
      <c r="R504" s="185">
        <v>0</v>
      </c>
      <c r="S504" s="185">
        <v>29</v>
      </c>
      <c r="T504" s="185">
        <v>0</v>
      </c>
      <c r="U504" s="185">
        <v>0</v>
      </c>
      <c r="V504" s="185">
        <v>8</v>
      </c>
      <c r="W504" s="185">
        <v>0</v>
      </c>
      <c r="X504" s="185">
        <v>23</v>
      </c>
      <c r="Y504" s="185">
        <v>0</v>
      </c>
      <c r="Z504" s="185">
        <v>170</v>
      </c>
      <c r="AA504" s="185">
        <v>0</v>
      </c>
      <c r="AB504" s="191">
        <v>386</v>
      </c>
    </row>
    <row r="505" spans="1:28" ht="15" customHeight="1">
      <c r="A505" s="35"/>
      <c r="B505" s="197" t="s">
        <v>68</v>
      </c>
      <c r="C505" s="39" t="s">
        <v>68</v>
      </c>
      <c r="D505" s="195">
        <v>0</v>
      </c>
      <c r="E505" s="194">
        <v>2</v>
      </c>
      <c r="F505" s="194">
        <v>0</v>
      </c>
      <c r="G505" s="194">
        <v>0</v>
      </c>
      <c r="H505" s="194">
        <v>0</v>
      </c>
      <c r="I505" s="194">
        <v>0</v>
      </c>
      <c r="J505" s="194">
        <v>0</v>
      </c>
      <c r="K505" s="194">
        <v>0</v>
      </c>
      <c r="L505" s="194">
        <v>1</v>
      </c>
      <c r="M505" s="194">
        <v>0</v>
      </c>
      <c r="N505" s="194">
        <v>15</v>
      </c>
      <c r="O505" s="194">
        <v>16</v>
      </c>
      <c r="P505" s="194">
        <v>21</v>
      </c>
      <c r="Q505" s="194">
        <v>0</v>
      </c>
      <c r="R505" s="194">
        <v>0</v>
      </c>
      <c r="S505" s="194">
        <v>8</v>
      </c>
      <c r="T505" s="194">
        <v>0</v>
      </c>
      <c r="U505" s="194">
        <v>0</v>
      </c>
      <c r="V505" s="194">
        <v>3</v>
      </c>
      <c r="W505" s="194">
        <v>0</v>
      </c>
      <c r="X505" s="194">
        <v>10</v>
      </c>
      <c r="Y505" s="194">
        <v>0</v>
      </c>
      <c r="Z505" s="194">
        <v>66</v>
      </c>
      <c r="AA505" s="194">
        <v>0</v>
      </c>
      <c r="AB505" s="196">
        <v>142</v>
      </c>
    </row>
    <row r="506" spans="1:28" ht="15" customHeight="1">
      <c r="A506" s="36"/>
      <c r="B506" s="304" t="s">
        <v>39</v>
      </c>
      <c r="C506" s="34"/>
      <c r="D506" s="184">
        <v>0</v>
      </c>
      <c r="E506" s="185">
        <v>39</v>
      </c>
      <c r="F506" s="185">
        <v>0</v>
      </c>
      <c r="G506" s="185">
        <v>0</v>
      </c>
      <c r="H506" s="185">
        <v>0</v>
      </c>
      <c r="I506" s="185">
        <v>9</v>
      </c>
      <c r="J506" s="185">
        <v>2</v>
      </c>
      <c r="K506" s="185">
        <v>0</v>
      </c>
      <c r="L506" s="185">
        <v>8</v>
      </c>
      <c r="M506" s="185">
        <v>0</v>
      </c>
      <c r="N506" s="185">
        <v>93</v>
      </c>
      <c r="O506" s="185">
        <v>105</v>
      </c>
      <c r="P506" s="185">
        <v>78</v>
      </c>
      <c r="Q506" s="185">
        <v>0</v>
      </c>
      <c r="R506" s="185">
        <v>0</v>
      </c>
      <c r="S506" s="185">
        <v>38</v>
      </c>
      <c r="T506" s="185">
        <v>0</v>
      </c>
      <c r="U506" s="185">
        <v>0</v>
      </c>
      <c r="V506" s="185">
        <v>16</v>
      </c>
      <c r="W506" s="185">
        <v>0</v>
      </c>
      <c r="X506" s="185">
        <v>37</v>
      </c>
      <c r="Y506" s="185">
        <v>0</v>
      </c>
      <c r="Z506" s="185">
        <v>286</v>
      </c>
      <c r="AA506" s="185">
        <v>0</v>
      </c>
      <c r="AB506" s="191">
        <v>711</v>
      </c>
    </row>
    <row r="507" spans="1:28" ht="15" customHeight="1">
      <c r="A507" s="35" t="s">
        <v>17</v>
      </c>
      <c r="B507" s="11" t="s">
        <v>70</v>
      </c>
      <c r="C507" s="181" t="s">
        <v>70</v>
      </c>
      <c r="D507" s="183">
        <v>0</v>
      </c>
      <c r="E507" s="182">
        <v>4</v>
      </c>
      <c r="F507" s="182">
        <v>0</v>
      </c>
      <c r="G507" s="182">
        <v>0</v>
      </c>
      <c r="H507" s="182">
        <v>0</v>
      </c>
      <c r="I507" s="182">
        <v>0</v>
      </c>
      <c r="J507" s="182">
        <v>1</v>
      </c>
      <c r="K507" s="182">
        <v>0</v>
      </c>
      <c r="L507" s="182">
        <v>0</v>
      </c>
      <c r="M507" s="182">
        <v>0</v>
      </c>
      <c r="N507" s="182">
        <v>16</v>
      </c>
      <c r="O507" s="182">
        <v>14</v>
      </c>
      <c r="P507" s="182">
        <v>12</v>
      </c>
      <c r="Q507" s="182">
        <v>0</v>
      </c>
      <c r="R507" s="182">
        <v>0</v>
      </c>
      <c r="S507" s="182">
        <v>4</v>
      </c>
      <c r="T507" s="182">
        <v>0</v>
      </c>
      <c r="U507" s="182">
        <v>0</v>
      </c>
      <c r="V507" s="182">
        <v>2</v>
      </c>
      <c r="W507" s="182">
        <v>0</v>
      </c>
      <c r="X507" s="182">
        <v>1</v>
      </c>
      <c r="Y507" s="182">
        <v>0</v>
      </c>
      <c r="Z507" s="182">
        <v>43</v>
      </c>
      <c r="AA507" s="182">
        <v>0</v>
      </c>
      <c r="AB507" s="190">
        <v>97</v>
      </c>
    </row>
    <row r="508" spans="1:28" ht="15" customHeight="1">
      <c r="A508" s="35"/>
      <c r="B508" s="197" t="s">
        <v>189</v>
      </c>
      <c r="C508" s="39" t="s">
        <v>76</v>
      </c>
      <c r="D508" s="195">
        <v>0</v>
      </c>
      <c r="E508" s="194">
        <v>0</v>
      </c>
      <c r="F508" s="194">
        <v>0</v>
      </c>
      <c r="G508" s="194">
        <v>0</v>
      </c>
      <c r="H508" s="194">
        <v>0</v>
      </c>
      <c r="I508" s="194">
        <v>0</v>
      </c>
      <c r="J508" s="194">
        <v>0</v>
      </c>
      <c r="K508" s="194">
        <v>0</v>
      </c>
      <c r="L508" s="194">
        <v>0</v>
      </c>
      <c r="M508" s="194">
        <v>0</v>
      </c>
      <c r="N508" s="194">
        <v>0</v>
      </c>
      <c r="O508" s="194">
        <v>0</v>
      </c>
      <c r="P508" s="194">
        <v>0</v>
      </c>
      <c r="Q508" s="194">
        <v>0</v>
      </c>
      <c r="R508" s="194">
        <v>0</v>
      </c>
      <c r="S508" s="194">
        <v>0</v>
      </c>
      <c r="T508" s="194">
        <v>0</v>
      </c>
      <c r="U508" s="194">
        <v>0</v>
      </c>
      <c r="V508" s="194">
        <v>0</v>
      </c>
      <c r="W508" s="194">
        <v>0</v>
      </c>
      <c r="X508" s="194">
        <v>0</v>
      </c>
      <c r="Y508" s="194">
        <v>0</v>
      </c>
      <c r="Z508" s="194">
        <v>1</v>
      </c>
      <c r="AA508" s="194">
        <v>0</v>
      </c>
      <c r="AB508" s="196">
        <v>1</v>
      </c>
    </row>
    <row r="509" spans="1:28" ht="15" customHeight="1">
      <c r="A509" s="35"/>
      <c r="B509" s="334" t="s">
        <v>179</v>
      </c>
      <c r="C509" s="260" t="s">
        <v>78</v>
      </c>
      <c r="D509" s="188">
        <v>0</v>
      </c>
      <c r="E509" s="189">
        <v>0</v>
      </c>
      <c r="F509" s="189">
        <v>0</v>
      </c>
      <c r="G509" s="189">
        <v>0</v>
      </c>
      <c r="H509" s="189">
        <v>0</v>
      </c>
      <c r="I509" s="189">
        <v>1</v>
      </c>
      <c r="J509" s="189">
        <v>0</v>
      </c>
      <c r="K509" s="189">
        <v>0</v>
      </c>
      <c r="L509" s="189">
        <v>0</v>
      </c>
      <c r="M509" s="189">
        <v>0</v>
      </c>
      <c r="N509" s="189">
        <v>0</v>
      </c>
      <c r="O509" s="189">
        <v>0</v>
      </c>
      <c r="P509" s="189">
        <v>0</v>
      </c>
      <c r="Q509" s="189">
        <v>0</v>
      </c>
      <c r="R509" s="189">
        <v>0</v>
      </c>
      <c r="S509" s="189">
        <v>0</v>
      </c>
      <c r="T509" s="189">
        <v>0</v>
      </c>
      <c r="U509" s="189">
        <v>0</v>
      </c>
      <c r="V509" s="189">
        <v>0</v>
      </c>
      <c r="W509" s="189">
        <v>0</v>
      </c>
      <c r="X509" s="189">
        <v>0</v>
      </c>
      <c r="Y509" s="189">
        <v>0</v>
      </c>
      <c r="Z509" s="189">
        <v>0</v>
      </c>
      <c r="AA509" s="189">
        <v>0</v>
      </c>
      <c r="AB509" s="312">
        <v>1</v>
      </c>
    </row>
    <row r="510" spans="1:28" ht="15" customHeight="1">
      <c r="A510" s="35"/>
      <c r="B510" s="11"/>
      <c r="C510" s="181" t="s">
        <v>312</v>
      </c>
      <c r="D510" s="183">
        <v>0</v>
      </c>
      <c r="E510" s="182">
        <v>0</v>
      </c>
      <c r="F510" s="182">
        <v>0</v>
      </c>
      <c r="G510" s="182">
        <v>0</v>
      </c>
      <c r="H510" s="182">
        <v>0</v>
      </c>
      <c r="I510" s="182">
        <v>0</v>
      </c>
      <c r="J510" s="182">
        <v>0</v>
      </c>
      <c r="K510" s="182">
        <v>0</v>
      </c>
      <c r="L510" s="182">
        <v>0</v>
      </c>
      <c r="M510" s="182">
        <v>0</v>
      </c>
      <c r="N510" s="182">
        <v>0</v>
      </c>
      <c r="O510" s="182">
        <v>0</v>
      </c>
      <c r="P510" s="182">
        <v>0</v>
      </c>
      <c r="Q510" s="182">
        <v>0</v>
      </c>
      <c r="R510" s="182">
        <v>0</v>
      </c>
      <c r="S510" s="182">
        <v>0</v>
      </c>
      <c r="T510" s="182">
        <v>0</v>
      </c>
      <c r="U510" s="182">
        <v>0</v>
      </c>
      <c r="V510" s="182">
        <v>0</v>
      </c>
      <c r="W510" s="182">
        <v>0</v>
      </c>
      <c r="X510" s="182">
        <v>0</v>
      </c>
      <c r="Y510" s="182">
        <v>0</v>
      </c>
      <c r="Z510" s="182">
        <v>2</v>
      </c>
      <c r="AA510" s="182">
        <v>0</v>
      </c>
      <c r="AB510" s="190">
        <v>2</v>
      </c>
    </row>
    <row r="511" spans="1:28" ht="15" customHeight="1">
      <c r="A511" s="35"/>
      <c r="B511" s="304"/>
      <c r="C511" s="34" t="s">
        <v>39</v>
      </c>
      <c r="D511" s="184">
        <v>0</v>
      </c>
      <c r="E511" s="185">
        <v>0</v>
      </c>
      <c r="F511" s="185">
        <v>0</v>
      </c>
      <c r="G511" s="185">
        <v>0</v>
      </c>
      <c r="H511" s="185">
        <v>0</v>
      </c>
      <c r="I511" s="185">
        <v>1</v>
      </c>
      <c r="J511" s="185">
        <v>0</v>
      </c>
      <c r="K511" s="185">
        <v>0</v>
      </c>
      <c r="L511" s="185">
        <v>0</v>
      </c>
      <c r="M511" s="185">
        <v>0</v>
      </c>
      <c r="N511" s="185">
        <v>0</v>
      </c>
      <c r="O511" s="185">
        <v>0</v>
      </c>
      <c r="P511" s="185">
        <v>0</v>
      </c>
      <c r="Q511" s="185">
        <v>0</v>
      </c>
      <c r="R511" s="185">
        <v>0</v>
      </c>
      <c r="S511" s="185">
        <v>0</v>
      </c>
      <c r="T511" s="185">
        <v>0</v>
      </c>
      <c r="U511" s="185">
        <v>0</v>
      </c>
      <c r="V511" s="185">
        <v>0</v>
      </c>
      <c r="W511" s="185">
        <v>0</v>
      </c>
      <c r="X511" s="185">
        <v>0</v>
      </c>
      <c r="Y511" s="185">
        <v>0</v>
      </c>
      <c r="Z511" s="185">
        <v>2</v>
      </c>
      <c r="AA511" s="185">
        <v>0</v>
      </c>
      <c r="AB511" s="191">
        <v>3</v>
      </c>
    </row>
    <row r="512" spans="1:28" ht="15" customHeight="1">
      <c r="A512" s="36"/>
      <c r="B512" s="304" t="s">
        <v>39</v>
      </c>
      <c r="C512" s="34"/>
      <c r="D512" s="184">
        <v>0</v>
      </c>
      <c r="E512" s="185">
        <v>4</v>
      </c>
      <c r="F512" s="185">
        <v>0</v>
      </c>
      <c r="G512" s="185">
        <v>0</v>
      </c>
      <c r="H512" s="185">
        <v>0</v>
      </c>
      <c r="I512" s="185">
        <v>1</v>
      </c>
      <c r="J512" s="185">
        <v>1</v>
      </c>
      <c r="K512" s="185">
        <v>0</v>
      </c>
      <c r="L512" s="185">
        <v>0</v>
      </c>
      <c r="M512" s="185">
        <v>0</v>
      </c>
      <c r="N512" s="185">
        <v>16</v>
      </c>
      <c r="O512" s="185">
        <v>14</v>
      </c>
      <c r="P512" s="185">
        <v>12</v>
      </c>
      <c r="Q512" s="185">
        <v>0</v>
      </c>
      <c r="R512" s="185">
        <v>0</v>
      </c>
      <c r="S512" s="185">
        <v>4</v>
      </c>
      <c r="T512" s="185">
        <v>0</v>
      </c>
      <c r="U512" s="185">
        <v>0</v>
      </c>
      <c r="V512" s="185">
        <v>2</v>
      </c>
      <c r="W512" s="185">
        <v>0</v>
      </c>
      <c r="X512" s="185">
        <v>1</v>
      </c>
      <c r="Y512" s="185">
        <v>0</v>
      </c>
      <c r="Z512" s="185">
        <v>46</v>
      </c>
      <c r="AA512" s="185">
        <v>0</v>
      </c>
      <c r="AB512" s="191">
        <v>101</v>
      </c>
    </row>
    <row r="513" spans="1:28" ht="15" customHeight="1">
      <c r="A513" s="35" t="s">
        <v>18</v>
      </c>
      <c r="B513" s="11" t="s">
        <v>79</v>
      </c>
      <c r="C513" s="181" t="s">
        <v>80</v>
      </c>
      <c r="D513" s="183">
        <v>0</v>
      </c>
      <c r="E513" s="182">
        <v>0</v>
      </c>
      <c r="F513" s="182">
        <v>0</v>
      </c>
      <c r="G513" s="182">
        <v>0</v>
      </c>
      <c r="H513" s="182">
        <v>0</v>
      </c>
      <c r="I513" s="182">
        <v>0</v>
      </c>
      <c r="J513" s="182">
        <v>0</v>
      </c>
      <c r="K513" s="182">
        <v>0</v>
      </c>
      <c r="L513" s="182">
        <v>0</v>
      </c>
      <c r="M513" s="182">
        <v>0</v>
      </c>
      <c r="N513" s="182">
        <v>1</v>
      </c>
      <c r="O513" s="182">
        <v>0</v>
      </c>
      <c r="P513" s="182">
        <v>0</v>
      </c>
      <c r="Q513" s="182">
        <v>0</v>
      </c>
      <c r="R513" s="182">
        <v>0</v>
      </c>
      <c r="S513" s="182">
        <v>0</v>
      </c>
      <c r="T513" s="182">
        <v>0</v>
      </c>
      <c r="U513" s="182">
        <v>0</v>
      </c>
      <c r="V513" s="182">
        <v>0</v>
      </c>
      <c r="W513" s="182">
        <v>0</v>
      </c>
      <c r="X513" s="182">
        <v>0</v>
      </c>
      <c r="Y513" s="182">
        <v>0</v>
      </c>
      <c r="Z513" s="182">
        <v>0</v>
      </c>
      <c r="AA513" s="182">
        <v>0</v>
      </c>
      <c r="AB513" s="190">
        <v>1</v>
      </c>
    </row>
    <row r="514" spans="1:28" ht="15" customHeight="1">
      <c r="A514" s="35"/>
      <c r="B514" s="334" t="s">
        <v>81</v>
      </c>
      <c r="C514" s="260" t="s">
        <v>82</v>
      </c>
      <c r="D514" s="188">
        <v>0</v>
      </c>
      <c r="E514" s="189">
        <v>0</v>
      </c>
      <c r="F514" s="189">
        <v>0</v>
      </c>
      <c r="G514" s="189">
        <v>0</v>
      </c>
      <c r="H514" s="189">
        <v>0</v>
      </c>
      <c r="I514" s="189">
        <v>0</v>
      </c>
      <c r="J514" s="189">
        <v>0</v>
      </c>
      <c r="K514" s="189">
        <v>0</v>
      </c>
      <c r="L514" s="189">
        <v>2</v>
      </c>
      <c r="M514" s="189">
        <v>0</v>
      </c>
      <c r="N514" s="189">
        <v>1</v>
      </c>
      <c r="O514" s="189">
        <v>1</v>
      </c>
      <c r="P514" s="189">
        <v>2</v>
      </c>
      <c r="Q514" s="189">
        <v>0</v>
      </c>
      <c r="R514" s="189">
        <v>0</v>
      </c>
      <c r="S514" s="189">
        <v>0</v>
      </c>
      <c r="T514" s="189">
        <v>0</v>
      </c>
      <c r="U514" s="189">
        <v>0</v>
      </c>
      <c r="V514" s="189">
        <v>0</v>
      </c>
      <c r="W514" s="189">
        <v>0</v>
      </c>
      <c r="X514" s="189">
        <v>0</v>
      </c>
      <c r="Y514" s="189">
        <v>0</v>
      </c>
      <c r="Z514" s="189">
        <v>0</v>
      </c>
      <c r="AA514" s="189">
        <v>0</v>
      </c>
      <c r="AB514" s="312">
        <v>6</v>
      </c>
    </row>
    <row r="515" spans="1:28" ht="15" customHeight="1">
      <c r="A515" s="35"/>
      <c r="B515" s="11"/>
      <c r="C515" s="181" t="s">
        <v>83</v>
      </c>
      <c r="D515" s="183">
        <v>0</v>
      </c>
      <c r="E515" s="182">
        <v>3</v>
      </c>
      <c r="F515" s="182">
        <v>0</v>
      </c>
      <c r="G515" s="182">
        <v>0</v>
      </c>
      <c r="H515" s="182">
        <v>0</v>
      </c>
      <c r="I515" s="182">
        <v>1</v>
      </c>
      <c r="J515" s="182">
        <v>1</v>
      </c>
      <c r="K515" s="182">
        <v>0</v>
      </c>
      <c r="L515" s="182">
        <v>7</v>
      </c>
      <c r="M515" s="182">
        <v>0</v>
      </c>
      <c r="N515" s="182">
        <v>21</v>
      </c>
      <c r="O515" s="182">
        <v>4</v>
      </c>
      <c r="P515" s="182">
        <v>10</v>
      </c>
      <c r="Q515" s="182">
        <v>0</v>
      </c>
      <c r="R515" s="182">
        <v>0</v>
      </c>
      <c r="S515" s="182">
        <v>0</v>
      </c>
      <c r="T515" s="182">
        <v>0</v>
      </c>
      <c r="U515" s="182">
        <v>0</v>
      </c>
      <c r="V515" s="182">
        <v>0</v>
      </c>
      <c r="W515" s="182">
        <v>0</v>
      </c>
      <c r="X515" s="182">
        <v>3</v>
      </c>
      <c r="Y515" s="182">
        <v>0</v>
      </c>
      <c r="Z515" s="182">
        <v>3</v>
      </c>
      <c r="AA515" s="182">
        <v>0</v>
      </c>
      <c r="AB515" s="190">
        <v>53</v>
      </c>
    </row>
    <row r="516" spans="1:28" ht="15" customHeight="1">
      <c r="A516" s="35"/>
      <c r="B516" s="304"/>
      <c r="C516" s="34" t="s">
        <v>39</v>
      </c>
      <c r="D516" s="184">
        <v>0</v>
      </c>
      <c r="E516" s="185">
        <v>3</v>
      </c>
      <c r="F516" s="185">
        <v>0</v>
      </c>
      <c r="G516" s="185">
        <v>0</v>
      </c>
      <c r="H516" s="185">
        <v>0</v>
      </c>
      <c r="I516" s="185">
        <v>1</v>
      </c>
      <c r="J516" s="185">
        <v>1</v>
      </c>
      <c r="K516" s="185">
        <v>0</v>
      </c>
      <c r="L516" s="185">
        <v>9</v>
      </c>
      <c r="M516" s="185">
        <v>0</v>
      </c>
      <c r="N516" s="185">
        <v>22</v>
      </c>
      <c r="O516" s="185">
        <v>5</v>
      </c>
      <c r="P516" s="185">
        <v>12</v>
      </c>
      <c r="Q516" s="185">
        <v>0</v>
      </c>
      <c r="R516" s="185">
        <v>0</v>
      </c>
      <c r="S516" s="185">
        <v>0</v>
      </c>
      <c r="T516" s="185">
        <v>0</v>
      </c>
      <c r="U516" s="185">
        <v>0</v>
      </c>
      <c r="V516" s="185">
        <v>0</v>
      </c>
      <c r="W516" s="185">
        <v>0</v>
      </c>
      <c r="X516" s="185">
        <v>3</v>
      </c>
      <c r="Y516" s="185">
        <v>0</v>
      </c>
      <c r="Z516" s="185">
        <v>3</v>
      </c>
      <c r="AA516" s="185">
        <v>0</v>
      </c>
      <c r="AB516" s="191">
        <v>59</v>
      </c>
    </row>
    <row r="517" spans="1:28" ht="15" customHeight="1">
      <c r="A517" s="35"/>
      <c r="B517" s="197" t="s">
        <v>180</v>
      </c>
      <c r="C517" s="39" t="s">
        <v>85</v>
      </c>
      <c r="D517" s="195">
        <v>0</v>
      </c>
      <c r="E517" s="194">
        <v>0</v>
      </c>
      <c r="F517" s="194">
        <v>0</v>
      </c>
      <c r="G517" s="194">
        <v>0</v>
      </c>
      <c r="H517" s="194">
        <v>0</v>
      </c>
      <c r="I517" s="194">
        <v>0</v>
      </c>
      <c r="J517" s="194">
        <v>0</v>
      </c>
      <c r="K517" s="194">
        <v>0</v>
      </c>
      <c r="L517" s="194">
        <v>0</v>
      </c>
      <c r="M517" s="194">
        <v>0</v>
      </c>
      <c r="N517" s="194">
        <v>0</v>
      </c>
      <c r="O517" s="194">
        <v>1</v>
      </c>
      <c r="P517" s="194">
        <v>0</v>
      </c>
      <c r="Q517" s="194">
        <v>0</v>
      </c>
      <c r="R517" s="194">
        <v>0</v>
      </c>
      <c r="S517" s="194">
        <v>0</v>
      </c>
      <c r="T517" s="194">
        <v>0</v>
      </c>
      <c r="U517" s="194">
        <v>0</v>
      </c>
      <c r="V517" s="194">
        <v>0</v>
      </c>
      <c r="W517" s="194">
        <v>0</v>
      </c>
      <c r="X517" s="194">
        <v>0</v>
      </c>
      <c r="Y517" s="194">
        <v>0</v>
      </c>
      <c r="Z517" s="194">
        <v>0</v>
      </c>
      <c r="AA517" s="194">
        <v>0</v>
      </c>
      <c r="AB517" s="196">
        <v>1</v>
      </c>
    </row>
    <row r="518" spans="1:28" ht="15" customHeight="1">
      <c r="A518" s="35"/>
      <c r="B518" s="197" t="s">
        <v>86</v>
      </c>
      <c r="C518" s="39" t="s">
        <v>87</v>
      </c>
      <c r="D518" s="195">
        <v>0</v>
      </c>
      <c r="E518" s="194">
        <v>0</v>
      </c>
      <c r="F518" s="194">
        <v>0</v>
      </c>
      <c r="G518" s="194">
        <v>0</v>
      </c>
      <c r="H518" s="194">
        <v>0</v>
      </c>
      <c r="I518" s="194">
        <v>0</v>
      </c>
      <c r="J518" s="194">
        <v>0</v>
      </c>
      <c r="K518" s="194">
        <v>0</v>
      </c>
      <c r="L518" s="194">
        <v>0</v>
      </c>
      <c r="M518" s="194">
        <v>0</v>
      </c>
      <c r="N518" s="194">
        <v>4</v>
      </c>
      <c r="O518" s="194">
        <v>11</v>
      </c>
      <c r="P518" s="194">
        <v>15</v>
      </c>
      <c r="Q518" s="194">
        <v>0</v>
      </c>
      <c r="R518" s="194">
        <v>0</v>
      </c>
      <c r="S518" s="194">
        <v>14</v>
      </c>
      <c r="T518" s="194">
        <v>0</v>
      </c>
      <c r="U518" s="194">
        <v>0</v>
      </c>
      <c r="V518" s="194">
        <v>1</v>
      </c>
      <c r="W518" s="194">
        <v>0</v>
      </c>
      <c r="X518" s="194">
        <v>23</v>
      </c>
      <c r="Y518" s="194">
        <v>0</v>
      </c>
      <c r="Z518" s="194">
        <v>124</v>
      </c>
      <c r="AA518" s="194">
        <v>0</v>
      </c>
      <c r="AB518" s="196">
        <v>192</v>
      </c>
    </row>
    <row r="519" spans="1:28" ht="15" customHeight="1">
      <c r="A519" s="35"/>
      <c r="B519" s="197" t="s">
        <v>89</v>
      </c>
      <c r="C519" s="39" t="s">
        <v>313</v>
      </c>
      <c r="D519" s="195">
        <v>0</v>
      </c>
      <c r="E519" s="194">
        <v>0</v>
      </c>
      <c r="F519" s="194">
        <v>0</v>
      </c>
      <c r="G519" s="194">
        <v>0</v>
      </c>
      <c r="H519" s="194">
        <v>0</v>
      </c>
      <c r="I519" s="194">
        <v>0</v>
      </c>
      <c r="J519" s="194">
        <v>0</v>
      </c>
      <c r="K519" s="194">
        <v>0</v>
      </c>
      <c r="L519" s="194">
        <v>0</v>
      </c>
      <c r="M519" s="194">
        <v>0</v>
      </c>
      <c r="N519" s="194">
        <v>0</v>
      </c>
      <c r="O519" s="194">
        <v>1</v>
      </c>
      <c r="P519" s="194">
        <v>1</v>
      </c>
      <c r="Q519" s="194">
        <v>0</v>
      </c>
      <c r="R519" s="194">
        <v>0</v>
      </c>
      <c r="S519" s="194">
        <v>1</v>
      </c>
      <c r="T519" s="194">
        <v>0</v>
      </c>
      <c r="U519" s="194">
        <v>0</v>
      </c>
      <c r="V519" s="194">
        <v>0</v>
      </c>
      <c r="W519" s="194">
        <v>0</v>
      </c>
      <c r="X519" s="194">
        <v>0</v>
      </c>
      <c r="Y519" s="194">
        <v>0</v>
      </c>
      <c r="Z519" s="194">
        <v>4</v>
      </c>
      <c r="AA519" s="194">
        <v>0</v>
      </c>
      <c r="AB519" s="196">
        <v>7</v>
      </c>
    </row>
    <row r="520" spans="1:28" ht="13.5">
      <c r="A520" s="36"/>
      <c r="B520" s="304" t="s">
        <v>39</v>
      </c>
      <c r="C520" s="34"/>
      <c r="D520" s="184">
        <v>0</v>
      </c>
      <c r="E520" s="185">
        <v>3</v>
      </c>
      <c r="F520" s="185">
        <v>0</v>
      </c>
      <c r="G520" s="185">
        <v>0</v>
      </c>
      <c r="H520" s="185">
        <v>0</v>
      </c>
      <c r="I520" s="185">
        <v>1</v>
      </c>
      <c r="J520" s="185">
        <v>1</v>
      </c>
      <c r="K520" s="185">
        <v>0</v>
      </c>
      <c r="L520" s="185">
        <v>9</v>
      </c>
      <c r="M520" s="185">
        <v>0</v>
      </c>
      <c r="N520" s="185">
        <v>27</v>
      </c>
      <c r="O520" s="185">
        <v>18</v>
      </c>
      <c r="P520" s="185">
        <v>28</v>
      </c>
      <c r="Q520" s="185">
        <v>0</v>
      </c>
      <c r="R520" s="185">
        <v>0</v>
      </c>
      <c r="S520" s="185">
        <v>15</v>
      </c>
      <c r="T520" s="185">
        <v>0</v>
      </c>
      <c r="U520" s="185">
        <v>0</v>
      </c>
      <c r="V520" s="185">
        <v>1</v>
      </c>
      <c r="W520" s="185">
        <v>0</v>
      </c>
      <c r="X520" s="185">
        <v>26</v>
      </c>
      <c r="Y520" s="185">
        <v>0</v>
      </c>
      <c r="Z520" s="185">
        <v>131</v>
      </c>
      <c r="AA520" s="185">
        <v>0</v>
      </c>
      <c r="AB520" s="191">
        <v>260</v>
      </c>
    </row>
    <row r="521" spans="1:28" ht="15" customHeight="1">
      <c r="A521" s="35" t="s">
        <v>19</v>
      </c>
      <c r="B521" s="11" t="s">
        <v>190</v>
      </c>
      <c r="C521" s="181" t="s">
        <v>90</v>
      </c>
      <c r="D521" s="183">
        <v>0</v>
      </c>
      <c r="E521" s="182">
        <v>0</v>
      </c>
      <c r="F521" s="182">
        <v>0</v>
      </c>
      <c r="G521" s="182">
        <v>0</v>
      </c>
      <c r="H521" s="182">
        <v>0</v>
      </c>
      <c r="I521" s="182">
        <v>0</v>
      </c>
      <c r="J521" s="182">
        <v>0</v>
      </c>
      <c r="K521" s="182">
        <v>0</v>
      </c>
      <c r="L521" s="182">
        <v>1</v>
      </c>
      <c r="M521" s="182">
        <v>0</v>
      </c>
      <c r="N521" s="182">
        <v>4</v>
      </c>
      <c r="O521" s="182">
        <v>2</v>
      </c>
      <c r="P521" s="182">
        <v>2</v>
      </c>
      <c r="Q521" s="182">
        <v>0</v>
      </c>
      <c r="R521" s="182">
        <v>0</v>
      </c>
      <c r="S521" s="182">
        <v>3</v>
      </c>
      <c r="T521" s="182">
        <v>0</v>
      </c>
      <c r="U521" s="182">
        <v>0</v>
      </c>
      <c r="V521" s="182">
        <v>0</v>
      </c>
      <c r="W521" s="182">
        <v>0</v>
      </c>
      <c r="X521" s="182">
        <v>2</v>
      </c>
      <c r="Y521" s="182">
        <v>0</v>
      </c>
      <c r="Z521" s="182">
        <v>6</v>
      </c>
      <c r="AA521" s="182">
        <v>0</v>
      </c>
      <c r="AB521" s="190">
        <v>20</v>
      </c>
    </row>
    <row r="522" spans="1:28" ht="15" customHeight="1">
      <c r="A522" s="35"/>
      <c r="B522" s="334" t="s">
        <v>191</v>
      </c>
      <c r="C522" s="260" t="s">
        <v>195</v>
      </c>
      <c r="D522" s="188">
        <v>0</v>
      </c>
      <c r="E522" s="189">
        <v>0</v>
      </c>
      <c r="F522" s="189">
        <v>0</v>
      </c>
      <c r="G522" s="189">
        <v>0</v>
      </c>
      <c r="H522" s="189">
        <v>0</v>
      </c>
      <c r="I522" s="189">
        <v>2</v>
      </c>
      <c r="J522" s="189">
        <v>0</v>
      </c>
      <c r="K522" s="189">
        <v>0</v>
      </c>
      <c r="L522" s="189">
        <v>0</v>
      </c>
      <c r="M522" s="189">
        <v>0</v>
      </c>
      <c r="N522" s="189">
        <v>8</v>
      </c>
      <c r="O522" s="189">
        <v>5</v>
      </c>
      <c r="P522" s="189">
        <v>7</v>
      </c>
      <c r="Q522" s="189">
        <v>0</v>
      </c>
      <c r="R522" s="189">
        <v>0</v>
      </c>
      <c r="S522" s="189">
        <v>6</v>
      </c>
      <c r="T522" s="189">
        <v>0</v>
      </c>
      <c r="U522" s="189">
        <v>0</v>
      </c>
      <c r="V522" s="189">
        <v>1</v>
      </c>
      <c r="W522" s="189">
        <v>0</v>
      </c>
      <c r="X522" s="189">
        <v>4</v>
      </c>
      <c r="Y522" s="189">
        <v>0</v>
      </c>
      <c r="Z522" s="189">
        <v>30</v>
      </c>
      <c r="AA522" s="189">
        <v>0</v>
      </c>
      <c r="AB522" s="312">
        <v>63</v>
      </c>
    </row>
    <row r="523" spans="1:28" ht="15" customHeight="1">
      <c r="A523" s="35"/>
      <c r="B523" s="11"/>
      <c r="C523" s="181" t="s">
        <v>91</v>
      </c>
      <c r="D523" s="183">
        <v>0</v>
      </c>
      <c r="E523" s="182">
        <v>0</v>
      </c>
      <c r="F523" s="182">
        <v>0</v>
      </c>
      <c r="G523" s="182">
        <v>0</v>
      </c>
      <c r="H523" s="182">
        <v>0</v>
      </c>
      <c r="I523" s="182">
        <v>0</v>
      </c>
      <c r="J523" s="182">
        <v>0</v>
      </c>
      <c r="K523" s="182">
        <v>0</v>
      </c>
      <c r="L523" s="182">
        <v>0</v>
      </c>
      <c r="M523" s="182">
        <v>0</v>
      </c>
      <c r="N523" s="182">
        <v>0</v>
      </c>
      <c r="O523" s="182">
        <v>0</v>
      </c>
      <c r="P523" s="182">
        <v>1</v>
      </c>
      <c r="Q523" s="182">
        <v>0</v>
      </c>
      <c r="R523" s="182">
        <v>0</v>
      </c>
      <c r="S523" s="182">
        <v>0</v>
      </c>
      <c r="T523" s="182">
        <v>0</v>
      </c>
      <c r="U523" s="182">
        <v>0</v>
      </c>
      <c r="V523" s="182">
        <v>0</v>
      </c>
      <c r="W523" s="182">
        <v>0</v>
      </c>
      <c r="X523" s="182">
        <v>0</v>
      </c>
      <c r="Y523" s="182">
        <v>0</v>
      </c>
      <c r="Z523" s="182">
        <v>1</v>
      </c>
      <c r="AA523" s="182">
        <v>0</v>
      </c>
      <c r="AB523" s="190">
        <v>2</v>
      </c>
    </row>
    <row r="524" spans="1:28" ht="15" customHeight="1">
      <c r="A524" s="35"/>
      <c r="B524" s="304"/>
      <c r="C524" s="34" t="s">
        <v>39</v>
      </c>
      <c r="D524" s="184">
        <v>0</v>
      </c>
      <c r="E524" s="185">
        <v>0</v>
      </c>
      <c r="F524" s="185">
        <v>0</v>
      </c>
      <c r="G524" s="185">
        <v>0</v>
      </c>
      <c r="H524" s="185">
        <v>0</v>
      </c>
      <c r="I524" s="185">
        <v>2</v>
      </c>
      <c r="J524" s="185">
        <v>0</v>
      </c>
      <c r="K524" s="185">
        <v>0</v>
      </c>
      <c r="L524" s="185">
        <v>0</v>
      </c>
      <c r="M524" s="185">
        <v>0</v>
      </c>
      <c r="N524" s="185">
        <v>8</v>
      </c>
      <c r="O524" s="185">
        <v>5</v>
      </c>
      <c r="P524" s="185">
        <v>8</v>
      </c>
      <c r="Q524" s="185">
        <v>0</v>
      </c>
      <c r="R524" s="185">
        <v>0</v>
      </c>
      <c r="S524" s="185">
        <v>6</v>
      </c>
      <c r="T524" s="185">
        <v>0</v>
      </c>
      <c r="U524" s="185">
        <v>0</v>
      </c>
      <c r="V524" s="185">
        <v>1</v>
      </c>
      <c r="W524" s="185">
        <v>0</v>
      </c>
      <c r="X524" s="185">
        <v>4</v>
      </c>
      <c r="Y524" s="185">
        <v>0</v>
      </c>
      <c r="Z524" s="185">
        <v>31</v>
      </c>
      <c r="AA524" s="185">
        <v>0</v>
      </c>
      <c r="AB524" s="191">
        <v>65</v>
      </c>
    </row>
    <row r="525" spans="1:28" ht="15" customHeight="1">
      <c r="A525" s="36"/>
      <c r="B525" s="304" t="s">
        <v>39</v>
      </c>
      <c r="C525" s="34"/>
      <c r="D525" s="184">
        <v>0</v>
      </c>
      <c r="E525" s="185">
        <v>0</v>
      </c>
      <c r="F525" s="185">
        <v>0</v>
      </c>
      <c r="G525" s="185">
        <v>0</v>
      </c>
      <c r="H525" s="185">
        <v>0</v>
      </c>
      <c r="I525" s="185">
        <v>2</v>
      </c>
      <c r="J525" s="185">
        <v>0</v>
      </c>
      <c r="K525" s="185">
        <v>0</v>
      </c>
      <c r="L525" s="185">
        <v>1</v>
      </c>
      <c r="M525" s="185">
        <v>0</v>
      </c>
      <c r="N525" s="185">
        <v>12</v>
      </c>
      <c r="O525" s="185">
        <v>7</v>
      </c>
      <c r="P525" s="185">
        <v>10</v>
      </c>
      <c r="Q525" s="185">
        <v>0</v>
      </c>
      <c r="R525" s="185">
        <v>0</v>
      </c>
      <c r="S525" s="185">
        <v>9</v>
      </c>
      <c r="T525" s="185">
        <v>0</v>
      </c>
      <c r="U525" s="185">
        <v>0</v>
      </c>
      <c r="V525" s="185">
        <v>1</v>
      </c>
      <c r="W525" s="185">
        <v>0</v>
      </c>
      <c r="X525" s="185">
        <v>6</v>
      </c>
      <c r="Y525" s="185">
        <v>0</v>
      </c>
      <c r="Z525" s="185">
        <v>37</v>
      </c>
      <c r="AA525" s="185">
        <v>0</v>
      </c>
      <c r="AB525" s="191">
        <v>85</v>
      </c>
    </row>
    <row r="526" spans="1:28" ht="15" customHeight="1">
      <c r="A526" s="35" t="s">
        <v>20</v>
      </c>
      <c r="B526" s="11" t="s">
        <v>93</v>
      </c>
      <c r="C526" s="181" t="s">
        <v>94</v>
      </c>
      <c r="D526" s="183">
        <v>0</v>
      </c>
      <c r="E526" s="182">
        <v>3</v>
      </c>
      <c r="F526" s="182">
        <v>0</v>
      </c>
      <c r="G526" s="182">
        <v>0</v>
      </c>
      <c r="H526" s="182">
        <v>0</v>
      </c>
      <c r="I526" s="182">
        <v>1</v>
      </c>
      <c r="J526" s="182">
        <v>1</v>
      </c>
      <c r="K526" s="182">
        <v>0</v>
      </c>
      <c r="L526" s="182">
        <v>1</v>
      </c>
      <c r="M526" s="182">
        <v>0</v>
      </c>
      <c r="N526" s="182">
        <v>9</v>
      </c>
      <c r="O526" s="182">
        <v>6</v>
      </c>
      <c r="P526" s="182">
        <v>1</v>
      </c>
      <c r="Q526" s="182">
        <v>0</v>
      </c>
      <c r="R526" s="182">
        <v>0</v>
      </c>
      <c r="S526" s="182">
        <v>0</v>
      </c>
      <c r="T526" s="182">
        <v>0</v>
      </c>
      <c r="U526" s="182">
        <v>0</v>
      </c>
      <c r="V526" s="182">
        <v>0</v>
      </c>
      <c r="W526" s="182">
        <v>0</v>
      </c>
      <c r="X526" s="182">
        <v>0</v>
      </c>
      <c r="Y526" s="182">
        <v>0</v>
      </c>
      <c r="Z526" s="182">
        <v>2</v>
      </c>
      <c r="AA526" s="182">
        <v>0</v>
      </c>
      <c r="AB526" s="190">
        <v>24</v>
      </c>
    </row>
    <row r="527" spans="1:28" ht="15" customHeight="1">
      <c r="A527" s="35"/>
      <c r="B527" s="11"/>
      <c r="C527" s="181" t="s">
        <v>95</v>
      </c>
      <c r="D527" s="183">
        <v>0</v>
      </c>
      <c r="E527" s="182">
        <v>0</v>
      </c>
      <c r="F527" s="182">
        <v>0</v>
      </c>
      <c r="G527" s="182">
        <v>0</v>
      </c>
      <c r="H527" s="182">
        <v>0</v>
      </c>
      <c r="I527" s="182">
        <v>0</v>
      </c>
      <c r="J527" s="182">
        <v>1</v>
      </c>
      <c r="K527" s="182">
        <v>0</v>
      </c>
      <c r="L527" s="182">
        <v>0</v>
      </c>
      <c r="M527" s="182">
        <v>0</v>
      </c>
      <c r="N527" s="182">
        <v>2</v>
      </c>
      <c r="O527" s="182">
        <v>3</v>
      </c>
      <c r="P527" s="182">
        <v>6</v>
      </c>
      <c r="Q527" s="182">
        <v>0</v>
      </c>
      <c r="R527" s="182">
        <v>0</v>
      </c>
      <c r="S527" s="182">
        <v>16</v>
      </c>
      <c r="T527" s="182">
        <v>0</v>
      </c>
      <c r="U527" s="182">
        <v>0</v>
      </c>
      <c r="V527" s="182">
        <v>0</v>
      </c>
      <c r="W527" s="182">
        <v>0</v>
      </c>
      <c r="X527" s="182">
        <v>7</v>
      </c>
      <c r="Y527" s="182">
        <v>0</v>
      </c>
      <c r="Z527" s="182">
        <v>103</v>
      </c>
      <c r="AA527" s="182">
        <v>0</v>
      </c>
      <c r="AB527" s="190">
        <v>138</v>
      </c>
    </row>
    <row r="528" spans="1:28" ht="15" customHeight="1">
      <c r="A528" s="35"/>
      <c r="B528" s="11"/>
      <c r="C528" s="181" t="s">
        <v>316</v>
      </c>
      <c r="D528" s="183">
        <v>0</v>
      </c>
      <c r="E528" s="182">
        <v>5</v>
      </c>
      <c r="F528" s="182">
        <v>0</v>
      </c>
      <c r="G528" s="182">
        <v>0</v>
      </c>
      <c r="H528" s="182">
        <v>0</v>
      </c>
      <c r="I528" s="182">
        <v>4</v>
      </c>
      <c r="J528" s="182">
        <v>1</v>
      </c>
      <c r="K528" s="182">
        <v>0</v>
      </c>
      <c r="L528" s="182">
        <v>3</v>
      </c>
      <c r="M528" s="182">
        <v>0</v>
      </c>
      <c r="N528" s="182">
        <v>25</v>
      </c>
      <c r="O528" s="182">
        <v>33</v>
      </c>
      <c r="P528" s="182">
        <v>26</v>
      </c>
      <c r="Q528" s="182">
        <v>0</v>
      </c>
      <c r="R528" s="182">
        <v>0</v>
      </c>
      <c r="S528" s="182">
        <v>8</v>
      </c>
      <c r="T528" s="182">
        <v>0</v>
      </c>
      <c r="U528" s="182">
        <v>0</v>
      </c>
      <c r="V528" s="182">
        <v>2</v>
      </c>
      <c r="W528" s="182">
        <v>0</v>
      </c>
      <c r="X528" s="182">
        <v>16</v>
      </c>
      <c r="Y528" s="182">
        <v>0</v>
      </c>
      <c r="Z528" s="182">
        <v>121</v>
      </c>
      <c r="AA528" s="182">
        <v>0</v>
      </c>
      <c r="AB528" s="190">
        <v>244</v>
      </c>
    </row>
    <row r="529" spans="1:28" ht="15" customHeight="1">
      <c r="A529" s="36"/>
      <c r="B529" s="304"/>
      <c r="C529" s="34" t="s">
        <v>39</v>
      </c>
      <c r="D529" s="184">
        <v>0</v>
      </c>
      <c r="E529" s="185">
        <v>8</v>
      </c>
      <c r="F529" s="185">
        <v>0</v>
      </c>
      <c r="G529" s="185">
        <v>0</v>
      </c>
      <c r="H529" s="185">
        <v>0</v>
      </c>
      <c r="I529" s="185">
        <v>5</v>
      </c>
      <c r="J529" s="185">
        <v>3</v>
      </c>
      <c r="K529" s="185">
        <v>0</v>
      </c>
      <c r="L529" s="185">
        <v>4</v>
      </c>
      <c r="M529" s="185">
        <v>0</v>
      </c>
      <c r="N529" s="185">
        <v>36</v>
      </c>
      <c r="O529" s="185">
        <v>42</v>
      </c>
      <c r="P529" s="185">
        <v>33</v>
      </c>
      <c r="Q529" s="185">
        <v>0</v>
      </c>
      <c r="R529" s="185">
        <v>0</v>
      </c>
      <c r="S529" s="185">
        <v>24</v>
      </c>
      <c r="T529" s="185">
        <v>0</v>
      </c>
      <c r="U529" s="185">
        <v>0</v>
      </c>
      <c r="V529" s="185">
        <v>2</v>
      </c>
      <c r="W529" s="185">
        <v>0</v>
      </c>
      <c r="X529" s="185">
        <v>23</v>
      </c>
      <c r="Y529" s="185">
        <v>0</v>
      </c>
      <c r="Z529" s="185">
        <v>226</v>
      </c>
      <c r="AA529" s="185">
        <v>0</v>
      </c>
      <c r="AB529" s="191">
        <v>406</v>
      </c>
    </row>
    <row r="530" spans="1:28" ht="15" customHeight="1">
      <c r="A530" s="35" t="s">
        <v>21</v>
      </c>
      <c r="B530" s="11" t="s">
        <v>101</v>
      </c>
      <c r="C530" s="181" t="s">
        <v>102</v>
      </c>
      <c r="D530" s="183">
        <v>0</v>
      </c>
      <c r="E530" s="182">
        <v>0</v>
      </c>
      <c r="F530" s="182">
        <v>0</v>
      </c>
      <c r="G530" s="182">
        <v>0</v>
      </c>
      <c r="H530" s="182">
        <v>0</v>
      </c>
      <c r="I530" s="182">
        <v>0</v>
      </c>
      <c r="J530" s="182">
        <v>0</v>
      </c>
      <c r="K530" s="182">
        <v>0</v>
      </c>
      <c r="L530" s="182">
        <v>0</v>
      </c>
      <c r="M530" s="182">
        <v>0</v>
      </c>
      <c r="N530" s="182">
        <v>0</v>
      </c>
      <c r="O530" s="182">
        <v>1</v>
      </c>
      <c r="P530" s="182">
        <v>4</v>
      </c>
      <c r="Q530" s="182">
        <v>0</v>
      </c>
      <c r="R530" s="182">
        <v>0</v>
      </c>
      <c r="S530" s="182">
        <v>23</v>
      </c>
      <c r="T530" s="182">
        <v>0</v>
      </c>
      <c r="U530" s="182">
        <v>0</v>
      </c>
      <c r="V530" s="182">
        <v>0</v>
      </c>
      <c r="W530" s="182">
        <v>0</v>
      </c>
      <c r="X530" s="182">
        <v>4</v>
      </c>
      <c r="Y530" s="182">
        <v>0</v>
      </c>
      <c r="Z530" s="182">
        <v>101</v>
      </c>
      <c r="AA530" s="182">
        <v>0</v>
      </c>
      <c r="AB530" s="190">
        <v>133</v>
      </c>
    </row>
    <row r="531" spans="1:28" ht="15" customHeight="1">
      <c r="A531" s="35"/>
      <c r="B531" s="11"/>
      <c r="C531" s="181" t="s">
        <v>103</v>
      </c>
      <c r="D531" s="183">
        <v>0</v>
      </c>
      <c r="E531" s="182">
        <v>7</v>
      </c>
      <c r="F531" s="182">
        <v>0</v>
      </c>
      <c r="G531" s="182">
        <v>0</v>
      </c>
      <c r="H531" s="182">
        <v>0</v>
      </c>
      <c r="I531" s="182">
        <v>5</v>
      </c>
      <c r="J531" s="182">
        <v>1</v>
      </c>
      <c r="K531" s="182">
        <v>0</v>
      </c>
      <c r="L531" s="182">
        <v>3</v>
      </c>
      <c r="M531" s="182">
        <v>0</v>
      </c>
      <c r="N531" s="182">
        <v>27</v>
      </c>
      <c r="O531" s="182">
        <v>20</v>
      </c>
      <c r="P531" s="182">
        <v>10</v>
      </c>
      <c r="Q531" s="182">
        <v>0</v>
      </c>
      <c r="R531" s="182">
        <v>0</v>
      </c>
      <c r="S531" s="182">
        <v>0</v>
      </c>
      <c r="T531" s="182">
        <v>0</v>
      </c>
      <c r="U531" s="182">
        <v>0</v>
      </c>
      <c r="V531" s="182">
        <v>2</v>
      </c>
      <c r="W531" s="182">
        <v>0</v>
      </c>
      <c r="X531" s="182">
        <v>5</v>
      </c>
      <c r="Y531" s="182">
        <v>0</v>
      </c>
      <c r="Z531" s="182">
        <v>15</v>
      </c>
      <c r="AA531" s="182">
        <v>0</v>
      </c>
      <c r="AB531" s="190">
        <v>95</v>
      </c>
    </row>
    <row r="532" spans="1:28" ht="15" customHeight="1">
      <c r="A532" s="35"/>
      <c r="B532" s="11"/>
      <c r="C532" s="181" t="s">
        <v>104</v>
      </c>
      <c r="D532" s="183">
        <v>0</v>
      </c>
      <c r="E532" s="182">
        <v>12</v>
      </c>
      <c r="F532" s="182">
        <v>0</v>
      </c>
      <c r="G532" s="182">
        <v>0</v>
      </c>
      <c r="H532" s="182">
        <v>0</v>
      </c>
      <c r="I532" s="182">
        <v>2</v>
      </c>
      <c r="J532" s="182">
        <v>3</v>
      </c>
      <c r="K532" s="182">
        <v>0</v>
      </c>
      <c r="L532" s="182">
        <v>6</v>
      </c>
      <c r="M532" s="182">
        <v>0</v>
      </c>
      <c r="N532" s="182">
        <v>42</v>
      </c>
      <c r="O532" s="182">
        <v>25</v>
      </c>
      <c r="P532" s="182">
        <v>29</v>
      </c>
      <c r="Q532" s="182">
        <v>0</v>
      </c>
      <c r="R532" s="182">
        <v>0</v>
      </c>
      <c r="S532" s="182">
        <v>2</v>
      </c>
      <c r="T532" s="182">
        <v>0</v>
      </c>
      <c r="U532" s="182">
        <v>0</v>
      </c>
      <c r="V532" s="182">
        <v>7</v>
      </c>
      <c r="W532" s="182">
        <v>0</v>
      </c>
      <c r="X532" s="182">
        <v>9</v>
      </c>
      <c r="Y532" s="182">
        <v>0</v>
      </c>
      <c r="Z532" s="182">
        <v>31</v>
      </c>
      <c r="AA532" s="182">
        <v>0</v>
      </c>
      <c r="AB532" s="190">
        <v>168</v>
      </c>
    </row>
    <row r="533" spans="1:28" ht="15" customHeight="1">
      <c r="A533" s="35"/>
      <c r="B533" s="11"/>
      <c r="C533" s="181" t="s">
        <v>39</v>
      </c>
      <c r="D533" s="183">
        <v>0</v>
      </c>
      <c r="E533" s="182">
        <v>19</v>
      </c>
      <c r="F533" s="182">
        <v>0</v>
      </c>
      <c r="G533" s="182">
        <v>0</v>
      </c>
      <c r="H533" s="182">
        <v>0</v>
      </c>
      <c r="I533" s="182">
        <v>7</v>
      </c>
      <c r="J533" s="182">
        <v>4</v>
      </c>
      <c r="K533" s="182">
        <v>0</v>
      </c>
      <c r="L533" s="182">
        <v>9</v>
      </c>
      <c r="M533" s="182">
        <v>0</v>
      </c>
      <c r="N533" s="182">
        <v>69</v>
      </c>
      <c r="O533" s="182">
        <v>46</v>
      </c>
      <c r="P533" s="182">
        <v>43</v>
      </c>
      <c r="Q533" s="182">
        <v>0</v>
      </c>
      <c r="R533" s="182">
        <v>0</v>
      </c>
      <c r="S533" s="182">
        <v>25</v>
      </c>
      <c r="T533" s="182">
        <v>0</v>
      </c>
      <c r="U533" s="182">
        <v>0</v>
      </c>
      <c r="V533" s="182">
        <v>9</v>
      </c>
      <c r="W533" s="182">
        <v>0</v>
      </c>
      <c r="X533" s="182">
        <v>18</v>
      </c>
      <c r="Y533" s="182">
        <v>0</v>
      </c>
      <c r="Z533" s="182">
        <v>147</v>
      </c>
      <c r="AA533" s="182">
        <v>0</v>
      </c>
      <c r="AB533" s="190">
        <v>396</v>
      </c>
    </row>
    <row r="534" spans="1:28" ht="15" customHeight="1">
      <c r="A534" s="35"/>
      <c r="B534" s="197" t="s">
        <v>105</v>
      </c>
      <c r="C534" s="39" t="s">
        <v>110</v>
      </c>
      <c r="D534" s="195">
        <v>0</v>
      </c>
      <c r="E534" s="194">
        <v>0</v>
      </c>
      <c r="F534" s="194">
        <v>0</v>
      </c>
      <c r="G534" s="194">
        <v>0</v>
      </c>
      <c r="H534" s="194">
        <v>0</v>
      </c>
      <c r="I534" s="194">
        <v>0</v>
      </c>
      <c r="J534" s="194">
        <v>0</v>
      </c>
      <c r="K534" s="194">
        <v>0</v>
      </c>
      <c r="L534" s="194">
        <v>0</v>
      </c>
      <c r="M534" s="194">
        <v>0</v>
      </c>
      <c r="N534" s="194">
        <v>0</v>
      </c>
      <c r="O534" s="194">
        <v>1</v>
      </c>
      <c r="P534" s="194">
        <v>0</v>
      </c>
      <c r="Q534" s="194">
        <v>0</v>
      </c>
      <c r="R534" s="194">
        <v>0</v>
      </c>
      <c r="S534" s="194">
        <v>0</v>
      </c>
      <c r="T534" s="194">
        <v>0</v>
      </c>
      <c r="U534" s="194">
        <v>0</v>
      </c>
      <c r="V534" s="194">
        <v>0</v>
      </c>
      <c r="W534" s="194">
        <v>0</v>
      </c>
      <c r="X534" s="194">
        <v>0</v>
      </c>
      <c r="Y534" s="194">
        <v>0</v>
      </c>
      <c r="Z534" s="194">
        <v>0</v>
      </c>
      <c r="AA534" s="194">
        <v>0</v>
      </c>
      <c r="AB534" s="196">
        <v>1</v>
      </c>
    </row>
    <row r="535" spans="1:28" ht="15" customHeight="1">
      <c r="A535" s="35"/>
      <c r="B535" s="11" t="s">
        <v>112</v>
      </c>
      <c r="C535" s="181" t="s">
        <v>113</v>
      </c>
      <c r="D535" s="183">
        <v>0</v>
      </c>
      <c r="E535" s="182">
        <v>0</v>
      </c>
      <c r="F535" s="182">
        <v>0</v>
      </c>
      <c r="G535" s="182">
        <v>0</v>
      </c>
      <c r="H535" s="182">
        <v>0</v>
      </c>
      <c r="I535" s="182">
        <v>0</v>
      </c>
      <c r="J535" s="182">
        <v>0</v>
      </c>
      <c r="K535" s="182">
        <v>0</v>
      </c>
      <c r="L535" s="182">
        <v>0</v>
      </c>
      <c r="M535" s="182">
        <v>0</v>
      </c>
      <c r="N535" s="182">
        <v>0</v>
      </c>
      <c r="O535" s="182">
        <v>3</v>
      </c>
      <c r="P535" s="182">
        <v>0</v>
      </c>
      <c r="Q535" s="182">
        <v>0</v>
      </c>
      <c r="R535" s="182">
        <v>0</v>
      </c>
      <c r="S535" s="182">
        <v>5</v>
      </c>
      <c r="T535" s="182">
        <v>0</v>
      </c>
      <c r="U535" s="182">
        <v>0</v>
      </c>
      <c r="V535" s="182">
        <v>0</v>
      </c>
      <c r="W535" s="182">
        <v>0</v>
      </c>
      <c r="X535" s="182">
        <v>0</v>
      </c>
      <c r="Y535" s="182">
        <v>0</v>
      </c>
      <c r="Z535" s="182">
        <v>6</v>
      </c>
      <c r="AA535" s="182">
        <v>0</v>
      </c>
      <c r="AB535" s="190">
        <v>14</v>
      </c>
    </row>
    <row r="536" spans="1:28" ht="15" customHeight="1">
      <c r="A536" s="35"/>
      <c r="B536" s="11"/>
      <c r="C536" s="181" t="s">
        <v>114</v>
      </c>
      <c r="D536" s="183">
        <v>0</v>
      </c>
      <c r="E536" s="182">
        <v>0</v>
      </c>
      <c r="F536" s="182">
        <v>0</v>
      </c>
      <c r="G536" s="182">
        <v>0</v>
      </c>
      <c r="H536" s="182">
        <v>0</v>
      </c>
      <c r="I536" s="182">
        <v>0</v>
      </c>
      <c r="J536" s="182">
        <v>0</v>
      </c>
      <c r="K536" s="182">
        <v>0</v>
      </c>
      <c r="L536" s="182">
        <v>0</v>
      </c>
      <c r="M536" s="182">
        <v>0</v>
      </c>
      <c r="N536" s="182">
        <v>0</v>
      </c>
      <c r="O536" s="182">
        <v>1</v>
      </c>
      <c r="P536" s="182">
        <v>6</v>
      </c>
      <c r="Q536" s="182">
        <v>0</v>
      </c>
      <c r="R536" s="182">
        <v>0</v>
      </c>
      <c r="S536" s="182">
        <v>0</v>
      </c>
      <c r="T536" s="182">
        <v>0</v>
      </c>
      <c r="U536" s="182">
        <v>0</v>
      </c>
      <c r="V536" s="182">
        <v>0</v>
      </c>
      <c r="W536" s="182">
        <v>0</v>
      </c>
      <c r="X536" s="182">
        <v>3</v>
      </c>
      <c r="Y536" s="182">
        <v>0</v>
      </c>
      <c r="Z536" s="182">
        <v>10</v>
      </c>
      <c r="AA536" s="182">
        <v>0</v>
      </c>
      <c r="AB536" s="190">
        <v>20</v>
      </c>
    </row>
    <row r="537" spans="1:28" ht="15" customHeight="1">
      <c r="A537" s="35"/>
      <c r="B537" s="11"/>
      <c r="C537" s="181" t="s">
        <v>115</v>
      </c>
      <c r="D537" s="183">
        <v>0</v>
      </c>
      <c r="E537" s="182">
        <v>0</v>
      </c>
      <c r="F537" s="182">
        <v>0</v>
      </c>
      <c r="G537" s="182">
        <v>0</v>
      </c>
      <c r="H537" s="182">
        <v>0</v>
      </c>
      <c r="I537" s="182">
        <v>1</v>
      </c>
      <c r="J537" s="182">
        <v>0</v>
      </c>
      <c r="K537" s="182">
        <v>0</v>
      </c>
      <c r="L537" s="182">
        <v>0</v>
      </c>
      <c r="M537" s="182">
        <v>0</v>
      </c>
      <c r="N537" s="182">
        <v>0</v>
      </c>
      <c r="O537" s="182">
        <v>0</v>
      </c>
      <c r="P537" s="182">
        <v>0</v>
      </c>
      <c r="Q537" s="182">
        <v>0</v>
      </c>
      <c r="R537" s="182">
        <v>0</v>
      </c>
      <c r="S537" s="182">
        <v>2</v>
      </c>
      <c r="T537" s="182">
        <v>0</v>
      </c>
      <c r="U537" s="182">
        <v>0</v>
      </c>
      <c r="V537" s="182">
        <v>0</v>
      </c>
      <c r="W537" s="182">
        <v>0</v>
      </c>
      <c r="X537" s="182">
        <v>2</v>
      </c>
      <c r="Y537" s="182">
        <v>0</v>
      </c>
      <c r="Z537" s="182">
        <v>5</v>
      </c>
      <c r="AA537" s="182">
        <v>0</v>
      </c>
      <c r="AB537" s="190">
        <v>10</v>
      </c>
    </row>
    <row r="538" spans="1:28" ht="15" customHeight="1">
      <c r="A538" s="35"/>
      <c r="B538" s="11"/>
      <c r="C538" s="181" t="s">
        <v>39</v>
      </c>
      <c r="D538" s="183">
        <v>0</v>
      </c>
      <c r="E538" s="182">
        <v>0</v>
      </c>
      <c r="F538" s="182">
        <v>0</v>
      </c>
      <c r="G538" s="182">
        <v>0</v>
      </c>
      <c r="H538" s="182">
        <v>0</v>
      </c>
      <c r="I538" s="182">
        <v>1</v>
      </c>
      <c r="J538" s="182">
        <v>0</v>
      </c>
      <c r="K538" s="182">
        <v>0</v>
      </c>
      <c r="L538" s="182">
        <v>0</v>
      </c>
      <c r="M538" s="182">
        <v>0</v>
      </c>
      <c r="N538" s="182">
        <v>0</v>
      </c>
      <c r="O538" s="182">
        <v>4</v>
      </c>
      <c r="P538" s="182">
        <v>6</v>
      </c>
      <c r="Q538" s="182">
        <v>0</v>
      </c>
      <c r="R538" s="182">
        <v>0</v>
      </c>
      <c r="S538" s="182">
        <v>7</v>
      </c>
      <c r="T538" s="182">
        <v>0</v>
      </c>
      <c r="U538" s="182">
        <v>0</v>
      </c>
      <c r="V538" s="182">
        <v>0</v>
      </c>
      <c r="W538" s="182">
        <v>0</v>
      </c>
      <c r="X538" s="182">
        <v>5</v>
      </c>
      <c r="Y538" s="182">
        <v>0</v>
      </c>
      <c r="Z538" s="182">
        <v>21</v>
      </c>
      <c r="AA538" s="182">
        <v>0</v>
      </c>
      <c r="AB538" s="190">
        <v>44</v>
      </c>
    </row>
    <row r="539" spans="1:28" ht="15" customHeight="1">
      <c r="A539" s="36"/>
      <c r="B539" s="197" t="s">
        <v>39</v>
      </c>
      <c r="C539" s="39"/>
      <c r="D539" s="195">
        <v>0</v>
      </c>
      <c r="E539" s="194">
        <v>19</v>
      </c>
      <c r="F539" s="194">
        <v>0</v>
      </c>
      <c r="G539" s="194">
        <v>0</v>
      </c>
      <c r="H539" s="194">
        <v>0</v>
      </c>
      <c r="I539" s="194">
        <v>8</v>
      </c>
      <c r="J539" s="194">
        <v>4</v>
      </c>
      <c r="K539" s="194">
        <v>0</v>
      </c>
      <c r="L539" s="194">
        <v>9</v>
      </c>
      <c r="M539" s="194">
        <v>0</v>
      </c>
      <c r="N539" s="194">
        <v>69</v>
      </c>
      <c r="O539" s="194">
        <v>51</v>
      </c>
      <c r="P539" s="194">
        <v>49</v>
      </c>
      <c r="Q539" s="194">
        <v>0</v>
      </c>
      <c r="R539" s="194">
        <v>0</v>
      </c>
      <c r="S539" s="194">
        <v>32</v>
      </c>
      <c r="T539" s="194">
        <v>0</v>
      </c>
      <c r="U539" s="194">
        <v>0</v>
      </c>
      <c r="V539" s="194">
        <v>9</v>
      </c>
      <c r="W539" s="194">
        <v>0</v>
      </c>
      <c r="X539" s="194">
        <v>23</v>
      </c>
      <c r="Y539" s="194">
        <v>0</v>
      </c>
      <c r="Z539" s="194">
        <v>168</v>
      </c>
      <c r="AA539" s="194">
        <v>0</v>
      </c>
      <c r="AB539" s="196">
        <v>441</v>
      </c>
    </row>
    <row r="540" spans="1:28" ht="15" customHeight="1">
      <c r="A540" s="35" t="s">
        <v>22</v>
      </c>
      <c r="B540" s="11" t="s">
        <v>116</v>
      </c>
      <c r="C540" s="181" t="s">
        <v>117</v>
      </c>
      <c r="D540" s="183">
        <v>0</v>
      </c>
      <c r="E540" s="182">
        <v>0</v>
      </c>
      <c r="F540" s="182">
        <v>0</v>
      </c>
      <c r="G540" s="182">
        <v>0</v>
      </c>
      <c r="H540" s="182">
        <v>0</v>
      </c>
      <c r="I540" s="182">
        <v>0</v>
      </c>
      <c r="J540" s="182">
        <v>0</v>
      </c>
      <c r="K540" s="182">
        <v>0</v>
      </c>
      <c r="L540" s="182">
        <v>0</v>
      </c>
      <c r="M540" s="182">
        <v>1</v>
      </c>
      <c r="N540" s="182">
        <v>0</v>
      </c>
      <c r="O540" s="182">
        <v>2</v>
      </c>
      <c r="P540" s="182">
        <v>0</v>
      </c>
      <c r="Q540" s="182">
        <v>0</v>
      </c>
      <c r="R540" s="182">
        <v>1</v>
      </c>
      <c r="S540" s="182">
        <v>0</v>
      </c>
      <c r="T540" s="182">
        <v>1</v>
      </c>
      <c r="U540" s="182">
        <v>0</v>
      </c>
      <c r="V540" s="182">
        <v>0</v>
      </c>
      <c r="W540" s="182">
        <v>0</v>
      </c>
      <c r="X540" s="182">
        <v>0</v>
      </c>
      <c r="Y540" s="182">
        <v>0</v>
      </c>
      <c r="Z540" s="182">
        <v>0</v>
      </c>
      <c r="AA540" s="182">
        <v>0</v>
      </c>
      <c r="AB540" s="190">
        <v>5</v>
      </c>
    </row>
    <row r="541" spans="1:28" ht="13.5">
      <c r="A541" s="35"/>
      <c r="B541" s="11"/>
      <c r="C541" s="181" t="s">
        <v>118</v>
      </c>
      <c r="D541" s="183">
        <v>0</v>
      </c>
      <c r="E541" s="182">
        <v>0</v>
      </c>
      <c r="F541" s="182">
        <v>0</v>
      </c>
      <c r="G541" s="182">
        <v>0</v>
      </c>
      <c r="H541" s="182">
        <v>0</v>
      </c>
      <c r="I541" s="182">
        <v>0</v>
      </c>
      <c r="J541" s="182">
        <v>0</v>
      </c>
      <c r="K541" s="182">
        <v>0</v>
      </c>
      <c r="L541" s="182">
        <v>0</v>
      </c>
      <c r="M541" s="182">
        <v>0</v>
      </c>
      <c r="N541" s="182">
        <v>0</v>
      </c>
      <c r="O541" s="182">
        <v>1</v>
      </c>
      <c r="P541" s="182">
        <v>3</v>
      </c>
      <c r="Q541" s="182">
        <v>0</v>
      </c>
      <c r="R541" s="182">
        <v>0</v>
      </c>
      <c r="S541" s="182">
        <v>14</v>
      </c>
      <c r="T541" s="182">
        <v>0</v>
      </c>
      <c r="U541" s="182">
        <v>0</v>
      </c>
      <c r="V541" s="182">
        <v>0</v>
      </c>
      <c r="W541" s="182">
        <v>0</v>
      </c>
      <c r="X541" s="182">
        <v>5</v>
      </c>
      <c r="Y541" s="182">
        <v>1</v>
      </c>
      <c r="Z541" s="182">
        <v>33</v>
      </c>
      <c r="AA541" s="182">
        <v>0</v>
      </c>
      <c r="AB541" s="190">
        <v>57</v>
      </c>
    </row>
    <row r="542" spans="1:28" ht="15" customHeight="1">
      <c r="A542" s="35"/>
      <c r="B542" s="11"/>
      <c r="C542" s="181" t="s">
        <v>39</v>
      </c>
      <c r="D542" s="183">
        <v>0</v>
      </c>
      <c r="E542" s="182">
        <v>0</v>
      </c>
      <c r="F542" s="182">
        <v>0</v>
      </c>
      <c r="G542" s="182">
        <v>0</v>
      </c>
      <c r="H542" s="182">
        <v>0</v>
      </c>
      <c r="I542" s="182">
        <v>0</v>
      </c>
      <c r="J542" s="182">
        <v>0</v>
      </c>
      <c r="K542" s="182">
        <v>0</v>
      </c>
      <c r="L542" s="182">
        <v>0</v>
      </c>
      <c r="M542" s="182">
        <v>1</v>
      </c>
      <c r="N542" s="182">
        <v>0</v>
      </c>
      <c r="O542" s="182">
        <v>3</v>
      </c>
      <c r="P542" s="182">
        <v>3</v>
      </c>
      <c r="Q542" s="182">
        <v>0</v>
      </c>
      <c r="R542" s="182">
        <v>1</v>
      </c>
      <c r="S542" s="182">
        <v>14</v>
      </c>
      <c r="T542" s="182">
        <v>1</v>
      </c>
      <c r="U542" s="182">
        <v>0</v>
      </c>
      <c r="V542" s="182">
        <v>0</v>
      </c>
      <c r="W542" s="182">
        <v>0</v>
      </c>
      <c r="X542" s="182">
        <v>5</v>
      </c>
      <c r="Y542" s="182">
        <v>1</v>
      </c>
      <c r="Z542" s="182">
        <v>33</v>
      </c>
      <c r="AA542" s="182">
        <v>0</v>
      </c>
      <c r="AB542" s="190">
        <v>62</v>
      </c>
    </row>
    <row r="543" spans="1:28" ht="15" customHeight="1">
      <c r="A543" s="35"/>
      <c r="B543" s="197" t="s">
        <v>192</v>
      </c>
      <c r="C543" s="39" t="s">
        <v>119</v>
      </c>
      <c r="D543" s="195">
        <v>0</v>
      </c>
      <c r="E543" s="194">
        <v>0</v>
      </c>
      <c r="F543" s="194">
        <v>0</v>
      </c>
      <c r="G543" s="194">
        <v>0</v>
      </c>
      <c r="H543" s="194">
        <v>0</v>
      </c>
      <c r="I543" s="194">
        <v>0</v>
      </c>
      <c r="J543" s="194">
        <v>0</v>
      </c>
      <c r="K543" s="194">
        <v>0</v>
      </c>
      <c r="L543" s="194">
        <v>0</v>
      </c>
      <c r="M543" s="194">
        <v>0</v>
      </c>
      <c r="N543" s="194">
        <v>0</v>
      </c>
      <c r="O543" s="194">
        <v>0</v>
      </c>
      <c r="P543" s="194">
        <v>0</v>
      </c>
      <c r="Q543" s="194">
        <v>0</v>
      </c>
      <c r="R543" s="194">
        <v>0</v>
      </c>
      <c r="S543" s="194">
        <v>0</v>
      </c>
      <c r="T543" s="194">
        <v>0</v>
      </c>
      <c r="U543" s="194">
        <v>0</v>
      </c>
      <c r="V543" s="194">
        <v>0</v>
      </c>
      <c r="W543" s="194">
        <v>0</v>
      </c>
      <c r="X543" s="194">
        <v>0</v>
      </c>
      <c r="Y543" s="194">
        <v>0</v>
      </c>
      <c r="Z543" s="194">
        <v>1</v>
      </c>
      <c r="AA543" s="194">
        <v>0</v>
      </c>
      <c r="AB543" s="196">
        <v>1</v>
      </c>
    </row>
    <row r="544" spans="1:28" ht="15" customHeight="1">
      <c r="A544" s="35"/>
      <c r="B544" s="11" t="s">
        <v>121</v>
      </c>
      <c r="C544" s="181" t="s">
        <v>302</v>
      </c>
      <c r="D544" s="183">
        <v>0</v>
      </c>
      <c r="E544" s="182">
        <v>0</v>
      </c>
      <c r="F544" s="182">
        <v>0</v>
      </c>
      <c r="G544" s="182">
        <v>0</v>
      </c>
      <c r="H544" s="182">
        <v>0</v>
      </c>
      <c r="I544" s="182">
        <v>0</v>
      </c>
      <c r="J544" s="182">
        <v>0</v>
      </c>
      <c r="K544" s="182">
        <v>0</v>
      </c>
      <c r="L544" s="182">
        <v>0</v>
      </c>
      <c r="M544" s="182">
        <v>1</v>
      </c>
      <c r="N544" s="182">
        <v>0</v>
      </c>
      <c r="O544" s="182">
        <v>0</v>
      </c>
      <c r="P544" s="182">
        <v>2</v>
      </c>
      <c r="Q544" s="182">
        <v>0</v>
      </c>
      <c r="R544" s="182">
        <v>0</v>
      </c>
      <c r="S544" s="182">
        <v>4</v>
      </c>
      <c r="T544" s="182">
        <v>0</v>
      </c>
      <c r="U544" s="182">
        <v>0</v>
      </c>
      <c r="V544" s="182">
        <v>0</v>
      </c>
      <c r="W544" s="182">
        <v>1</v>
      </c>
      <c r="X544" s="182">
        <v>2</v>
      </c>
      <c r="Y544" s="182">
        <v>2</v>
      </c>
      <c r="Z544" s="182">
        <v>4</v>
      </c>
      <c r="AA544" s="182">
        <v>0</v>
      </c>
      <c r="AB544" s="190">
        <v>16</v>
      </c>
    </row>
    <row r="545" spans="1:28" ht="15" customHeight="1">
      <c r="A545" s="35"/>
      <c r="B545" s="11"/>
      <c r="C545" s="181" t="s">
        <v>329</v>
      </c>
      <c r="D545" s="183">
        <v>0</v>
      </c>
      <c r="E545" s="182">
        <v>0</v>
      </c>
      <c r="F545" s="182">
        <v>0</v>
      </c>
      <c r="G545" s="182">
        <v>0</v>
      </c>
      <c r="H545" s="182">
        <v>0</v>
      </c>
      <c r="I545" s="182">
        <v>0</v>
      </c>
      <c r="J545" s="182">
        <v>0</v>
      </c>
      <c r="K545" s="182">
        <v>0</v>
      </c>
      <c r="L545" s="182">
        <v>0</v>
      </c>
      <c r="M545" s="182">
        <v>0</v>
      </c>
      <c r="N545" s="182">
        <v>0</v>
      </c>
      <c r="O545" s="182">
        <v>0</v>
      </c>
      <c r="P545" s="182">
        <v>0</v>
      </c>
      <c r="Q545" s="182">
        <v>0</v>
      </c>
      <c r="R545" s="182">
        <v>0</v>
      </c>
      <c r="S545" s="182">
        <v>2</v>
      </c>
      <c r="T545" s="182">
        <v>0</v>
      </c>
      <c r="U545" s="182">
        <v>0</v>
      </c>
      <c r="V545" s="182">
        <v>0</v>
      </c>
      <c r="W545" s="182">
        <v>3</v>
      </c>
      <c r="X545" s="182">
        <v>1</v>
      </c>
      <c r="Y545" s="182">
        <v>0</v>
      </c>
      <c r="Z545" s="182">
        <v>2</v>
      </c>
      <c r="AA545" s="182">
        <v>0</v>
      </c>
      <c r="AB545" s="190">
        <v>8</v>
      </c>
    </row>
    <row r="546" spans="1:28" ht="15" customHeight="1">
      <c r="A546" s="35"/>
      <c r="B546" s="11"/>
      <c r="C546" s="181" t="s">
        <v>321</v>
      </c>
      <c r="D546" s="183">
        <v>0</v>
      </c>
      <c r="E546" s="182">
        <v>1</v>
      </c>
      <c r="F546" s="182">
        <v>0</v>
      </c>
      <c r="G546" s="182">
        <v>0</v>
      </c>
      <c r="H546" s="182">
        <v>0</v>
      </c>
      <c r="I546" s="182">
        <v>0</v>
      </c>
      <c r="J546" s="182">
        <v>0</v>
      </c>
      <c r="K546" s="182">
        <v>0</v>
      </c>
      <c r="L546" s="182">
        <v>0</v>
      </c>
      <c r="M546" s="182">
        <v>0</v>
      </c>
      <c r="N546" s="182">
        <v>0</v>
      </c>
      <c r="O546" s="182">
        <v>0</v>
      </c>
      <c r="P546" s="182">
        <v>0</v>
      </c>
      <c r="Q546" s="182">
        <v>0</v>
      </c>
      <c r="R546" s="182">
        <v>0</v>
      </c>
      <c r="S546" s="182">
        <v>0</v>
      </c>
      <c r="T546" s="182">
        <v>0</v>
      </c>
      <c r="U546" s="182">
        <v>0</v>
      </c>
      <c r="V546" s="182">
        <v>0</v>
      </c>
      <c r="W546" s="182">
        <v>0</v>
      </c>
      <c r="X546" s="182">
        <v>0</v>
      </c>
      <c r="Y546" s="182">
        <v>0</v>
      </c>
      <c r="Z546" s="182">
        <v>3</v>
      </c>
      <c r="AA546" s="182">
        <v>0</v>
      </c>
      <c r="AB546" s="190">
        <v>4</v>
      </c>
    </row>
    <row r="547" spans="1:28" ht="15" customHeight="1">
      <c r="A547" s="35"/>
      <c r="B547" s="11"/>
      <c r="C547" s="181" t="s">
        <v>39</v>
      </c>
      <c r="D547" s="183">
        <v>0</v>
      </c>
      <c r="E547" s="182">
        <v>1</v>
      </c>
      <c r="F547" s="182">
        <v>0</v>
      </c>
      <c r="G547" s="182">
        <v>0</v>
      </c>
      <c r="H547" s="182">
        <v>0</v>
      </c>
      <c r="I547" s="182">
        <v>0</v>
      </c>
      <c r="J547" s="182">
        <v>0</v>
      </c>
      <c r="K547" s="182">
        <v>0</v>
      </c>
      <c r="L547" s="182">
        <v>0</v>
      </c>
      <c r="M547" s="182">
        <v>1</v>
      </c>
      <c r="N547" s="182">
        <v>0</v>
      </c>
      <c r="O547" s="182">
        <v>0</v>
      </c>
      <c r="P547" s="182">
        <v>2</v>
      </c>
      <c r="Q547" s="182">
        <v>0</v>
      </c>
      <c r="R547" s="182">
        <v>0</v>
      </c>
      <c r="S547" s="182">
        <v>6</v>
      </c>
      <c r="T547" s="182">
        <v>0</v>
      </c>
      <c r="U547" s="182">
        <v>0</v>
      </c>
      <c r="V547" s="182">
        <v>0</v>
      </c>
      <c r="W547" s="182">
        <v>4</v>
      </c>
      <c r="X547" s="182">
        <v>3</v>
      </c>
      <c r="Y547" s="182">
        <v>2</v>
      </c>
      <c r="Z547" s="182">
        <v>9</v>
      </c>
      <c r="AA547" s="182">
        <v>0</v>
      </c>
      <c r="AB547" s="190">
        <v>28</v>
      </c>
    </row>
    <row r="548" spans="1:28" ht="15" customHeight="1">
      <c r="A548" s="36"/>
      <c r="B548" s="197" t="s">
        <v>39</v>
      </c>
      <c r="C548" s="39"/>
      <c r="D548" s="195">
        <v>0</v>
      </c>
      <c r="E548" s="194">
        <v>1</v>
      </c>
      <c r="F548" s="194">
        <v>0</v>
      </c>
      <c r="G548" s="194">
        <v>0</v>
      </c>
      <c r="H548" s="194">
        <v>0</v>
      </c>
      <c r="I548" s="194">
        <v>0</v>
      </c>
      <c r="J548" s="194">
        <v>0</v>
      </c>
      <c r="K548" s="194">
        <v>0</v>
      </c>
      <c r="L548" s="194">
        <v>0</v>
      </c>
      <c r="M548" s="194">
        <v>2</v>
      </c>
      <c r="N548" s="194">
        <v>0</v>
      </c>
      <c r="O548" s="194">
        <v>3</v>
      </c>
      <c r="P548" s="194">
        <v>5</v>
      </c>
      <c r="Q548" s="194">
        <v>0</v>
      </c>
      <c r="R548" s="194">
        <v>1</v>
      </c>
      <c r="S548" s="194">
        <v>20</v>
      </c>
      <c r="T548" s="194">
        <v>1</v>
      </c>
      <c r="U548" s="194">
        <v>0</v>
      </c>
      <c r="V548" s="194">
        <v>0</v>
      </c>
      <c r="W548" s="194">
        <v>4</v>
      </c>
      <c r="X548" s="194">
        <v>8</v>
      </c>
      <c r="Y548" s="194">
        <v>3</v>
      </c>
      <c r="Z548" s="194">
        <v>43</v>
      </c>
      <c r="AA548" s="194">
        <v>0</v>
      </c>
      <c r="AB548" s="196">
        <v>91</v>
      </c>
    </row>
    <row r="549" spans="1:28" ht="30" customHeight="1">
      <c r="A549" s="311" t="s">
        <v>23</v>
      </c>
      <c r="B549" s="11" t="s">
        <v>122</v>
      </c>
      <c r="C549" s="181" t="s">
        <v>123</v>
      </c>
      <c r="D549" s="183">
        <v>0</v>
      </c>
      <c r="E549" s="182">
        <v>3</v>
      </c>
      <c r="F549" s="182">
        <v>0</v>
      </c>
      <c r="G549" s="182">
        <v>0</v>
      </c>
      <c r="H549" s="182">
        <v>0</v>
      </c>
      <c r="I549" s="182">
        <v>0</v>
      </c>
      <c r="J549" s="182">
        <v>0</v>
      </c>
      <c r="K549" s="182">
        <v>0</v>
      </c>
      <c r="L549" s="182">
        <v>0</v>
      </c>
      <c r="M549" s="182">
        <v>0</v>
      </c>
      <c r="N549" s="182">
        <v>1</v>
      </c>
      <c r="O549" s="182">
        <v>1</v>
      </c>
      <c r="P549" s="182">
        <v>1</v>
      </c>
      <c r="Q549" s="182">
        <v>0</v>
      </c>
      <c r="R549" s="182">
        <v>0</v>
      </c>
      <c r="S549" s="182">
        <v>0</v>
      </c>
      <c r="T549" s="182">
        <v>0</v>
      </c>
      <c r="U549" s="182">
        <v>0</v>
      </c>
      <c r="V549" s="182">
        <v>0</v>
      </c>
      <c r="W549" s="182">
        <v>0</v>
      </c>
      <c r="X549" s="182">
        <v>0</v>
      </c>
      <c r="Y549" s="182">
        <v>0</v>
      </c>
      <c r="Z549" s="182">
        <v>0</v>
      </c>
      <c r="AA549" s="182">
        <v>0</v>
      </c>
      <c r="AB549" s="190">
        <v>6</v>
      </c>
    </row>
    <row r="550" spans="1:28" ht="15" customHeight="1">
      <c r="A550" s="35"/>
      <c r="B550" s="11"/>
      <c r="C550" s="181" t="s">
        <v>124</v>
      </c>
      <c r="D550" s="183">
        <v>0</v>
      </c>
      <c r="E550" s="182">
        <v>41</v>
      </c>
      <c r="F550" s="182">
        <v>0</v>
      </c>
      <c r="G550" s="182">
        <v>0</v>
      </c>
      <c r="H550" s="182">
        <v>0</v>
      </c>
      <c r="I550" s="182">
        <v>2</v>
      </c>
      <c r="J550" s="182">
        <v>0</v>
      </c>
      <c r="K550" s="182">
        <v>0</v>
      </c>
      <c r="L550" s="182">
        <v>1</v>
      </c>
      <c r="M550" s="182">
        <v>0</v>
      </c>
      <c r="N550" s="182">
        <v>0</v>
      </c>
      <c r="O550" s="182">
        <v>0</v>
      </c>
      <c r="P550" s="182">
        <v>0</v>
      </c>
      <c r="Q550" s="182">
        <v>0</v>
      </c>
      <c r="R550" s="182">
        <v>0</v>
      </c>
      <c r="S550" s="182">
        <v>0</v>
      </c>
      <c r="T550" s="182">
        <v>0</v>
      </c>
      <c r="U550" s="182">
        <v>0</v>
      </c>
      <c r="V550" s="182">
        <v>0</v>
      </c>
      <c r="W550" s="182">
        <v>0</v>
      </c>
      <c r="X550" s="182">
        <v>0</v>
      </c>
      <c r="Y550" s="182">
        <v>0</v>
      </c>
      <c r="Z550" s="182">
        <v>21</v>
      </c>
      <c r="AA550" s="182">
        <v>0</v>
      </c>
      <c r="AB550" s="190">
        <v>65</v>
      </c>
    </row>
    <row r="551" spans="1:28" ht="15" customHeight="1">
      <c r="A551" s="35"/>
      <c r="B551" s="11"/>
      <c r="C551" s="181" t="s">
        <v>39</v>
      </c>
      <c r="D551" s="183">
        <v>0</v>
      </c>
      <c r="E551" s="182">
        <v>44</v>
      </c>
      <c r="F551" s="182">
        <v>0</v>
      </c>
      <c r="G551" s="182">
        <v>0</v>
      </c>
      <c r="H551" s="182">
        <v>0</v>
      </c>
      <c r="I551" s="182">
        <v>2</v>
      </c>
      <c r="J551" s="182">
        <v>0</v>
      </c>
      <c r="K551" s="182">
        <v>0</v>
      </c>
      <c r="L551" s="182">
        <v>1</v>
      </c>
      <c r="M551" s="182">
        <v>0</v>
      </c>
      <c r="N551" s="182">
        <v>1</v>
      </c>
      <c r="O551" s="182">
        <v>1</v>
      </c>
      <c r="P551" s="182">
        <v>1</v>
      </c>
      <c r="Q551" s="182">
        <v>0</v>
      </c>
      <c r="R551" s="182">
        <v>0</v>
      </c>
      <c r="S551" s="182">
        <v>0</v>
      </c>
      <c r="T551" s="182">
        <v>0</v>
      </c>
      <c r="U551" s="182">
        <v>0</v>
      </c>
      <c r="V551" s="182">
        <v>0</v>
      </c>
      <c r="W551" s="182">
        <v>0</v>
      </c>
      <c r="X551" s="182">
        <v>0</v>
      </c>
      <c r="Y551" s="182">
        <v>0</v>
      </c>
      <c r="Z551" s="182">
        <v>21</v>
      </c>
      <c r="AA551" s="182">
        <v>0</v>
      </c>
      <c r="AB551" s="190">
        <v>71</v>
      </c>
    </row>
    <row r="552" spans="1:28" ht="15" customHeight="1">
      <c r="A552" s="35"/>
      <c r="B552" s="334" t="s">
        <v>125</v>
      </c>
      <c r="C552" s="260" t="s">
        <v>126</v>
      </c>
      <c r="D552" s="188">
        <v>0</v>
      </c>
      <c r="E552" s="189">
        <v>8</v>
      </c>
      <c r="F552" s="189">
        <v>0</v>
      </c>
      <c r="G552" s="189">
        <v>0</v>
      </c>
      <c r="H552" s="189">
        <v>0</v>
      </c>
      <c r="I552" s="189">
        <v>2</v>
      </c>
      <c r="J552" s="189">
        <v>4</v>
      </c>
      <c r="K552" s="189">
        <v>0</v>
      </c>
      <c r="L552" s="189">
        <v>1</v>
      </c>
      <c r="M552" s="189">
        <v>0</v>
      </c>
      <c r="N552" s="189">
        <v>9</v>
      </c>
      <c r="O552" s="189">
        <v>1</v>
      </c>
      <c r="P552" s="189">
        <v>2</v>
      </c>
      <c r="Q552" s="189">
        <v>0</v>
      </c>
      <c r="R552" s="189">
        <v>0</v>
      </c>
      <c r="S552" s="189">
        <v>1</v>
      </c>
      <c r="T552" s="189">
        <v>0</v>
      </c>
      <c r="U552" s="189">
        <v>0</v>
      </c>
      <c r="V552" s="189">
        <v>0</v>
      </c>
      <c r="W552" s="189">
        <v>0</v>
      </c>
      <c r="X552" s="189">
        <v>0</v>
      </c>
      <c r="Y552" s="189">
        <v>0</v>
      </c>
      <c r="Z552" s="189">
        <v>9</v>
      </c>
      <c r="AA552" s="189">
        <v>0</v>
      </c>
      <c r="AB552" s="312">
        <v>37</v>
      </c>
    </row>
    <row r="553" spans="1:28" ht="15" customHeight="1">
      <c r="A553" s="35"/>
      <c r="B553" s="11"/>
      <c r="C553" s="181" t="s">
        <v>127</v>
      </c>
      <c r="D553" s="183">
        <v>0</v>
      </c>
      <c r="E553" s="182">
        <v>33</v>
      </c>
      <c r="F553" s="182">
        <v>0</v>
      </c>
      <c r="G553" s="182">
        <v>0</v>
      </c>
      <c r="H553" s="182">
        <v>0</v>
      </c>
      <c r="I553" s="182">
        <v>15</v>
      </c>
      <c r="J553" s="182">
        <v>1</v>
      </c>
      <c r="K553" s="182">
        <v>1</v>
      </c>
      <c r="L553" s="182">
        <v>8</v>
      </c>
      <c r="M553" s="182">
        <v>0</v>
      </c>
      <c r="N553" s="182">
        <v>89</v>
      </c>
      <c r="O553" s="182">
        <v>21</v>
      </c>
      <c r="P553" s="182">
        <v>4</v>
      </c>
      <c r="Q553" s="182">
        <v>0</v>
      </c>
      <c r="R553" s="182">
        <v>0</v>
      </c>
      <c r="S553" s="182">
        <v>3</v>
      </c>
      <c r="T553" s="182">
        <v>0</v>
      </c>
      <c r="U553" s="182">
        <v>0</v>
      </c>
      <c r="V553" s="182">
        <v>2</v>
      </c>
      <c r="W553" s="182">
        <v>0</v>
      </c>
      <c r="X553" s="182">
        <v>0</v>
      </c>
      <c r="Y553" s="182">
        <v>0</v>
      </c>
      <c r="Z553" s="182">
        <v>236</v>
      </c>
      <c r="AA553" s="182">
        <v>0</v>
      </c>
      <c r="AB553" s="190">
        <v>413</v>
      </c>
    </row>
    <row r="554" spans="1:28" ht="15" customHeight="1">
      <c r="A554" s="35"/>
      <c r="B554" s="11"/>
      <c r="C554" s="181" t="s">
        <v>128</v>
      </c>
      <c r="D554" s="183">
        <v>0</v>
      </c>
      <c r="E554" s="182">
        <v>3</v>
      </c>
      <c r="F554" s="182">
        <v>0</v>
      </c>
      <c r="G554" s="182">
        <v>0</v>
      </c>
      <c r="H554" s="182">
        <v>0</v>
      </c>
      <c r="I554" s="182">
        <v>4</v>
      </c>
      <c r="J554" s="182">
        <v>2</v>
      </c>
      <c r="K554" s="182">
        <v>0</v>
      </c>
      <c r="L554" s="182">
        <v>1</v>
      </c>
      <c r="M554" s="182">
        <v>0</v>
      </c>
      <c r="N554" s="182">
        <v>14</v>
      </c>
      <c r="O554" s="182">
        <v>15</v>
      </c>
      <c r="P554" s="182">
        <v>9</v>
      </c>
      <c r="Q554" s="182">
        <v>0</v>
      </c>
      <c r="R554" s="182">
        <v>0</v>
      </c>
      <c r="S554" s="182">
        <v>5</v>
      </c>
      <c r="T554" s="182">
        <v>1</v>
      </c>
      <c r="U554" s="182">
        <v>0</v>
      </c>
      <c r="V554" s="182">
        <v>0</v>
      </c>
      <c r="W554" s="182">
        <v>0</v>
      </c>
      <c r="X554" s="182">
        <v>2</v>
      </c>
      <c r="Y554" s="182">
        <v>0</v>
      </c>
      <c r="Z554" s="182">
        <v>61</v>
      </c>
      <c r="AA554" s="182">
        <v>0</v>
      </c>
      <c r="AB554" s="190">
        <v>117</v>
      </c>
    </row>
    <row r="555" spans="1:28" ht="15" customHeight="1">
      <c r="A555" s="35"/>
      <c r="B555" s="11"/>
      <c r="C555" s="181" t="s">
        <v>322</v>
      </c>
      <c r="D555" s="183">
        <v>0</v>
      </c>
      <c r="E555" s="182">
        <v>0</v>
      </c>
      <c r="F555" s="182">
        <v>0</v>
      </c>
      <c r="G555" s="182">
        <v>0</v>
      </c>
      <c r="H555" s="182">
        <v>0</v>
      </c>
      <c r="I555" s="182">
        <v>0</v>
      </c>
      <c r="J555" s="182">
        <v>0</v>
      </c>
      <c r="K555" s="182">
        <v>0</v>
      </c>
      <c r="L555" s="182">
        <v>0</v>
      </c>
      <c r="M555" s="182">
        <v>0</v>
      </c>
      <c r="N555" s="182">
        <v>0</v>
      </c>
      <c r="O555" s="182">
        <v>1</v>
      </c>
      <c r="P555" s="182">
        <v>0</v>
      </c>
      <c r="Q555" s="182">
        <v>0</v>
      </c>
      <c r="R555" s="182">
        <v>0</v>
      </c>
      <c r="S555" s="182">
        <v>1</v>
      </c>
      <c r="T555" s="182">
        <v>0</v>
      </c>
      <c r="U555" s="182">
        <v>0</v>
      </c>
      <c r="V555" s="182">
        <v>0</v>
      </c>
      <c r="W555" s="182">
        <v>0</v>
      </c>
      <c r="X555" s="182">
        <v>0</v>
      </c>
      <c r="Y555" s="182">
        <v>0</v>
      </c>
      <c r="Z555" s="182">
        <v>2</v>
      </c>
      <c r="AA555" s="182">
        <v>0</v>
      </c>
      <c r="AB555" s="190">
        <v>4</v>
      </c>
    </row>
    <row r="556" spans="1:28" ht="15" customHeight="1">
      <c r="A556" s="35"/>
      <c r="B556" s="304"/>
      <c r="C556" s="34" t="s">
        <v>39</v>
      </c>
      <c r="D556" s="184">
        <v>0</v>
      </c>
      <c r="E556" s="185">
        <v>44</v>
      </c>
      <c r="F556" s="185">
        <v>0</v>
      </c>
      <c r="G556" s="185">
        <v>0</v>
      </c>
      <c r="H556" s="185">
        <v>0</v>
      </c>
      <c r="I556" s="185">
        <v>21</v>
      </c>
      <c r="J556" s="185">
        <v>7</v>
      </c>
      <c r="K556" s="185">
        <v>1</v>
      </c>
      <c r="L556" s="185">
        <v>10</v>
      </c>
      <c r="M556" s="185">
        <v>0</v>
      </c>
      <c r="N556" s="185">
        <v>112</v>
      </c>
      <c r="O556" s="185">
        <v>38</v>
      </c>
      <c r="P556" s="185">
        <v>15</v>
      </c>
      <c r="Q556" s="185">
        <v>0</v>
      </c>
      <c r="R556" s="185">
        <v>0</v>
      </c>
      <c r="S556" s="185">
        <v>10</v>
      </c>
      <c r="T556" s="185">
        <v>1</v>
      </c>
      <c r="U556" s="185">
        <v>0</v>
      </c>
      <c r="V556" s="185">
        <v>2</v>
      </c>
      <c r="W556" s="185">
        <v>0</v>
      </c>
      <c r="X556" s="185">
        <v>2</v>
      </c>
      <c r="Y556" s="185">
        <v>0</v>
      </c>
      <c r="Z556" s="185">
        <v>308</v>
      </c>
      <c r="AA556" s="185">
        <v>0</v>
      </c>
      <c r="AB556" s="191">
        <v>571</v>
      </c>
    </row>
    <row r="557" spans="1:28" ht="15" customHeight="1">
      <c r="A557" s="35"/>
      <c r="B557" s="11" t="s">
        <v>193</v>
      </c>
      <c r="C557" s="181" t="s">
        <v>129</v>
      </c>
      <c r="D557" s="183">
        <v>0</v>
      </c>
      <c r="E557" s="182">
        <v>4</v>
      </c>
      <c r="F557" s="182">
        <v>0</v>
      </c>
      <c r="G557" s="182">
        <v>0</v>
      </c>
      <c r="H557" s="182">
        <v>0</v>
      </c>
      <c r="I557" s="182">
        <v>1</v>
      </c>
      <c r="J557" s="182">
        <v>1</v>
      </c>
      <c r="K557" s="182">
        <v>0</v>
      </c>
      <c r="L557" s="182">
        <v>1</v>
      </c>
      <c r="M557" s="182">
        <v>0</v>
      </c>
      <c r="N557" s="182">
        <v>27</v>
      </c>
      <c r="O557" s="182">
        <v>35</v>
      </c>
      <c r="P557" s="182">
        <v>22</v>
      </c>
      <c r="Q557" s="182">
        <v>0</v>
      </c>
      <c r="R557" s="182">
        <v>0</v>
      </c>
      <c r="S557" s="182">
        <v>3</v>
      </c>
      <c r="T557" s="182">
        <v>1</v>
      </c>
      <c r="U557" s="182">
        <v>0</v>
      </c>
      <c r="V557" s="182">
        <v>7</v>
      </c>
      <c r="W557" s="182">
        <v>0</v>
      </c>
      <c r="X557" s="182">
        <v>24</v>
      </c>
      <c r="Y557" s="182">
        <v>0</v>
      </c>
      <c r="Z557" s="182">
        <v>51</v>
      </c>
      <c r="AA557" s="182">
        <v>0</v>
      </c>
      <c r="AB557" s="190">
        <v>177</v>
      </c>
    </row>
    <row r="558" spans="1:28" ht="29.25" customHeight="1">
      <c r="A558" s="35"/>
      <c r="B558" s="197" t="s">
        <v>194</v>
      </c>
      <c r="C558" s="487" t="s">
        <v>197</v>
      </c>
      <c r="D558" s="195">
        <v>0</v>
      </c>
      <c r="E558" s="194">
        <v>0</v>
      </c>
      <c r="F558" s="194">
        <v>0</v>
      </c>
      <c r="G558" s="194">
        <v>0</v>
      </c>
      <c r="H558" s="194">
        <v>0</v>
      </c>
      <c r="I558" s="194">
        <v>0</v>
      </c>
      <c r="J558" s="194">
        <v>0</v>
      </c>
      <c r="K558" s="194">
        <v>0</v>
      </c>
      <c r="L558" s="194">
        <v>0</v>
      </c>
      <c r="M558" s="194">
        <v>0</v>
      </c>
      <c r="N558" s="194">
        <v>0</v>
      </c>
      <c r="O558" s="194">
        <v>0</v>
      </c>
      <c r="P558" s="194">
        <v>0</v>
      </c>
      <c r="Q558" s="194">
        <v>0</v>
      </c>
      <c r="R558" s="194">
        <v>0</v>
      </c>
      <c r="S558" s="194">
        <v>0</v>
      </c>
      <c r="T558" s="194">
        <v>0</v>
      </c>
      <c r="U558" s="194">
        <v>0</v>
      </c>
      <c r="V558" s="194">
        <v>0</v>
      </c>
      <c r="W558" s="194">
        <v>0</v>
      </c>
      <c r="X558" s="194">
        <v>0</v>
      </c>
      <c r="Y558" s="194">
        <v>0</v>
      </c>
      <c r="Z558" s="194">
        <v>1</v>
      </c>
      <c r="AA558" s="194">
        <v>0</v>
      </c>
      <c r="AB558" s="196">
        <v>1</v>
      </c>
    </row>
    <row r="559" spans="1:28" ht="15" customHeight="1">
      <c r="A559" s="35"/>
      <c r="B559" s="11" t="s">
        <v>181</v>
      </c>
      <c r="C559" s="181" t="s">
        <v>132</v>
      </c>
      <c r="D559" s="183">
        <v>0</v>
      </c>
      <c r="E559" s="182">
        <v>0</v>
      </c>
      <c r="F559" s="182">
        <v>0</v>
      </c>
      <c r="G559" s="182">
        <v>0</v>
      </c>
      <c r="H559" s="182">
        <v>0</v>
      </c>
      <c r="I559" s="182">
        <v>0</v>
      </c>
      <c r="J559" s="182">
        <v>0</v>
      </c>
      <c r="K559" s="182">
        <v>0</v>
      </c>
      <c r="L559" s="182">
        <v>0</v>
      </c>
      <c r="M559" s="182">
        <v>0</v>
      </c>
      <c r="N559" s="182">
        <v>0</v>
      </c>
      <c r="O559" s="182">
        <v>0</v>
      </c>
      <c r="P559" s="182">
        <v>1</v>
      </c>
      <c r="Q559" s="182">
        <v>0</v>
      </c>
      <c r="R559" s="182">
        <v>0</v>
      </c>
      <c r="S559" s="182">
        <v>0</v>
      </c>
      <c r="T559" s="182">
        <v>0</v>
      </c>
      <c r="U559" s="182">
        <v>0</v>
      </c>
      <c r="V559" s="182">
        <v>0</v>
      </c>
      <c r="W559" s="182">
        <v>0</v>
      </c>
      <c r="X559" s="182">
        <v>0</v>
      </c>
      <c r="Y559" s="182">
        <v>0</v>
      </c>
      <c r="Z559" s="182">
        <v>1</v>
      </c>
      <c r="AA559" s="182">
        <v>0</v>
      </c>
      <c r="AB559" s="190">
        <v>2</v>
      </c>
    </row>
    <row r="560" spans="1:28" ht="15" customHeight="1">
      <c r="A560" s="35"/>
      <c r="B560" s="11"/>
      <c r="C560" s="181" t="s">
        <v>133</v>
      </c>
      <c r="D560" s="183">
        <v>0</v>
      </c>
      <c r="E560" s="182">
        <v>1</v>
      </c>
      <c r="F560" s="182">
        <v>0</v>
      </c>
      <c r="G560" s="182">
        <v>0</v>
      </c>
      <c r="H560" s="182">
        <v>0</v>
      </c>
      <c r="I560" s="182">
        <v>2</v>
      </c>
      <c r="J560" s="182">
        <v>0</v>
      </c>
      <c r="K560" s="182">
        <v>0</v>
      </c>
      <c r="L560" s="182">
        <v>0</v>
      </c>
      <c r="M560" s="182">
        <v>0</v>
      </c>
      <c r="N560" s="182">
        <v>4</v>
      </c>
      <c r="O560" s="182">
        <v>10</v>
      </c>
      <c r="P560" s="182">
        <v>9</v>
      </c>
      <c r="Q560" s="182">
        <v>0</v>
      </c>
      <c r="R560" s="182">
        <v>0</v>
      </c>
      <c r="S560" s="182">
        <v>4</v>
      </c>
      <c r="T560" s="182">
        <v>0</v>
      </c>
      <c r="U560" s="182">
        <v>0</v>
      </c>
      <c r="V560" s="182">
        <v>0</v>
      </c>
      <c r="W560" s="182">
        <v>0</v>
      </c>
      <c r="X560" s="182">
        <v>2</v>
      </c>
      <c r="Y560" s="182">
        <v>0</v>
      </c>
      <c r="Z560" s="182">
        <v>50</v>
      </c>
      <c r="AA560" s="182">
        <v>0</v>
      </c>
      <c r="AB560" s="190">
        <v>82</v>
      </c>
    </row>
    <row r="561" spans="1:28" ht="15" customHeight="1">
      <c r="A561" s="35"/>
      <c r="B561" s="11"/>
      <c r="C561" s="181" t="s">
        <v>134</v>
      </c>
      <c r="D561" s="183">
        <v>0</v>
      </c>
      <c r="E561" s="182">
        <v>0</v>
      </c>
      <c r="F561" s="182">
        <v>0</v>
      </c>
      <c r="G561" s="182">
        <v>0</v>
      </c>
      <c r="H561" s="182">
        <v>0</v>
      </c>
      <c r="I561" s="182">
        <v>0</v>
      </c>
      <c r="J561" s="182">
        <v>0</v>
      </c>
      <c r="K561" s="182">
        <v>0</v>
      </c>
      <c r="L561" s="182">
        <v>0</v>
      </c>
      <c r="M561" s="182">
        <v>0</v>
      </c>
      <c r="N561" s="182">
        <v>0</v>
      </c>
      <c r="O561" s="182">
        <v>0</v>
      </c>
      <c r="P561" s="182">
        <v>1</v>
      </c>
      <c r="Q561" s="182">
        <v>0</v>
      </c>
      <c r="R561" s="182">
        <v>0</v>
      </c>
      <c r="S561" s="182">
        <v>0</v>
      </c>
      <c r="T561" s="182">
        <v>0</v>
      </c>
      <c r="U561" s="182">
        <v>0</v>
      </c>
      <c r="V561" s="182">
        <v>0</v>
      </c>
      <c r="W561" s="182">
        <v>0</v>
      </c>
      <c r="X561" s="182">
        <v>0</v>
      </c>
      <c r="Y561" s="182">
        <v>0</v>
      </c>
      <c r="Z561" s="182">
        <v>2</v>
      </c>
      <c r="AA561" s="182">
        <v>0</v>
      </c>
      <c r="AB561" s="190">
        <v>3</v>
      </c>
    </row>
    <row r="562" spans="1:28" ht="15" customHeight="1">
      <c r="A562" s="35"/>
      <c r="B562" s="11"/>
      <c r="C562" s="181" t="s">
        <v>325</v>
      </c>
      <c r="D562" s="183">
        <v>0</v>
      </c>
      <c r="E562" s="182">
        <v>0</v>
      </c>
      <c r="F562" s="182">
        <v>0</v>
      </c>
      <c r="G562" s="182">
        <v>0</v>
      </c>
      <c r="H562" s="182">
        <v>0</v>
      </c>
      <c r="I562" s="182">
        <v>0</v>
      </c>
      <c r="J562" s="182">
        <v>1</v>
      </c>
      <c r="K562" s="182">
        <v>0</v>
      </c>
      <c r="L562" s="182">
        <v>0</v>
      </c>
      <c r="M562" s="182">
        <v>0</v>
      </c>
      <c r="N562" s="182">
        <v>3</v>
      </c>
      <c r="O562" s="182">
        <v>0</v>
      </c>
      <c r="P562" s="182">
        <v>1</v>
      </c>
      <c r="Q562" s="182">
        <v>0</v>
      </c>
      <c r="R562" s="182">
        <v>0</v>
      </c>
      <c r="S562" s="182">
        <v>0</v>
      </c>
      <c r="T562" s="182">
        <v>0</v>
      </c>
      <c r="U562" s="182">
        <v>0</v>
      </c>
      <c r="V562" s="182">
        <v>0</v>
      </c>
      <c r="W562" s="182">
        <v>0</v>
      </c>
      <c r="X562" s="182">
        <v>0</v>
      </c>
      <c r="Y562" s="182">
        <v>0</v>
      </c>
      <c r="Z562" s="182">
        <v>31</v>
      </c>
      <c r="AA562" s="182">
        <v>0</v>
      </c>
      <c r="AB562" s="190">
        <v>36</v>
      </c>
    </row>
    <row r="563" spans="1:28" ht="15" customHeight="1">
      <c r="A563" s="35"/>
      <c r="B563" s="11"/>
      <c r="C563" s="181" t="s">
        <v>39</v>
      </c>
      <c r="D563" s="183">
        <v>0</v>
      </c>
      <c r="E563" s="182">
        <v>1</v>
      </c>
      <c r="F563" s="182">
        <v>0</v>
      </c>
      <c r="G563" s="182">
        <v>0</v>
      </c>
      <c r="H563" s="182">
        <v>0</v>
      </c>
      <c r="I563" s="182">
        <v>2</v>
      </c>
      <c r="J563" s="182">
        <v>1</v>
      </c>
      <c r="K563" s="182">
        <v>0</v>
      </c>
      <c r="L563" s="182">
        <v>0</v>
      </c>
      <c r="M563" s="182">
        <v>0</v>
      </c>
      <c r="N563" s="182">
        <v>7</v>
      </c>
      <c r="O563" s="182">
        <v>10</v>
      </c>
      <c r="P563" s="182">
        <v>12</v>
      </c>
      <c r="Q563" s="182">
        <v>0</v>
      </c>
      <c r="R563" s="182">
        <v>0</v>
      </c>
      <c r="S563" s="182">
        <v>4</v>
      </c>
      <c r="T563" s="182">
        <v>0</v>
      </c>
      <c r="U563" s="182">
        <v>0</v>
      </c>
      <c r="V563" s="182">
        <v>0</v>
      </c>
      <c r="W563" s="182">
        <v>0</v>
      </c>
      <c r="X563" s="182">
        <v>2</v>
      </c>
      <c r="Y563" s="182">
        <v>0</v>
      </c>
      <c r="Z563" s="182">
        <v>84</v>
      </c>
      <c r="AA563" s="182">
        <v>0</v>
      </c>
      <c r="AB563" s="190">
        <v>123</v>
      </c>
    </row>
    <row r="564" spans="1:28" ht="15" customHeight="1">
      <c r="A564" s="36"/>
      <c r="B564" s="197" t="s">
        <v>39</v>
      </c>
      <c r="C564" s="39"/>
      <c r="D564" s="195">
        <v>0</v>
      </c>
      <c r="E564" s="194">
        <v>93</v>
      </c>
      <c r="F564" s="194">
        <v>0</v>
      </c>
      <c r="G564" s="194">
        <v>0</v>
      </c>
      <c r="H564" s="194">
        <v>0</v>
      </c>
      <c r="I564" s="194">
        <v>26</v>
      </c>
      <c r="J564" s="194">
        <v>9</v>
      </c>
      <c r="K564" s="194">
        <v>1</v>
      </c>
      <c r="L564" s="194">
        <v>12</v>
      </c>
      <c r="M564" s="194">
        <v>0</v>
      </c>
      <c r="N564" s="194">
        <v>147</v>
      </c>
      <c r="O564" s="194">
        <v>84</v>
      </c>
      <c r="P564" s="194">
        <v>50</v>
      </c>
      <c r="Q564" s="194">
        <v>0</v>
      </c>
      <c r="R564" s="194">
        <v>0</v>
      </c>
      <c r="S564" s="194">
        <v>17</v>
      </c>
      <c r="T564" s="194">
        <v>2</v>
      </c>
      <c r="U564" s="194">
        <v>0</v>
      </c>
      <c r="V564" s="194">
        <v>9</v>
      </c>
      <c r="W564" s="194">
        <v>0</v>
      </c>
      <c r="X564" s="194">
        <v>28</v>
      </c>
      <c r="Y564" s="194">
        <v>0</v>
      </c>
      <c r="Z564" s="194">
        <v>465</v>
      </c>
      <c r="AA564" s="194">
        <v>0</v>
      </c>
      <c r="AB564" s="196">
        <v>943</v>
      </c>
    </row>
    <row r="565" spans="1:28" ht="15" customHeight="1">
      <c r="A565" s="35" t="s">
        <v>24</v>
      </c>
      <c r="B565" s="11" t="s">
        <v>136</v>
      </c>
      <c r="C565" s="181" t="s">
        <v>139</v>
      </c>
      <c r="D565" s="183">
        <v>0</v>
      </c>
      <c r="E565" s="182">
        <v>0</v>
      </c>
      <c r="F565" s="182">
        <v>0</v>
      </c>
      <c r="G565" s="182">
        <v>0</v>
      </c>
      <c r="H565" s="182">
        <v>0</v>
      </c>
      <c r="I565" s="182">
        <v>0</v>
      </c>
      <c r="J565" s="182">
        <v>0</v>
      </c>
      <c r="K565" s="182">
        <v>0</v>
      </c>
      <c r="L565" s="182">
        <v>0</v>
      </c>
      <c r="M565" s="182">
        <v>0</v>
      </c>
      <c r="N565" s="182">
        <v>0</v>
      </c>
      <c r="O565" s="182">
        <v>0</v>
      </c>
      <c r="P565" s="182">
        <v>0</v>
      </c>
      <c r="Q565" s="182">
        <v>0</v>
      </c>
      <c r="R565" s="182">
        <v>0</v>
      </c>
      <c r="S565" s="182">
        <v>0</v>
      </c>
      <c r="T565" s="182">
        <v>0</v>
      </c>
      <c r="U565" s="182">
        <v>0</v>
      </c>
      <c r="V565" s="182">
        <v>0</v>
      </c>
      <c r="W565" s="182">
        <v>0</v>
      </c>
      <c r="X565" s="182">
        <v>0</v>
      </c>
      <c r="Y565" s="182">
        <v>0</v>
      </c>
      <c r="Z565" s="182">
        <v>1</v>
      </c>
      <c r="AA565" s="182">
        <v>0</v>
      </c>
      <c r="AB565" s="190">
        <v>1</v>
      </c>
    </row>
    <row r="566" spans="1:28" ht="15" customHeight="1">
      <c r="A566" s="35"/>
      <c r="B566" s="11"/>
      <c r="C566" s="181" t="s">
        <v>141</v>
      </c>
      <c r="D566" s="183">
        <v>0</v>
      </c>
      <c r="E566" s="182">
        <v>0</v>
      </c>
      <c r="F566" s="182">
        <v>0</v>
      </c>
      <c r="G566" s="182">
        <v>0</v>
      </c>
      <c r="H566" s="182">
        <v>0</v>
      </c>
      <c r="I566" s="182">
        <v>0</v>
      </c>
      <c r="J566" s="182">
        <v>0</v>
      </c>
      <c r="K566" s="182">
        <v>0</v>
      </c>
      <c r="L566" s="182">
        <v>0</v>
      </c>
      <c r="M566" s="182">
        <v>0</v>
      </c>
      <c r="N566" s="182">
        <v>1</v>
      </c>
      <c r="O566" s="182">
        <v>0</v>
      </c>
      <c r="P566" s="182">
        <v>1</v>
      </c>
      <c r="Q566" s="182">
        <v>0</v>
      </c>
      <c r="R566" s="182">
        <v>0</v>
      </c>
      <c r="S566" s="182">
        <v>2</v>
      </c>
      <c r="T566" s="182">
        <v>0</v>
      </c>
      <c r="U566" s="182">
        <v>0</v>
      </c>
      <c r="V566" s="182">
        <v>0</v>
      </c>
      <c r="W566" s="182">
        <v>0</v>
      </c>
      <c r="X566" s="182">
        <v>2</v>
      </c>
      <c r="Y566" s="182">
        <v>0</v>
      </c>
      <c r="Z566" s="182">
        <v>0</v>
      </c>
      <c r="AA566" s="182">
        <v>0</v>
      </c>
      <c r="AB566" s="190">
        <v>6</v>
      </c>
    </row>
    <row r="567" spans="1:28" ht="15" customHeight="1">
      <c r="A567" s="35"/>
      <c r="B567" s="11"/>
      <c r="C567" s="181" t="s">
        <v>326</v>
      </c>
      <c r="D567" s="183">
        <v>0</v>
      </c>
      <c r="E567" s="182">
        <v>0</v>
      </c>
      <c r="F567" s="182">
        <v>0</v>
      </c>
      <c r="G567" s="182">
        <v>0</v>
      </c>
      <c r="H567" s="182">
        <v>0</v>
      </c>
      <c r="I567" s="182">
        <v>0</v>
      </c>
      <c r="J567" s="182">
        <v>0</v>
      </c>
      <c r="K567" s="182">
        <v>0</v>
      </c>
      <c r="L567" s="182">
        <v>0</v>
      </c>
      <c r="M567" s="182">
        <v>0</v>
      </c>
      <c r="N567" s="182">
        <v>0</v>
      </c>
      <c r="O567" s="182">
        <v>2</v>
      </c>
      <c r="P567" s="182">
        <v>0</v>
      </c>
      <c r="Q567" s="182">
        <v>0</v>
      </c>
      <c r="R567" s="182">
        <v>0</v>
      </c>
      <c r="S567" s="182">
        <v>0</v>
      </c>
      <c r="T567" s="182">
        <v>0</v>
      </c>
      <c r="U567" s="182">
        <v>0</v>
      </c>
      <c r="V567" s="182">
        <v>0</v>
      </c>
      <c r="W567" s="182">
        <v>0</v>
      </c>
      <c r="X567" s="182">
        <v>0</v>
      </c>
      <c r="Y567" s="182">
        <v>0</v>
      </c>
      <c r="Z567" s="182">
        <v>3</v>
      </c>
      <c r="AA567" s="182">
        <v>0</v>
      </c>
      <c r="AB567" s="190">
        <v>5</v>
      </c>
    </row>
    <row r="568" spans="1:28" ht="15" customHeight="1">
      <c r="A568" s="35"/>
      <c r="B568" s="11"/>
      <c r="C568" s="181" t="s">
        <v>39</v>
      </c>
      <c r="D568" s="183">
        <v>0</v>
      </c>
      <c r="E568" s="182">
        <v>0</v>
      </c>
      <c r="F568" s="182">
        <v>0</v>
      </c>
      <c r="G568" s="182">
        <v>0</v>
      </c>
      <c r="H568" s="182">
        <v>0</v>
      </c>
      <c r="I568" s="182">
        <v>0</v>
      </c>
      <c r="J568" s="182">
        <v>0</v>
      </c>
      <c r="K568" s="182">
        <v>0</v>
      </c>
      <c r="L568" s="182">
        <v>0</v>
      </c>
      <c r="M568" s="182">
        <v>0</v>
      </c>
      <c r="N568" s="182">
        <v>1</v>
      </c>
      <c r="O568" s="182">
        <v>2</v>
      </c>
      <c r="P568" s="182">
        <v>1</v>
      </c>
      <c r="Q568" s="182">
        <v>0</v>
      </c>
      <c r="R568" s="182">
        <v>0</v>
      </c>
      <c r="S568" s="182">
        <v>2</v>
      </c>
      <c r="T568" s="182">
        <v>0</v>
      </c>
      <c r="U568" s="182">
        <v>0</v>
      </c>
      <c r="V568" s="182">
        <v>0</v>
      </c>
      <c r="W568" s="182">
        <v>0</v>
      </c>
      <c r="X568" s="182">
        <v>2</v>
      </c>
      <c r="Y568" s="182">
        <v>0</v>
      </c>
      <c r="Z568" s="182">
        <v>4</v>
      </c>
      <c r="AA568" s="182">
        <v>0</v>
      </c>
      <c r="AB568" s="190">
        <v>12</v>
      </c>
    </row>
    <row r="569" spans="1:28" ht="15" customHeight="1">
      <c r="A569" s="35"/>
      <c r="B569" s="197" t="s">
        <v>143</v>
      </c>
      <c r="C569" s="39" t="s">
        <v>327</v>
      </c>
      <c r="D569" s="195">
        <v>0</v>
      </c>
      <c r="E569" s="194">
        <v>0</v>
      </c>
      <c r="F569" s="194">
        <v>0</v>
      </c>
      <c r="G569" s="194">
        <v>0</v>
      </c>
      <c r="H569" s="194">
        <v>0</v>
      </c>
      <c r="I569" s="194">
        <v>0</v>
      </c>
      <c r="J569" s="194">
        <v>0</v>
      </c>
      <c r="K569" s="194">
        <v>0</v>
      </c>
      <c r="L569" s="194">
        <v>0</v>
      </c>
      <c r="M569" s="194">
        <v>0</v>
      </c>
      <c r="N569" s="194">
        <v>0</v>
      </c>
      <c r="O569" s="194">
        <v>0</v>
      </c>
      <c r="P569" s="194">
        <v>1</v>
      </c>
      <c r="Q569" s="194">
        <v>0</v>
      </c>
      <c r="R569" s="194">
        <v>1</v>
      </c>
      <c r="S569" s="194">
        <v>2</v>
      </c>
      <c r="T569" s="194">
        <v>0</v>
      </c>
      <c r="U569" s="194">
        <v>0</v>
      </c>
      <c r="V569" s="194">
        <v>0</v>
      </c>
      <c r="W569" s="194">
        <v>0</v>
      </c>
      <c r="X569" s="194">
        <v>0</v>
      </c>
      <c r="Y569" s="194">
        <v>2</v>
      </c>
      <c r="Z569" s="194">
        <v>0</v>
      </c>
      <c r="AA569" s="194">
        <v>0</v>
      </c>
      <c r="AB569" s="196">
        <v>6</v>
      </c>
    </row>
    <row r="570" spans="1:28" ht="15" customHeight="1">
      <c r="A570" s="36"/>
      <c r="B570" s="304" t="s">
        <v>39</v>
      </c>
      <c r="C570" s="34"/>
      <c r="D570" s="184">
        <v>0</v>
      </c>
      <c r="E570" s="185">
        <v>0</v>
      </c>
      <c r="F570" s="185">
        <v>0</v>
      </c>
      <c r="G570" s="185">
        <v>0</v>
      </c>
      <c r="H570" s="185">
        <v>0</v>
      </c>
      <c r="I570" s="185">
        <v>0</v>
      </c>
      <c r="J570" s="185">
        <v>0</v>
      </c>
      <c r="K570" s="185">
        <v>0</v>
      </c>
      <c r="L570" s="185">
        <v>0</v>
      </c>
      <c r="M570" s="185">
        <v>0</v>
      </c>
      <c r="N570" s="185">
        <v>1</v>
      </c>
      <c r="O570" s="185">
        <v>2</v>
      </c>
      <c r="P570" s="185">
        <v>2</v>
      </c>
      <c r="Q570" s="185">
        <v>0</v>
      </c>
      <c r="R570" s="185">
        <v>1</v>
      </c>
      <c r="S570" s="185">
        <v>4</v>
      </c>
      <c r="T570" s="185">
        <v>0</v>
      </c>
      <c r="U570" s="185">
        <v>0</v>
      </c>
      <c r="V570" s="185">
        <v>0</v>
      </c>
      <c r="W570" s="185">
        <v>0</v>
      </c>
      <c r="X570" s="185">
        <v>2</v>
      </c>
      <c r="Y570" s="185">
        <v>2</v>
      </c>
      <c r="Z570" s="185">
        <v>4</v>
      </c>
      <c r="AA570" s="185">
        <v>0</v>
      </c>
      <c r="AB570" s="191">
        <v>18</v>
      </c>
    </row>
    <row r="571" spans="1:28" ht="15" customHeight="1">
      <c r="A571" s="36" t="s">
        <v>39</v>
      </c>
      <c r="B571" s="304"/>
      <c r="C571" s="34"/>
      <c r="D571" s="184">
        <v>0</v>
      </c>
      <c r="E571" s="185">
        <v>427</v>
      </c>
      <c r="F571" s="185">
        <v>0</v>
      </c>
      <c r="G571" s="185">
        <v>0</v>
      </c>
      <c r="H571" s="185">
        <v>0</v>
      </c>
      <c r="I571" s="185">
        <v>117</v>
      </c>
      <c r="J571" s="185">
        <v>34</v>
      </c>
      <c r="K571" s="185">
        <v>1</v>
      </c>
      <c r="L571" s="185">
        <v>123</v>
      </c>
      <c r="M571" s="185">
        <v>2</v>
      </c>
      <c r="N571" s="185">
        <v>874</v>
      </c>
      <c r="O571" s="185">
        <v>622</v>
      </c>
      <c r="P571" s="185">
        <v>523</v>
      </c>
      <c r="Q571" s="185">
        <v>0</v>
      </c>
      <c r="R571" s="185">
        <v>2</v>
      </c>
      <c r="S571" s="185">
        <v>178</v>
      </c>
      <c r="T571" s="185">
        <v>3</v>
      </c>
      <c r="U571" s="185">
        <v>0</v>
      </c>
      <c r="V571" s="185">
        <v>89</v>
      </c>
      <c r="W571" s="185">
        <v>4</v>
      </c>
      <c r="X571" s="185">
        <v>299</v>
      </c>
      <c r="Y571" s="185">
        <v>6</v>
      </c>
      <c r="Z571" s="185">
        <v>1795</v>
      </c>
      <c r="AA571" s="185">
        <v>0</v>
      </c>
      <c r="AB571" s="191">
        <v>5099</v>
      </c>
    </row>
    <row r="572" spans="1:28" ht="15" customHeight="1"/>
    <row r="573" spans="1:28" ht="15" customHeight="1">
      <c r="A573" s="46" t="s">
        <v>619</v>
      </c>
    </row>
    <row r="574" spans="1:28" ht="15" customHeight="1">
      <c r="A574" s="181" t="s">
        <v>733</v>
      </c>
    </row>
    <row r="575" spans="1:28" ht="15" customHeight="1">
      <c r="A575" s="181" t="s">
        <v>533</v>
      </c>
    </row>
    <row r="576" spans="1:28" ht="15" customHeight="1"/>
    <row r="577" spans="1:1" ht="15" customHeight="1">
      <c r="A577" s="141" t="s">
        <v>389</v>
      </c>
    </row>
    <row r="578" spans="1:1" ht="15" customHeight="1">
      <c r="A578" s="341" t="s">
        <v>625</v>
      </c>
    </row>
    <row r="579" spans="1:1" ht="15" customHeight="1">
      <c r="A579" s="204" t="s">
        <v>0</v>
      </c>
    </row>
    <row r="580" spans="1:1" ht="15" customHeight="1">
      <c r="A580" s="204" t="s">
        <v>414</v>
      </c>
    </row>
    <row r="581" spans="1:1" ht="15" customHeight="1">
      <c r="A581" s="204" t="s">
        <v>30</v>
      </c>
    </row>
    <row r="582" spans="1:1" ht="15" customHeight="1">
      <c r="A582" s="204" t="s">
        <v>415</v>
      </c>
    </row>
  </sheetData>
  <mergeCells count="10">
    <mergeCell ref="D467:AB467"/>
    <mergeCell ref="D468:AB468"/>
    <mergeCell ref="D7:AB7"/>
    <mergeCell ref="D8:AB8"/>
    <mergeCell ref="D176:AB176"/>
    <mergeCell ref="D177:AB177"/>
    <mergeCell ref="D200:AB200"/>
    <mergeCell ref="D201:AB201"/>
    <mergeCell ref="D308:AB308"/>
    <mergeCell ref="D309:AB309"/>
  </mergeCells>
  <conditionalFormatting sqref="A179:C182 A274:C275 A369:C377 A223:C226 A284:C287 A311:C317 A12:C21 A187:C190 A192:C194 A216:C221 A240:C245 A269:C272 A277:C282 A289:C296 A398:C413 A450:C462 A471:C474 A491:C492 A513:C519 A521:C524 A540:C547 A22:B22 A319:C328 A318:B318 A476:C484 A475:B475 A196:C198 A23:C173 A228:C232 A247:C254 A256:C267 A298:C303 A337:C338 A346:C355 A357:C367 A388:C396 A427:C448 A507:C511 A530:C538 A549:C563 A565:C569">
    <cfRule type="cellIs" dxfId="163" priority="64" operator="equal">
      <formula>"Total"</formula>
    </cfRule>
  </conditionalFormatting>
  <conditionalFormatting sqref="A183:C183">
    <cfRule type="cellIs" dxfId="162" priority="63" operator="equal">
      <formula>"Total"</formula>
    </cfRule>
  </conditionalFormatting>
  <conditionalFormatting sqref="A233:C233">
    <cfRule type="cellIs" dxfId="161" priority="51" operator="equal">
      <formula>"Total"</formula>
    </cfRule>
  </conditionalFormatting>
  <conditionalFormatting sqref="A186:C186">
    <cfRule type="cellIs" dxfId="160" priority="61" operator="equal">
      <formula>"Total"</formula>
    </cfRule>
  </conditionalFormatting>
  <conditionalFormatting sqref="A191:C191">
    <cfRule type="cellIs" dxfId="159" priority="58" operator="equal">
      <formula>"Total"</formula>
    </cfRule>
  </conditionalFormatting>
  <conditionalFormatting sqref="A195:C195">
    <cfRule type="cellIs" dxfId="158" priority="57" operator="equal">
      <formula>"Total"</formula>
    </cfRule>
  </conditionalFormatting>
  <conditionalFormatting sqref="A203:C207">
    <cfRule type="cellIs" dxfId="157" priority="56" operator="equal">
      <formula>"Total"</formula>
    </cfRule>
  </conditionalFormatting>
  <conditionalFormatting sqref="A208:C211 A234:C237 A213:C214 A212:B212">
    <cfRule type="cellIs" dxfId="156" priority="55" operator="equal">
      <formula>"Total"</formula>
    </cfRule>
  </conditionalFormatting>
  <conditionalFormatting sqref="A215:C215">
    <cfRule type="cellIs" dxfId="155" priority="54" operator="equal">
      <formula>"Total"</formula>
    </cfRule>
  </conditionalFormatting>
  <conditionalFormatting sqref="A222:C222">
    <cfRule type="cellIs" dxfId="154" priority="53" operator="equal">
      <formula>"Total"</formula>
    </cfRule>
  </conditionalFormatting>
  <conditionalFormatting sqref="A227:C227">
    <cfRule type="cellIs" dxfId="153" priority="52" operator="equal">
      <formula>"Total"</formula>
    </cfRule>
  </conditionalFormatting>
  <conditionalFormatting sqref="A238:C238">
    <cfRule type="cellIs" dxfId="152" priority="50" operator="equal">
      <formula>"Total"</formula>
    </cfRule>
  </conditionalFormatting>
  <conditionalFormatting sqref="A239:C239">
    <cfRule type="cellIs" dxfId="151" priority="49" operator="equal">
      <formula>"Total"</formula>
    </cfRule>
  </conditionalFormatting>
  <conditionalFormatting sqref="A246:C246">
    <cfRule type="cellIs" dxfId="150" priority="48" operator="equal">
      <formula>"Total"</formula>
    </cfRule>
  </conditionalFormatting>
  <conditionalFormatting sqref="A255:C255">
    <cfRule type="cellIs" dxfId="149" priority="47" operator="equal">
      <formula>"Total"</formula>
    </cfRule>
  </conditionalFormatting>
  <conditionalFormatting sqref="A268:C268">
    <cfRule type="cellIs" dxfId="148" priority="46" operator="equal">
      <formula>"Total"</formula>
    </cfRule>
  </conditionalFormatting>
  <conditionalFormatting sqref="A273:C273">
    <cfRule type="cellIs" dxfId="147" priority="45" operator="equal">
      <formula>"Total"</formula>
    </cfRule>
  </conditionalFormatting>
  <conditionalFormatting sqref="A276:C276">
    <cfRule type="cellIs" dxfId="146" priority="44" operator="equal">
      <formula>"Total"</formula>
    </cfRule>
  </conditionalFormatting>
  <conditionalFormatting sqref="A283:C283">
    <cfRule type="cellIs" dxfId="145" priority="43" operator="equal">
      <formula>"Total"</formula>
    </cfRule>
  </conditionalFormatting>
  <conditionalFormatting sqref="A288:C288">
    <cfRule type="cellIs" dxfId="144" priority="42" operator="equal">
      <formula>"Total"</formula>
    </cfRule>
  </conditionalFormatting>
  <conditionalFormatting sqref="A297:C297">
    <cfRule type="cellIs" dxfId="143" priority="41" operator="equal">
      <formula>"Total"</formula>
    </cfRule>
  </conditionalFormatting>
  <conditionalFormatting sqref="A304:C304">
    <cfRule type="cellIs" dxfId="142" priority="40" operator="equal">
      <formula>"Total"</formula>
    </cfRule>
  </conditionalFormatting>
  <conditionalFormatting sqref="A305:C305">
    <cfRule type="cellIs" dxfId="141" priority="39" operator="equal">
      <formula>"Total"</formula>
    </cfRule>
  </conditionalFormatting>
  <conditionalFormatting sqref="A330:C335 A340:C343 A379:C386 A415:C425">
    <cfRule type="cellIs" dxfId="140" priority="38" operator="equal">
      <formula>"Total"</formula>
    </cfRule>
  </conditionalFormatting>
  <conditionalFormatting sqref="A329:C329">
    <cfRule type="cellIs" dxfId="139" priority="37" operator="equal">
      <formula>"Total"</formula>
    </cfRule>
  </conditionalFormatting>
  <conditionalFormatting sqref="A336:C336">
    <cfRule type="cellIs" dxfId="138" priority="36" operator="equal">
      <formula>"Total"</formula>
    </cfRule>
  </conditionalFormatting>
  <conditionalFormatting sqref="A339:C339">
    <cfRule type="cellIs" dxfId="137" priority="35" operator="equal">
      <formula>"Total"</formula>
    </cfRule>
  </conditionalFormatting>
  <conditionalFormatting sqref="A344:C344">
    <cfRule type="cellIs" dxfId="136" priority="34" operator="equal">
      <formula>"Total"</formula>
    </cfRule>
  </conditionalFormatting>
  <conditionalFormatting sqref="A345:C345">
    <cfRule type="cellIs" dxfId="135" priority="33" operator="equal">
      <formula>"Total"</formula>
    </cfRule>
  </conditionalFormatting>
  <conditionalFormatting sqref="A356:C356">
    <cfRule type="cellIs" dxfId="134" priority="32" operator="equal">
      <formula>"Total"</formula>
    </cfRule>
  </conditionalFormatting>
  <conditionalFormatting sqref="A368:C368">
    <cfRule type="cellIs" dxfId="133" priority="31" operator="equal">
      <formula>"Total"</formula>
    </cfRule>
  </conditionalFormatting>
  <conditionalFormatting sqref="A378:C378">
    <cfRule type="cellIs" dxfId="132" priority="30" operator="equal">
      <formula>"Total"</formula>
    </cfRule>
  </conditionalFormatting>
  <conditionalFormatting sqref="A387:C387">
    <cfRule type="cellIs" dxfId="131" priority="29" operator="equal">
      <formula>"Total"</formula>
    </cfRule>
  </conditionalFormatting>
  <conditionalFormatting sqref="A397:C397">
    <cfRule type="cellIs" dxfId="130" priority="28" operator="equal">
      <formula>"Total"</formula>
    </cfRule>
  </conditionalFormatting>
  <conditionalFormatting sqref="A414:C414">
    <cfRule type="cellIs" dxfId="129" priority="27" operator="equal">
      <formula>"Total"</formula>
    </cfRule>
  </conditionalFormatting>
  <conditionalFormatting sqref="A426:C426">
    <cfRule type="cellIs" dxfId="128" priority="26" operator="equal">
      <formula>"Total"</formula>
    </cfRule>
  </conditionalFormatting>
  <conditionalFormatting sqref="A449:C449">
    <cfRule type="cellIs" dxfId="127" priority="25" operator="equal">
      <formula>"Total"</formula>
    </cfRule>
  </conditionalFormatting>
  <conditionalFormatting sqref="A463:C463">
    <cfRule type="cellIs" dxfId="126" priority="24" operator="equal">
      <formula>"Total"</formula>
    </cfRule>
  </conditionalFormatting>
  <conditionalFormatting sqref="A464:C464">
    <cfRule type="cellIs" dxfId="125" priority="23" operator="equal">
      <formula>"Total"</formula>
    </cfRule>
  </conditionalFormatting>
  <conditionalFormatting sqref="A486:C489 A494:C496 A498:C505 A526:C528">
    <cfRule type="cellIs" dxfId="124" priority="22" operator="equal">
      <formula>"Total"</formula>
    </cfRule>
  </conditionalFormatting>
  <conditionalFormatting sqref="A485:C485">
    <cfRule type="cellIs" dxfId="123" priority="21" operator="equal">
      <formula>"Total"</formula>
    </cfRule>
  </conditionalFormatting>
  <conditionalFormatting sqref="A490:C490">
    <cfRule type="cellIs" dxfId="122" priority="20" operator="equal">
      <formula>"Total"</formula>
    </cfRule>
  </conditionalFormatting>
  <conditionalFormatting sqref="A493:C493">
    <cfRule type="cellIs" dxfId="121" priority="19" operator="equal">
      <formula>"Total"</formula>
    </cfRule>
  </conditionalFormatting>
  <conditionalFormatting sqref="A497:C497">
    <cfRule type="cellIs" dxfId="120" priority="17" operator="equal">
      <formula>"Total"</formula>
    </cfRule>
  </conditionalFormatting>
  <conditionalFormatting sqref="A506:C506">
    <cfRule type="cellIs" dxfId="119" priority="16" operator="equal">
      <formula>"Total"</formula>
    </cfRule>
  </conditionalFormatting>
  <conditionalFormatting sqref="A512:C512">
    <cfRule type="cellIs" dxfId="118" priority="15" operator="equal">
      <formula>"Total"</formula>
    </cfRule>
  </conditionalFormatting>
  <conditionalFormatting sqref="A520:C520">
    <cfRule type="cellIs" dxfId="117" priority="14" operator="equal">
      <formula>"Total"</formula>
    </cfRule>
  </conditionalFormatting>
  <conditionalFormatting sqref="A525:C525">
    <cfRule type="cellIs" dxfId="116" priority="13" operator="equal">
      <formula>"Total"</formula>
    </cfRule>
  </conditionalFormatting>
  <conditionalFormatting sqref="A529:C529">
    <cfRule type="cellIs" dxfId="115" priority="12" operator="equal">
      <formula>"Total"</formula>
    </cfRule>
  </conditionalFormatting>
  <conditionalFormatting sqref="A539:C539">
    <cfRule type="cellIs" dxfId="114" priority="11" operator="equal">
      <formula>"Total"</formula>
    </cfRule>
  </conditionalFormatting>
  <conditionalFormatting sqref="A548:C548">
    <cfRule type="cellIs" dxfId="113" priority="10" operator="equal">
      <formula>"Total"</formula>
    </cfRule>
  </conditionalFormatting>
  <conditionalFormatting sqref="A564:C564">
    <cfRule type="cellIs" dxfId="112" priority="9" operator="equal">
      <formula>"Total"</formula>
    </cfRule>
  </conditionalFormatting>
  <conditionalFormatting sqref="A570:C570">
    <cfRule type="cellIs" dxfId="111" priority="8" operator="equal">
      <formula>"Total"</formula>
    </cfRule>
  </conditionalFormatting>
  <conditionalFormatting sqref="A571:C571">
    <cfRule type="cellIs" dxfId="110" priority="7" operator="equal">
      <formula>"Total"</formula>
    </cfRule>
  </conditionalFormatting>
  <conditionalFormatting sqref="A184:C184">
    <cfRule type="cellIs" dxfId="109" priority="6" operator="equal">
      <formula>"Total"</formula>
    </cfRule>
  </conditionalFormatting>
  <conditionalFormatting sqref="A185:C185">
    <cfRule type="cellIs" dxfId="108" priority="5" operator="equal">
      <formula>"Total"</formula>
    </cfRule>
  </conditionalFormatting>
  <conditionalFormatting sqref="C22">
    <cfRule type="cellIs" dxfId="107" priority="4" operator="equal">
      <formula>"Total"</formula>
    </cfRule>
  </conditionalFormatting>
  <conditionalFormatting sqref="C212">
    <cfRule type="cellIs" dxfId="106" priority="3" operator="equal">
      <formula>"Total"</formula>
    </cfRule>
  </conditionalFormatting>
  <conditionalFormatting sqref="C318">
    <cfRule type="cellIs" dxfId="105" priority="2" operator="equal">
      <formula>"Total"</formula>
    </cfRule>
  </conditionalFormatting>
  <conditionalFormatting sqref="C475">
    <cfRule type="cellIs" dxfId="104" priority="1" operator="equal">
      <formula>"Total"</formula>
    </cfRule>
  </conditionalFormatting>
  <hyperlinks>
    <hyperlink ref="A1" location="'Table Of Contents'!C6" display="return to table of contents"/>
  </hyperlinks>
  <pageMargins left="0.39370078740157483" right="0.39370078740157483" top="0.59055118110236227" bottom="0.59055118110236227" header="0.39370078740157483" footer="0.39370078740157483"/>
  <pageSetup paperSize="9" scale="50" orientation="landscape" horizontalDpi="300" verticalDpi="300" r:id="rId1"/>
  <headerFooter>
    <oddHeader>&amp;C&amp;F     &amp;A</oddHeader>
    <oddFooter>Page &amp;P of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AA126"/>
  <sheetViews>
    <sheetView zoomScaleNormal="100" workbookViewId="0"/>
  </sheetViews>
  <sheetFormatPr defaultRowHeight="11.25"/>
  <cols>
    <col min="1" max="1" width="18.5703125" customWidth="1"/>
    <col min="2" max="2" width="66.85546875" customWidth="1"/>
    <col min="3" max="3" width="10" customWidth="1"/>
    <col min="4" max="4" width="14.28515625" customWidth="1"/>
    <col min="5" max="5" width="14.28515625" style="177" customWidth="1"/>
    <col min="6" max="6" width="14.28515625" customWidth="1"/>
    <col min="7" max="7" width="14.28515625" style="177" customWidth="1"/>
    <col min="8" max="8" width="10" customWidth="1"/>
    <col min="9" max="9" width="14.28515625" customWidth="1"/>
    <col min="10" max="10" width="14.28515625" style="177" customWidth="1"/>
    <col min="11" max="11" width="14.28515625" customWidth="1"/>
    <col min="12" max="12" width="14.28515625" style="177" customWidth="1"/>
    <col min="13" max="13" width="10" customWidth="1"/>
    <col min="14" max="14" width="14.28515625" customWidth="1"/>
    <col min="15" max="15" width="14.28515625" style="177" customWidth="1"/>
    <col min="16" max="16" width="14.28515625" customWidth="1"/>
    <col min="17" max="17" width="14.28515625" style="177" customWidth="1"/>
    <col min="18" max="18" width="10" customWidth="1"/>
    <col min="19" max="19" width="14.28515625" customWidth="1"/>
    <col min="20" max="20" width="14.28515625" style="177" customWidth="1"/>
    <col min="21" max="21" width="14.28515625" customWidth="1"/>
    <col min="22" max="22" width="14.28515625" style="177" customWidth="1"/>
    <col min="23" max="23" width="10" customWidth="1"/>
    <col min="24" max="24" width="14.28515625" customWidth="1"/>
    <col min="25" max="25" width="14.28515625" style="177" customWidth="1"/>
    <col min="26" max="27" width="14.28515625" customWidth="1"/>
  </cols>
  <sheetData>
    <row r="1" spans="1:27" s="204" customFormat="1" ht="15" customHeight="1">
      <c r="A1" s="203" t="s">
        <v>231</v>
      </c>
      <c r="F1" s="205"/>
      <c r="G1" s="205"/>
    </row>
    <row r="2" spans="1:27" s="204" customFormat="1" ht="15" customHeight="1">
      <c r="A2" s="256" t="s">
        <v>270</v>
      </c>
      <c r="F2" s="205"/>
      <c r="G2" s="205"/>
    </row>
    <row r="3" spans="1:27" s="204" customFormat="1" ht="15" customHeight="1">
      <c r="A3" s="256" t="str">
        <f>"NSW Higher, Local and Children's Criminal Courts " &amp;'Table Of Contents'!H4</f>
        <v>NSW Higher, Local and Children's Criminal Courts July 2014 - June 2019</v>
      </c>
    </row>
    <row r="4" spans="1:27" s="204" customFormat="1" ht="15" customHeight="1">
      <c r="A4" s="198" t="s">
        <v>429</v>
      </c>
      <c r="F4" s="205"/>
      <c r="G4" s="205"/>
    </row>
    <row r="5" spans="1:27" s="204" customFormat="1" ht="15" customHeight="1"/>
    <row r="7" spans="1:27" s="204" customFormat="1" ht="15" customHeight="1">
      <c r="A7" s="357"/>
      <c r="B7" s="357"/>
      <c r="C7" s="510" t="str">
        <f>'Table Of Contents'!$C$4</f>
        <v>July 2014 - June 2015</v>
      </c>
      <c r="D7" s="510"/>
      <c r="E7" s="510"/>
      <c r="F7" s="510"/>
      <c r="G7" s="511"/>
      <c r="H7" s="510" t="str">
        <f>'Table Of Contents'!$D$4</f>
        <v>July 2015 - June 2016</v>
      </c>
      <c r="I7" s="510"/>
      <c r="J7" s="510"/>
      <c r="K7" s="510"/>
      <c r="L7" s="511"/>
      <c r="M7" s="510" t="str">
        <f>'Table Of Contents'!$E$4</f>
        <v>July 2016 - June 2017</v>
      </c>
      <c r="N7" s="510"/>
      <c r="O7" s="510"/>
      <c r="P7" s="510"/>
      <c r="Q7" s="511"/>
      <c r="R7" s="510" t="str">
        <f>'Table Of Contents'!$F$4</f>
        <v>July 2017 - June 2018</v>
      </c>
      <c r="S7" s="510"/>
      <c r="T7" s="510"/>
      <c r="U7" s="510"/>
      <c r="V7" s="511"/>
      <c r="W7" s="512" t="str">
        <f>'Table Of Contents'!$G$4</f>
        <v>July 2018 - June 2019</v>
      </c>
      <c r="X7" s="510"/>
      <c r="Y7" s="510"/>
      <c r="Z7" s="510"/>
      <c r="AA7" s="510"/>
    </row>
    <row r="8" spans="1:27" s="204" customFormat="1" ht="31.5" customHeight="1">
      <c r="A8" s="233" t="s">
        <v>251</v>
      </c>
      <c r="B8" s="233" t="s">
        <v>252</v>
      </c>
      <c r="C8" s="226" t="s">
        <v>154</v>
      </c>
      <c r="D8" s="281" t="s">
        <v>216</v>
      </c>
      <c r="E8" s="283" t="s">
        <v>27</v>
      </c>
      <c r="F8" s="283" t="s">
        <v>28</v>
      </c>
      <c r="G8" s="282" t="s">
        <v>217</v>
      </c>
      <c r="H8" s="226" t="s">
        <v>154</v>
      </c>
      <c r="I8" s="281" t="s">
        <v>216</v>
      </c>
      <c r="J8" s="283" t="s">
        <v>27</v>
      </c>
      <c r="K8" s="283" t="s">
        <v>28</v>
      </c>
      <c r="L8" s="282" t="s">
        <v>217</v>
      </c>
      <c r="M8" s="226" t="s">
        <v>154</v>
      </c>
      <c r="N8" s="281" t="s">
        <v>216</v>
      </c>
      <c r="O8" s="283" t="s">
        <v>27</v>
      </c>
      <c r="P8" s="283" t="s">
        <v>28</v>
      </c>
      <c r="Q8" s="282" t="s">
        <v>217</v>
      </c>
      <c r="R8" s="226" t="s">
        <v>154</v>
      </c>
      <c r="S8" s="281" t="s">
        <v>216</v>
      </c>
      <c r="T8" s="283" t="s">
        <v>27</v>
      </c>
      <c r="U8" s="283" t="s">
        <v>28</v>
      </c>
      <c r="V8" s="282" t="s">
        <v>217</v>
      </c>
      <c r="W8" s="273" t="s">
        <v>154</v>
      </c>
      <c r="X8" s="281" t="s">
        <v>216</v>
      </c>
      <c r="Y8" s="283" t="s">
        <v>27</v>
      </c>
      <c r="Z8" s="283" t="s">
        <v>28</v>
      </c>
      <c r="AA8" s="283" t="s">
        <v>217</v>
      </c>
    </row>
    <row r="9" spans="1:27" s="177" customFormat="1" ht="17.25" customHeight="1">
      <c r="A9" s="353" t="s">
        <v>333</v>
      </c>
      <c r="B9" s="355"/>
      <c r="C9" s="355"/>
      <c r="D9" s="355"/>
      <c r="E9" s="355"/>
      <c r="F9" s="355"/>
      <c r="G9" s="355"/>
      <c r="H9" s="355"/>
      <c r="I9" s="355"/>
      <c r="J9" s="355"/>
      <c r="K9" s="355"/>
      <c r="L9" s="355"/>
      <c r="M9" s="355"/>
      <c r="N9" s="355"/>
      <c r="O9" s="355"/>
      <c r="P9" s="355"/>
      <c r="Q9" s="355"/>
      <c r="R9" s="355"/>
      <c r="S9" s="355"/>
      <c r="T9" s="355"/>
      <c r="U9" s="355"/>
      <c r="V9" s="355"/>
      <c r="W9" s="355"/>
      <c r="X9" s="355"/>
      <c r="Y9" s="443"/>
      <c r="Z9" s="443"/>
      <c r="AA9" s="443"/>
    </row>
    <row r="10" spans="1:27" s="177" customFormat="1" ht="17.25" customHeight="1">
      <c r="A10" s="396"/>
      <c r="B10" s="179"/>
      <c r="C10" s="218"/>
      <c r="D10" s="278"/>
      <c r="E10" s="228"/>
      <c r="F10" s="228"/>
      <c r="G10" s="275"/>
      <c r="H10" s="292"/>
      <c r="I10" s="228"/>
      <c r="J10" s="228"/>
      <c r="K10" s="228"/>
      <c r="L10" s="275"/>
      <c r="M10" s="218"/>
      <c r="N10" s="278"/>
      <c r="O10" s="228"/>
      <c r="P10" s="228"/>
      <c r="Q10" s="275"/>
      <c r="R10" s="218"/>
      <c r="S10" s="278"/>
      <c r="T10" s="228"/>
      <c r="U10" s="228"/>
      <c r="V10" s="275"/>
      <c r="W10" s="274"/>
      <c r="X10" s="278"/>
      <c r="Y10" s="228"/>
      <c r="Z10" s="228"/>
      <c r="AA10" s="228"/>
    </row>
    <row r="11" spans="1:27" s="204" customFormat="1" ht="15" customHeight="1">
      <c r="A11" s="227" t="s">
        <v>423</v>
      </c>
      <c r="B11" s="200" t="s">
        <v>214</v>
      </c>
      <c r="C11" s="218">
        <v>17</v>
      </c>
      <c r="D11" s="278" t="s">
        <v>575</v>
      </c>
      <c r="E11" s="228">
        <v>526</v>
      </c>
      <c r="F11" s="228">
        <v>90</v>
      </c>
      <c r="G11" s="228" t="s">
        <v>575</v>
      </c>
      <c r="H11" s="293">
        <v>15</v>
      </c>
      <c r="I11" s="228" t="s">
        <v>575</v>
      </c>
      <c r="J11" s="228">
        <v>538</v>
      </c>
      <c r="K11" s="228">
        <v>135</v>
      </c>
      <c r="L11" s="275" t="s">
        <v>575</v>
      </c>
      <c r="M11" s="218">
        <v>12</v>
      </c>
      <c r="N11" s="278" t="s">
        <v>575</v>
      </c>
      <c r="O11" s="228">
        <v>546.5</v>
      </c>
      <c r="P11" s="228">
        <v>80</v>
      </c>
      <c r="Q11" s="275" t="s">
        <v>575</v>
      </c>
      <c r="R11" s="218">
        <v>13</v>
      </c>
      <c r="S11" s="278" t="s">
        <v>575</v>
      </c>
      <c r="T11" s="228">
        <v>903</v>
      </c>
      <c r="U11" s="228">
        <v>118</v>
      </c>
      <c r="V11" s="275" t="s">
        <v>575</v>
      </c>
      <c r="W11" s="274">
        <v>8</v>
      </c>
      <c r="X11" s="278" t="s">
        <v>575</v>
      </c>
      <c r="Y11" s="228">
        <v>450.5</v>
      </c>
      <c r="Z11" s="228">
        <v>75</v>
      </c>
      <c r="AA11" s="228" t="s">
        <v>575</v>
      </c>
    </row>
    <row r="12" spans="1:27" s="204" customFormat="1" ht="15" customHeight="1">
      <c r="A12" s="227"/>
      <c r="B12" s="201" t="s">
        <v>239</v>
      </c>
      <c r="C12" s="218">
        <v>5</v>
      </c>
      <c r="D12" s="278" t="s">
        <v>575</v>
      </c>
      <c r="E12" s="228">
        <v>526</v>
      </c>
      <c r="F12" s="228" t="s">
        <v>529</v>
      </c>
      <c r="G12" s="228" t="s">
        <v>575</v>
      </c>
      <c r="H12" s="293">
        <v>5</v>
      </c>
      <c r="I12" s="228" t="s">
        <v>575</v>
      </c>
      <c r="J12" s="228">
        <v>376</v>
      </c>
      <c r="K12" s="228" t="s">
        <v>529</v>
      </c>
      <c r="L12" s="275" t="s">
        <v>575</v>
      </c>
      <c r="M12" s="218">
        <v>1</v>
      </c>
      <c r="N12" s="278" t="s">
        <v>575</v>
      </c>
      <c r="O12" s="228">
        <v>434</v>
      </c>
      <c r="P12" s="228" t="s">
        <v>529</v>
      </c>
      <c r="Q12" s="275" t="s">
        <v>575</v>
      </c>
      <c r="R12" s="218">
        <v>6</v>
      </c>
      <c r="S12" s="278" t="s">
        <v>575</v>
      </c>
      <c r="T12" s="228">
        <v>625</v>
      </c>
      <c r="U12" s="228" t="s">
        <v>529</v>
      </c>
      <c r="V12" s="275" t="s">
        <v>575</v>
      </c>
      <c r="W12" s="274" t="s">
        <v>529</v>
      </c>
      <c r="X12" s="278" t="s">
        <v>575</v>
      </c>
      <c r="Y12" s="228" t="s">
        <v>529</v>
      </c>
      <c r="Z12" s="228" t="s">
        <v>529</v>
      </c>
      <c r="AA12" s="228" t="s">
        <v>575</v>
      </c>
    </row>
    <row r="13" spans="1:27" s="204" customFormat="1" ht="15" customHeight="1">
      <c r="A13" s="227"/>
      <c r="B13" s="201" t="s">
        <v>392</v>
      </c>
      <c r="C13" s="218" t="s">
        <v>529</v>
      </c>
      <c r="D13" s="278" t="s">
        <v>575</v>
      </c>
      <c r="E13" s="228" t="s">
        <v>529</v>
      </c>
      <c r="F13" s="228" t="s">
        <v>529</v>
      </c>
      <c r="G13" s="228" t="s">
        <v>575</v>
      </c>
      <c r="H13" s="293" t="s">
        <v>529</v>
      </c>
      <c r="I13" s="228" t="s">
        <v>575</v>
      </c>
      <c r="J13" s="228" t="s">
        <v>529</v>
      </c>
      <c r="K13" s="228" t="s">
        <v>529</v>
      </c>
      <c r="L13" s="275" t="s">
        <v>575</v>
      </c>
      <c r="M13" s="218" t="s">
        <v>529</v>
      </c>
      <c r="N13" s="278" t="s">
        <v>575</v>
      </c>
      <c r="O13" s="228" t="s">
        <v>529</v>
      </c>
      <c r="P13" s="228" t="s">
        <v>529</v>
      </c>
      <c r="Q13" s="275" t="s">
        <v>575</v>
      </c>
      <c r="R13" s="218">
        <v>1</v>
      </c>
      <c r="S13" s="278" t="s">
        <v>575</v>
      </c>
      <c r="T13" s="228">
        <v>359</v>
      </c>
      <c r="U13" s="228" t="s">
        <v>529</v>
      </c>
      <c r="V13" s="275" t="s">
        <v>575</v>
      </c>
      <c r="W13" s="274" t="s">
        <v>529</v>
      </c>
      <c r="X13" s="278" t="s">
        <v>575</v>
      </c>
      <c r="Y13" s="228" t="s">
        <v>529</v>
      </c>
      <c r="Z13" s="228" t="s">
        <v>529</v>
      </c>
      <c r="AA13" s="228" t="s">
        <v>575</v>
      </c>
    </row>
    <row r="14" spans="1:27" s="204" customFormat="1" ht="15" customHeight="1">
      <c r="A14" s="227"/>
      <c r="B14" s="201" t="s">
        <v>238</v>
      </c>
      <c r="C14" s="218">
        <v>12</v>
      </c>
      <c r="D14" s="278" t="s">
        <v>575</v>
      </c>
      <c r="E14" s="228">
        <v>373.5</v>
      </c>
      <c r="F14" s="228">
        <v>90</v>
      </c>
      <c r="G14" s="228" t="s">
        <v>575</v>
      </c>
      <c r="H14" s="293">
        <v>10</v>
      </c>
      <c r="I14" s="228" t="s">
        <v>575</v>
      </c>
      <c r="J14" s="228">
        <v>538</v>
      </c>
      <c r="K14" s="228">
        <v>135</v>
      </c>
      <c r="L14" s="275" t="s">
        <v>575</v>
      </c>
      <c r="M14" s="218">
        <v>10</v>
      </c>
      <c r="N14" s="278" t="s">
        <v>575</v>
      </c>
      <c r="O14" s="228">
        <v>546.5</v>
      </c>
      <c r="P14" s="228">
        <v>93</v>
      </c>
      <c r="Q14" s="275" t="s">
        <v>575</v>
      </c>
      <c r="R14" s="218">
        <v>6</v>
      </c>
      <c r="S14" s="278" t="s">
        <v>575</v>
      </c>
      <c r="T14" s="228">
        <v>940.5</v>
      </c>
      <c r="U14" s="228">
        <v>118</v>
      </c>
      <c r="V14" s="275" t="s">
        <v>575</v>
      </c>
      <c r="W14" s="274">
        <v>8</v>
      </c>
      <c r="X14" s="278" t="s">
        <v>575</v>
      </c>
      <c r="Y14" s="228">
        <v>450.5</v>
      </c>
      <c r="Z14" s="228">
        <v>75</v>
      </c>
      <c r="AA14" s="228" t="s">
        <v>575</v>
      </c>
    </row>
    <row r="15" spans="1:27" s="204" customFormat="1" ht="15" customHeight="1">
      <c r="A15" s="227"/>
      <c r="B15" s="230" t="s">
        <v>240</v>
      </c>
      <c r="C15" s="231" t="s">
        <v>529</v>
      </c>
      <c r="D15" s="279" t="s">
        <v>575</v>
      </c>
      <c r="E15" s="232" t="s">
        <v>529</v>
      </c>
      <c r="F15" s="232" t="s">
        <v>529</v>
      </c>
      <c r="G15" s="232" t="s">
        <v>575</v>
      </c>
      <c r="H15" s="483" t="s">
        <v>529</v>
      </c>
      <c r="I15" s="232" t="s">
        <v>575</v>
      </c>
      <c r="J15" s="232" t="s">
        <v>529</v>
      </c>
      <c r="K15" s="232" t="s">
        <v>529</v>
      </c>
      <c r="L15" s="277" t="s">
        <v>575</v>
      </c>
      <c r="M15" s="231">
        <v>1</v>
      </c>
      <c r="N15" s="279" t="s">
        <v>575</v>
      </c>
      <c r="O15" s="232">
        <v>868</v>
      </c>
      <c r="P15" s="232">
        <v>72</v>
      </c>
      <c r="Q15" s="277" t="s">
        <v>575</v>
      </c>
      <c r="R15" s="231" t="s">
        <v>529</v>
      </c>
      <c r="S15" s="279" t="s">
        <v>575</v>
      </c>
      <c r="T15" s="232" t="s">
        <v>529</v>
      </c>
      <c r="U15" s="232" t="s">
        <v>529</v>
      </c>
      <c r="V15" s="277" t="s">
        <v>575</v>
      </c>
      <c r="W15" s="276" t="s">
        <v>529</v>
      </c>
      <c r="X15" s="279" t="s">
        <v>575</v>
      </c>
      <c r="Y15" s="232" t="s">
        <v>529</v>
      </c>
      <c r="Z15" s="232" t="s">
        <v>529</v>
      </c>
      <c r="AA15" s="232" t="s">
        <v>575</v>
      </c>
    </row>
    <row r="16" spans="1:27" s="204" customFormat="1" ht="15" customHeight="1">
      <c r="A16" s="227"/>
      <c r="B16" s="200" t="s">
        <v>305</v>
      </c>
      <c r="C16" s="218">
        <v>7</v>
      </c>
      <c r="D16" s="278" t="s">
        <v>575</v>
      </c>
      <c r="E16" s="228">
        <v>394</v>
      </c>
      <c r="F16" s="228">
        <v>189</v>
      </c>
      <c r="G16" s="228" t="s">
        <v>575</v>
      </c>
      <c r="H16" s="293">
        <v>5</v>
      </c>
      <c r="I16" s="228" t="s">
        <v>575</v>
      </c>
      <c r="J16" s="228">
        <v>195</v>
      </c>
      <c r="K16" s="228">
        <v>0</v>
      </c>
      <c r="L16" s="275" t="s">
        <v>575</v>
      </c>
      <c r="M16" s="218">
        <v>6</v>
      </c>
      <c r="N16" s="278" t="s">
        <v>575</v>
      </c>
      <c r="O16" s="228">
        <v>314</v>
      </c>
      <c r="P16" s="228">
        <v>27</v>
      </c>
      <c r="Q16" s="275" t="s">
        <v>575</v>
      </c>
      <c r="R16" s="218">
        <v>11</v>
      </c>
      <c r="S16" s="278" t="s">
        <v>575</v>
      </c>
      <c r="T16" s="228">
        <v>348</v>
      </c>
      <c r="U16" s="228">
        <v>52</v>
      </c>
      <c r="V16" s="275" t="s">
        <v>575</v>
      </c>
      <c r="W16" s="274">
        <v>6</v>
      </c>
      <c r="X16" s="278" t="s">
        <v>575</v>
      </c>
      <c r="Y16" s="228">
        <v>407</v>
      </c>
      <c r="Z16" s="228">
        <v>169.5</v>
      </c>
      <c r="AA16" s="228" t="s">
        <v>575</v>
      </c>
    </row>
    <row r="17" spans="1:27" s="204" customFormat="1" ht="15" customHeight="1">
      <c r="A17" s="227"/>
      <c r="B17" s="299" t="s">
        <v>394</v>
      </c>
      <c r="C17" s="218">
        <v>6</v>
      </c>
      <c r="D17" s="278" t="s">
        <v>575</v>
      </c>
      <c r="E17" s="228">
        <v>515.5</v>
      </c>
      <c r="F17" s="228">
        <v>189</v>
      </c>
      <c r="G17" s="228" t="s">
        <v>575</v>
      </c>
      <c r="H17" s="293">
        <v>2</v>
      </c>
      <c r="I17" s="228" t="s">
        <v>575</v>
      </c>
      <c r="J17" s="228">
        <v>213.5</v>
      </c>
      <c r="K17" s="228">
        <v>184</v>
      </c>
      <c r="L17" s="275" t="s">
        <v>575</v>
      </c>
      <c r="M17" s="218">
        <v>4</v>
      </c>
      <c r="N17" s="278" t="s">
        <v>575</v>
      </c>
      <c r="O17" s="228">
        <v>445.5</v>
      </c>
      <c r="P17" s="228">
        <v>76</v>
      </c>
      <c r="Q17" s="275" t="s">
        <v>575</v>
      </c>
      <c r="R17" s="218">
        <v>11</v>
      </c>
      <c r="S17" s="278" t="s">
        <v>575</v>
      </c>
      <c r="T17" s="228">
        <v>348</v>
      </c>
      <c r="U17" s="228">
        <v>52</v>
      </c>
      <c r="V17" s="275" t="s">
        <v>575</v>
      </c>
      <c r="W17" s="274">
        <v>6</v>
      </c>
      <c r="X17" s="278" t="s">
        <v>575</v>
      </c>
      <c r="Y17" s="228">
        <v>407</v>
      </c>
      <c r="Z17" s="228">
        <v>169.5</v>
      </c>
      <c r="AA17" s="228" t="s">
        <v>575</v>
      </c>
    </row>
    <row r="18" spans="1:27" s="204" customFormat="1" ht="15" customHeight="1">
      <c r="A18" s="227"/>
      <c r="B18" s="201" t="s">
        <v>395</v>
      </c>
      <c r="C18" s="218">
        <v>1</v>
      </c>
      <c r="D18" s="279" t="s">
        <v>575</v>
      </c>
      <c r="E18" s="228">
        <v>304</v>
      </c>
      <c r="F18" s="228">
        <v>0</v>
      </c>
      <c r="G18" s="228" t="s">
        <v>575</v>
      </c>
      <c r="H18" s="293">
        <v>3</v>
      </c>
      <c r="I18" s="228" t="s">
        <v>575</v>
      </c>
      <c r="J18" s="228">
        <v>195</v>
      </c>
      <c r="K18" s="228">
        <v>0</v>
      </c>
      <c r="L18" s="275" t="s">
        <v>575</v>
      </c>
      <c r="M18" s="218">
        <v>2</v>
      </c>
      <c r="N18" s="278" t="s">
        <v>575</v>
      </c>
      <c r="O18" s="228">
        <v>219.5</v>
      </c>
      <c r="P18" s="228">
        <v>0</v>
      </c>
      <c r="Q18" s="275" t="s">
        <v>575</v>
      </c>
      <c r="R18" s="218" t="s">
        <v>529</v>
      </c>
      <c r="S18" s="278" t="s">
        <v>575</v>
      </c>
      <c r="T18" s="228" t="s">
        <v>529</v>
      </c>
      <c r="U18" s="228" t="s">
        <v>529</v>
      </c>
      <c r="V18" s="275" t="s">
        <v>575</v>
      </c>
      <c r="W18" s="274" t="s">
        <v>529</v>
      </c>
      <c r="X18" s="278" t="s">
        <v>575</v>
      </c>
      <c r="Y18" s="228" t="s">
        <v>529</v>
      </c>
      <c r="Z18" s="228" t="s">
        <v>529</v>
      </c>
      <c r="AA18" s="228" t="s">
        <v>575</v>
      </c>
    </row>
    <row r="19" spans="1:27" s="204" customFormat="1" ht="15" customHeight="1">
      <c r="A19" s="229"/>
      <c r="B19" s="170" t="s">
        <v>39</v>
      </c>
      <c r="C19" s="361">
        <v>24</v>
      </c>
      <c r="D19" s="362" t="s">
        <v>575</v>
      </c>
      <c r="E19" s="363">
        <v>460</v>
      </c>
      <c r="F19" s="363">
        <v>100</v>
      </c>
      <c r="G19" s="363" t="s">
        <v>575</v>
      </c>
      <c r="H19" s="484">
        <v>20</v>
      </c>
      <c r="I19" s="363" t="s">
        <v>575</v>
      </c>
      <c r="J19" s="363">
        <v>308</v>
      </c>
      <c r="K19" s="363">
        <v>127</v>
      </c>
      <c r="L19" s="364" t="s">
        <v>575</v>
      </c>
      <c r="M19" s="361">
        <v>18</v>
      </c>
      <c r="N19" s="362" t="s">
        <v>575</v>
      </c>
      <c r="O19" s="363">
        <v>488</v>
      </c>
      <c r="P19" s="363">
        <v>72</v>
      </c>
      <c r="Q19" s="364" t="s">
        <v>575</v>
      </c>
      <c r="R19" s="361">
        <v>24</v>
      </c>
      <c r="S19" s="362" t="s">
        <v>575</v>
      </c>
      <c r="T19" s="363">
        <v>353.5</v>
      </c>
      <c r="U19" s="363">
        <v>59</v>
      </c>
      <c r="V19" s="364" t="s">
        <v>575</v>
      </c>
      <c r="W19" s="365">
        <v>14</v>
      </c>
      <c r="X19" s="362" t="s">
        <v>575</v>
      </c>
      <c r="Y19" s="363">
        <v>431.5</v>
      </c>
      <c r="Z19" s="363">
        <v>96.5</v>
      </c>
      <c r="AA19" s="363" t="s">
        <v>575</v>
      </c>
    </row>
    <row r="20" spans="1:27" s="204" customFormat="1" ht="15" customHeight="1">
      <c r="A20" s="227" t="s">
        <v>426</v>
      </c>
      <c r="B20" s="200" t="s">
        <v>214</v>
      </c>
      <c r="C20" s="218">
        <v>41</v>
      </c>
      <c r="D20" s="278" t="s">
        <v>575</v>
      </c>
      <c r="E20" s="228">
        <v>301</v>
      </c>
      <c r="F20" s="228">
        <v>91.5</v>
      </c>
      <c r="G20" s="228" t="s">
        <v>575</v>
      </c>
      <c r="H20" s="293">
        <v>30</v>
      </c>
      <c r="I20" s="228" t="s">
        <v>575</v>
      </c>
      <c r="J20" s="228">
        <v>305</v>
      </c>
      <c r="K20" s="228">
        <v>79</v>
      </c>
      <c r="L20" s="275" t="s">
        <v>575</v>
      </c>
      <c r="M20" s="218">
        <v>36</v>
      </c>
      <c r="N20" s="278" t="s">
        <v>575</v>
      </c>
      <c r="O20" s="228">
        <v>343</v>
      </c>
      <c r="P20" s="228">
        <v>65</v>
      </c>
      <c r="Q20" s="275" t="s">
        <v>575</v>
      </c>
      <c r="R20" s="218">
        <v>25</v>
      </c>
      <c r="S20" s="278" t="s">
        <v>575</v>
      </c>
      <c r="T20" s="228">
        <v>305</v>
      </c>
      <c r="U20" s="228">
        <v>127</v>
      </c>
      <c r="V20" s="275" t="s">
        <v>575</v>
      </c>
      <c r="W20" s="274">
        <v>36</v>
      </c>
      <c r="X20" s="278" t="s">
        <v>575</v>
      </c>
      <c r="Y20" s="228">
        <v>356</v>
      </c>
      <c r="Z20" s="228">
        <v>91</v>
      </c>
      <c r="AA20" s="228" t="s">
        <v>575</v>
      </c>
    </row>
    <row r="21" spans="1:27" s="204" customFormat="1" ht="15" customHeight="1">
      <c r="A21" s="227"/>
      <c r="B21" s="201" t="s">
        <v>239</v>
      </c>
      <c r="C21" s="218">
        <v>2</v>
      </c>
      <c r="D21" s="278" t="s">
        <v>575</v>
      </c>
      <c r="E21" s="228">
        <v>380.5</v>
      </c>
      <c r="F21" s="228" t="s">
        <v>529</v>
      </c>
      <c r="G21" s="228" t="s">
        <v>575</v>
      </c>
      <c r="H21" s="293">
        <v>6</v>
      </c>
      <c r="I21" s="228" t="s">
        <v>575</v>
      </c>
      <c r="J21" s="228">
        <v>277</v>
      </c>
      <c r="K21" s="228" t="s">
        <v>529</v>
      </c>
      <c r="L21" s="275" t="s">
        <v>575</v>
      </c>
      <c r="M21" s="218">
        <v>2</v>
      </c>
      <c r="N21" s="278" t="s">
        <v>575</v>
      </c>
      <c r="O21" s="228">
        <v>339.5</v>
      </c>
      <c r="P21" s="228" t="s">
        <v>529</v>
      </c>
      <c r="Q21" s="275" t="s">
        <v>575</v>
      </c>
      <c r="R21" s="218">
        <v>1</v>
      </c>
      <c r="S21" s="278" t="s">
        <v>575</v>
      </c>
      <c r="T21" s="228">
        <v>1003</v>
      </c>
      <c r="U21" s="228" t="s">
        <v>529</v>
      </c>
      <c r="V21" s="275" t="s">
        <v>575</v>
      </c>
      <c r="W21" s="274">
        <v>3</v>
      </c>
      <c r="X21" s="278" t="s">
        <v>575</v>
      </c>
      <c r="Y21" s="228">
        <v>312</v>
      </c>
      <c r="Z21" s="228" t="s">
        <v>529</v>
      </c>
      <c r="AA21" s="228" t="s">
        <v>575</v>
      </c>
    </row>
    <row r="22" spans="1:27" s="204" customFormat="1" ht="15" customHeight="1">
      <c r="A22" s="227"/>
      <c r="B22" s="201" t="s">
        <v>392</v>
      </c>
      <c r="C22" s="218">
        <v>7</v>
      </c>
      <c r="D22" s="278" t="s">
        <v>575</v>
      </c>
      <c r="E22" s="228">
        <v>149</v>
      </c>
      <c r="F22" s="228" t="s">
        <v>529</v>
      </c>
      <c r="G22" s="228" t="s">
        <v>575</v>
      </c>
      <c r="H22" s="293">
        <v>6</v>
      </c>
      <c r="I22" s="228" t="s">
        <v>575</v>
      </c>
      <c r="J22" s="228">
        <v>301.5</v>
      </c>
      <c r="K22" s="228" t="s">
        <v>529</v>
      </c>
      <c r="L22" s="275" t="s">
        <v>575</v>
      </c>
      <c r="M22" s="218">
        <v>4</v>
      </c>
      <c r="N22" s="278" t="s">
        <v>575</v>
      </c>
      <c r="O22" s="228">
        <v>118</v>
      </c>
      <c r="P22" s="228" t="s">
        <v>529</v>
      </c>
      <c r="Q22" s="275" t="s">
        <v>575</v>
      </c>
      <c r="R22" s="218">
        <v>7</v>
      </c>
      <c r="S22" s="278" t="s">
        <v>575</v>
      </c>
      <c r="T22" s="228">
        <v>260</v>
      </c>
      <c r="U22" s="228" t="s">
        <v>529</v>
      </c>
      <c r="V22" s="275" t="s">
        <v>575</v>
      </c>
      <c r="W22" s="274">
        <v>8</v>
      </c>
      <c r="X22" s="278" t="s">
        <v>575</v>
      </c>
      <c r="Y22" s="228">
        <v>193.5</v>
      </c>
      <c r="Z22" s="228" t="s">
        <v>529</v>
      </c>
      <c r="AA22" s="228" t="s">
        <v>575</v>
      </c>
    </row>
    <row r="23" spans="1:27" s="204" customFormat="1" ht="15" customHeight="1">
      <c r="A23" s="227"/>
      <c r="B23" s="201" t="s">
        <v>238</v>
      </c>
      <c r="C23" s="218">
        <v>30</v>
      </c>
      <c r="D23" s="278" t="s">
        <v>575</v>
      </c>
      <c r="E23" s="228">
        <v>317.5</v>
      </c>
      <c r="F23" s="228">
        <v>91.5</v>
      </c>
      <c r="G23" s="228" t="s">
        <v>575</v>
      </c>
      <c r="H23" s="293">
        <v>18</v>
      </c>
      <c r="I23" s="228" t="s">
        <v>575</v>
      </c>
      <c r="J23" s="228">
        <v>323.5</v>
      </c>
      <c r="K23" s="228">
        <v>79</v>
      </c>
      <c r="L23" s="275" t="s">
        <v>575</v>
      </c>
      <c r="M23" s="218">
        <v>29</v>
      </c>
      <c r="N23" s="278" t="s">
        <v>575</v>
      </c>
      <c r="O23" s="228">
        <v>406</v>
      </c>
      <c r="P23" s="228">
        <v>70</v>
      </c>
      <c r="Q23" s="275" t="s">
        <v>575</v>
      </c>
      <c r="R23" s="218">
        <v>16</v>
      </c>
      <c r="S23" s="278" t="s">
        <v>575</v>
      </c>
      <c r="T23" s="228">
        <v>346.5</v>
      </c>
      <c r="U23" s="228">
        <v>128</v>
      </c>
      <c r="V23" s="275" t="s">
        <v>575</v>
      </c>
      <c r="W23" s="274">
        <v>24</v>
      </c>
      <c r="X23" s="278" t="s">
        <v>575</v>
      </c>
      <c r="Y23" s="228">
        <v>415</v>
      </c>
      <c r="Z23" s="228">
        <v>95</v>
      </c>
      <c r="AA23" s="228" t="s">
        <v>575</v>
      </c>
    </row>
    <row r="24" spans="1:27" s="204" customFormat="1" ht="15" customHeight="1">
      <c r="A24" s="227"/>
      <c r="B24" s="230" t="s">
        <v>240</v>
      </c>
      <c r="C24" s="231">
        <v>2</v>
      </c>
      <c r="D24" s="279" t="s">
        <v>575</v>
      </c>
      <c r="E24" s="232">
        <v>425</v>
      </c>
      <c r="F24" s="232">
        <v>89.5</v>
      </c>
      <c r="G24" s="232" t="s">
        <v>575</v>
      </c>
      <c r="H24" s="483" t="s">
        <v>529</v>
      </c>
      <c r="I24" s="231" t="s">
        <v>575</v>
      </c>
      <c r="J24" s="232" t="s">
        <v>529</v>
      </c>
      <c r="K24" s="232" t="s">
        <v>529</v>
      </c>
      <c r="L24" s="277" t="s">
        <v>575</v>
      </c>
      <c r="M24" s="231">
        <v>1</v>
      </c>
      <c r="N24" s="279" t="s">
        <v>575</v>
      </c>
      <c r="O24" s="232">
        <v>238</v>
      </c>
      <c r="P24" s="232">
        <v>0</v>
      </c>
      <c r="Q24" s="277" t="s">
        <v>575</v>
      </c>
      <c r="R24" s="231">
        <v>1</v>
      </c>
      <c r="S24" s="279" t="s">
        <v>575</v>
      </c>
      <c r="T24" s="232">
        <v>351</v>
      </c>
      <c r="U24" s="232">
        <v>71</v>
      </c>
      <c r="V24" s="277" t="s">
        <v>575</v>
      </c>
      <c r="W24" s="276">
        <v>1</v>
      </c>
      <c r="X24" s="279" t="s">
        <v>575</v>
      </c>
      <c r="Y24" s="232">
        <v>216</v>
      </c>
      <c r="Z24" s="232">
        <v>28</v>
      </c>
      <c r="AA24" s="232" t="s">
        <v>575</v>
      </c>
    </row>
    <row r="25" spans="1:27" s="204" customFormat="1" ht="15" customHeight="1">
      <c r="A25" s="227"/>
      <c r="B25" s="200" t="s">
        <v>305</v>
      </c>
      <c r="C25" s="218">
        <v>16</v>
      </c>
      <c r="D25" s="278" t="s">
        <v>575</v>
      </c>
      <c r="E25" s="228">
        <v>246</v>
      </c>
      <c r="F25" s="228">
        <v>58.5</v>
      </c>
      <c r="G25" s="228" t="s">
        <v>575</v>
      </c>
      <c r="H25" s="293">
        <v>12</v>
      </c>
      <c r="I25" s="228" t="s">
        <v>575</v>
      </c>
      <c r="J25" s="228">
        <v>196.5</v>
      </c>
      <c r="K25" s="228">
        <v>3</v>
      </c>
      <c r="L25" s="275" t="s">
        <v>575</v>
      </c>
      <c r="M25" s="218">
        <v>19</v>
      </c>
      <c r="N25" s="278" t="s">
        <v>575</v>
      </c>
      <c r="O25" s="228">
        <v>250</v>
      </c>
      <c r="P25" s="228">
        <v>25</v>
      </c>
      <c r="Q25" s="275" t="s">
        <v>575</v>
      </c>
      <c r="R25" s="218">
        <v>24</v>
      </c>
      <c r="S25" s="278" t="s">
        <v>575</v>
      </c>
      <c r="T25" s="228">
        <v>317</v>
      </c>
      <c r="U25" s="228">
        <v>13</v>
      </c>
      <c r="V25" s="275" t="s">
        <v>575</v>
      </c>
      <c r="W25" s="274">
        <v>22</v>
      </c>
      <c r="X25" s="278" t="s">
        <v>575</v>
      </c>
      <c r="Y25" s="228">
        <v>258.5</v>
      </c>
      <c r="Z25" s="228">
        <v>0</v>
      </c>
      <c r="AA25" s="228" t="s">
        <v>575</v>
      </c>
    </row>
    <row r="26" spans="1:27" s="204" customFormat="1" ht="15" customHeight="1">
      <c r="A26" s="227"/>
      <c r="B26" s="299" t="s">
        <v>394</v>
      </c>
      <c r="C26" s="218">
        <v>10</v>
      </c>
      <c r="D26" s="278" t="s">
        <v>575</v>
      </c>
      <c r="E26" s="228">
        <v>273.5</v>
      </c>
      <c r="F26" s="228">
        <v>115</v>
      </c>
      <c r="G26" s="228" t="s">
        <v>575</v>
      </c>
      <c r="H26" s="293">
        <v>7</v>
      </c>
      <c r="I26" s="228" t="s">
        <v>575</v>
      </c>
      <c r="J26" s="228">
        <v>218</v>
      </c>
      <c r="K26" s="228">
        <v>56</v>
      </c>
      <c r="L26" s="275" t="s">
        <v>575</v>
      </c>
      <c r="M26" s="218">
        <v>13</v>
      </c>
      <c r="N26" s="278" t="s">
        <v>575</v>
      </c>
      <c r="O26" s="228">
        <v>250</v>
      </c>
      <c r="P26" s="228">
        <v>81</v>
      </c>
      <c r="Q26" s="275" t="s">
        <v>575</v>
      </c>
      <c r="R26" s="218">
        <v>15</v>
      </c>
      <c r="S26" s="278" t="s">
        <v>575</v>
      </c>
      <c r="T26" s="228">
        <v>357</v>
      </c>
      <c r="U26" s="228">
        <v>52</v>
      </c>
      <c r="V26" s="275" t="s">
        <v>575</v>
      </c>
      <c r="W26" s="274">
        <v>9</v>
      </c>
      <c r="X26" s="278" t="s">
        <v>575</v>
      </c>
      <c r="Y26" s="228">
        <v>369</v>
      </c>
      <c r="Z26" s="228">
        <v>91</v>
      </c>
      <c r="AA26" s="228" t="s">
        <v>575</v>
      </c>
    </row>
    <row r="27" spans="1:27" s="204" customFormat="1" ht="15" customHeight="1">
      <c r="A27" s="227"/>
      <c r="B27" s="201" t="s">
        <v>395</v>
      </c>
      <c r="C27" s="218">
        <v>6</v>
      </c>
      <c r="D27" s="278" t="s">
        <v>575</v>
      </c>
      <c r="E27" s="228">
        <v>165.5</v>
      </c>
      <c r="F27" s="228">
        <v>0</v>
      </c>
      <c r="G27" s="228" t="s">
        <v>575</v>
      </c>
      <c r="H27" s="293">
        <v>5</v>
      </c>
      <c r="I27" s="228" t="s">
        <v>575</v>
      </c>
      <c r="J27" s="228">
        <v>191</v>
      </c>
      <c r="K27" s="228">
        <v>0</v>
      </c>
      <c r="L27" s="275" t="s">
        <v>575</v>
      </c>
      <c r="M27" s="218">
        <v>6</v>
      </c>
      <c r="N27" s="278" t="s">
        <v>575</v>
      </c>
      <c r="O27" s="228">
        <v>263</v>
      </c>
      <c r="P27" s="228">
        <v>0</v>
      </c>
      <c r="Q27" s="275" t="s">
        <v>575</v>
      </c>
      <c r="R27" s="218">
        <v>9</v>
      </c>
      <c r="S27" s="278" t="s">
        <v>575</v>
      </c>
      <c r="T27" s="228">
        <v>256</v>
      </c>
      <c r="U27" s="228">
        <v>0</v>
      </c>
      <c r="V27" s="275" t="s">
        <v>575</v>
      </c>
      <c r="W27" s="274">
        <v>13</v>
      </c>
      <c r="X27" s="278" t="s">
        <v>575</v>
      </c>
      <c r="Y27" s="228">
        <v>228</v>
      </c>
      <c r="Z27" s="228">
        <v>0</v>
      </c>
      <c r="AA27" s="228" t="s">
        <v>575</v>
      </c>
    </row>
    <row r="28" spans="1:27" s="204" customFormat="1" ht="15" customHeight="1">
      <c r="A28" s="229"/>
      <c r="B28" s="170" t="s">
        <v>39</v>
      </c>
      <c r="C28" s="361">
        <v>57</v>
      </c>
      <c r="D28" s="362" t="s">
        <v>575</v>
      </c>
      <c r="E28" s="363">
        <v>299</v>
      </c>
      <c r="F28" s="363">
        <v>82.5</v>
      </c>
      <c r="G28" s="363" t="s">
        <v>575</v>
      </c>
      <c r="H28" s="484">
        <v>42</v>
      </c>
      <c r="I28" s="363" t="s">
        <v>575</v>
      </c>
      <c r="J28" s="363">
        <v>250.5</v>
      </c>
      <c r="K28" s="363">
        <v>52.5</v>
      </c>
      <c r="L28" s="364" t="s">
        <v>575</v>
      </c>
      <c r="M28" s="361">
        <v>55</v>
      </c>
      <c r="N28" s="362" t="s">
        <v>575</v>
      </c>
      <c r="O28" s="363">
        <v>308</v>
      </c>
      <c r="P28" s="363">
        <v>60</v>
      </c>
      <c r="Q28" s="364" t="s">
        <v>575</v>
      </c>
      <c r="R28" s="361">
        <v>49</v>
      </c>
      <c r="S28" s="362" t="s">
        <v>575</v>
      </c>
      <c r="T28" s="363">
        <v>305</v>
      </c>
      <c r="U28" s="363">
        <v>71</v>
      </c>
      <c r="V28" s="364" t="s">
        <v>575</v>
      </c>
      <c r="W28" s="365">
        <v>58</v>
      </c>
      <c r="X28" s="362" t="s">
        <v>575</v>
      </c>
      <c r="Y28" s="363">
        <v>346</v>
      </c>
      <c r="Z28" s="363">
        <v>56</v>
      </c>
      <c r="AA28" s="363" t="s">
        <v>575</v>
      </c>
    </row>
    <row r="29" spans="1:27" s="204" customFormat="1" ht="15" customHeight="1">
      <c r="A29" s="6" t="s">
        <v>425</v>
      </c>
      <c r="B29" s="200" t="s">
        <v>214</v>
      </c>
      <c r="C29" s="218">
        <v>58</v>
      </c>
      <c r="D29" s="278" t="s">
        <v>575</v>
      </c>
      <c r="E29" s="228">
        <v>326.5</v>
      </c>
      <c r="F29" s="228">
        <v>90</v>
      </c>
      <c r="G29" s="228" t="s">
        <v>575</v>
      </c>
      <c r="H29" s="293">
        <v>45</v>
      </c>
      <c r="I29" s="228" t="s">
        <v>575</v>
      </c>
      <c r="J29" s="228">
        <v>314</v>
      </c>
      <c r="K29" s="228">
        <v>80.5</v>
      </c>
      <c r="L29" s="275" t="s">
        <v>575</v>
      </c>
      <c r="M29" s="218">
        <v>48</v>
      </c>
      <c r="N29" s="278" t="s">
        <v>575</v>
      </c>
      <c r="O29" s="228">
        <v>406</v>
      </c>
      <c r="P29" s="228">
        <v>72</v>
      </c>
      <c r="Q29" s="275" t="s">
        <v>575</v>
      </c>
      <c r="R29" s="218">
        <v>38</v>
      </c>
      <c r="S29" s="278" t="s">
        <v>575</v>
      </c>
      <c r="T29" s="228">
        <v>343.5</v>
      </c>
      <c r="U29" s="228">
        <v>127</v>
      </c>
      <c r="V29" s="275" t="s">
        <v>575</v>
      </c>
      <c r="W29" s="274">
        <v>44</v>
      </c>
      <c r="X29" s="278" t="s">
        <v>575</v>
      </c>
      <c r="Y29" s="228">
        <v>387</v>
      </c>
      <c r="Z29" s="228">
        <v>81</v>
      </c>
      <c r="AA29" s="228" t="s">
        <v>575</v>
      </c>
    </row>
    <row r="30" spans="1:27" s="204" customFormat="1" ht="15" customHeight="1">
      <c r="A30" s="227"/>
      <c r="B30" s="201" t="s">
        <v>239</v>
      </c>
      <c r="C30" s="218">
        <v>7</v>
      </c>
      <c r="D30" s="278" t="s">
        <v>575</v>
      </c>
      <c r="E30" s="228">
        <v>526</v>
      </c>
      <c r="F30" s="228" t="s">
        <v>529</v>
      </c>
      <c r="G30" s="228" t="s">
        <v>575</v>
      </c>
      <c r="H30" s="293">
        <v>11</v>
      </c>
      <c r="I30" s="228" t="s">
        <v>575</v>
      </c>
      <c r="J30" s="228">
        <v>308</v>
      </c>
      <c r="K30" s="228" t="s">
        <v>529</v>
      </c>
      <c r="L30" s="275" t="s">
        <v>575</v>
      </c>
      <c r="M30" s="218">
        <v>3</v>
      </c>
      <c r="N30" s="278" t="s">
        <v>575</v>
      </c>
      <c r="O30" s="228">
        <v>348</v>
      </c>
      <c r="P30" s="228" t="s">
        <v>529</v>
      </c>
      <c r="Q30" s="275" t="s">
        <v>575</v>
      </c>
      <c r="R30" s="218">
        <v>7</v>
      </c>
      <c r="S30" s="278" t="s">
        <v>575</v>
      </c>
      <c r="T30" s="228">
        <v>927</v>
      </c>
      <c r="U30" s="228" t="s">
        <v>529</v>
      </c>
      <c r="V30" s="275" t="s">
        <v>575</v>
      </c>
      <c r="W30" s="274">
        <v>3</v>
      </c>
      <c r="X30" s="278" t="s">
        <v>575</v>
      </c>
      <c r="Y30" s="228">
        <v>312</v>
      </c>
      <c r="Z30" s="228" t="s">
        <v>529</v>
      </c>
      <c r="AA30" s="228" t="s">
        <v>575</v>
      </c>
    </row>
    <row r="31" spans="1:27" s="204" customFormat="1" ht="15" customHeight="1">
      <c r="A31" s="227"/>
      <c r="B31" s="201" t="s">
        <v>392</v>
      </c>
      <c r="C31" s="218">
        <v>7</v>
      </c>
      <c r="D31" s="278" t="s">
        <v>575</v>
      </c>
      <c r="E31" s="228">
        <v>149</v>
      </c>
      <c r="F31" s="228" t="s">
        <v>529</v>
      </c>
      <c r="G31" s="228" t="s">
        <v>575</v>
      </c>
      <c r="H31" s="293">
        <v>6</v>
      </c>
      <c r="I31" s="228" t="s">
        <v>575</v>
      </c>
      <c r="J31" s="228">
        <v>301.5</v>
      </c>
      <c r="K31" s="228" t="s">
        <v>529</v>
      </c>
      <c r="L31" s="275" t="s">
        <v>575</v>
      </c>
      <c r="M31" s="218">
        <v>4</v>
      </c>
      <c r="N31" s="278" t="s">
        <v>575</v>
      </c>
      <c r="O31" s="228">
        <v>118</v>
      </c>
      <c r="P31" s="228" t="s">
        <v>529</v>
      </c>
      <c r="Q31" s="275" t="s">
        <v>575</v>
      </c>
      <c r="R31" s="218">
        <v>8</v>
      </c>
      <c r="S31" s="278" t="s">
        <v>575</v>
      </c>
      <c r="T31" s="228">
        <v>267.5</v>
      </c>
      <c r="U31" s="228" t="s">
        <v>529</v>
      </c>
      <c r="V31" s="275" t="s">
        <v>575</v>
      </c>
      <c r="W31" s="274">
        <v>8</v>
      </c>
      <c r="X31" s="278" t="s">
        <v>575</v>
      </c>
      <c r="Y31" s="228">
        <v>193.5</v>
      </c>
      <c r="Z31" s="228" t="s">
        <v>529</v>
      </c>
      <c r="AA31" s="228" t="s">
        <v>575</v>
      </c>
    </row>
    <row r="32" spans="1:27" s="204" customFormat="1" ht="15" customHeight="1">
      <c r="A32" s="227"/>
      <c r="B32" s="201" t="s">
        <v>238</v>
      </c>
      <c r="C32" s="218">
        <v>42</v>
      </c>
      <c r="D32" s="278" t="s">
        <v>575</v>
      </c>
      <c r="E32" s="228">
        <v>324</v>
      </c>
      <c r="F32" s="228">
        <v>90</v>
      </c>
      <c r="G32" s="228" t="s">
        <v>575</v>
      </c>
      <c r="H32" s="293">
        <v>28</v>
      </c>
      <c r="I32" s="228" t="s">
        <v>575</v>
      </c>
      <c r="J32" s="228">
        <v>354.5</v>
      </c>
      <c r="K32" s="228">
        <v>80.5</v>
      </c>
      <c r="L32" s="275" t="s">
        <v>575</v>
      </c>
      <c r="M32" s="218">
        <v>39</v>
      </c>
      <c r="N32" s="278" t="s">
        <v>575</v>
      </c>
      <c r="O32" s="228">
        <v>420</v>
      </c>
      <c r="P32" s="228">
        <v>76</v>
      </c>
      <c r="Q32" s="275" t="s">
        <v>575</v>
      </c>
      <c r="R32" s="218">
        <v>22</v>
      </c>
      <c r="S32" s="278" t="s">
        <v>575</v>
      </c>
      <c r="T32" s="228">
        <v>373</v>
      </c>
      <c r="U32" s="228">
        <v>128</v>
      </c>
      <c r="V32" s="275" t="s">
        <v>575</v>
      </c>
      <c r="W32" s="274">
        <v>32</v>
      </c>
      <c r="X32" s="278" t="s">
        <v>575</v>
      </c>
      <c r="Y32" s="228">
        <v>415</v>
      </c>
      <c r="Z32" s="228">
        <v>86</v>
      </c>
      <c r="AA32" s="228" t="s">
        <v>575</v>
      </c>
    </row>
    <row r="33" spans="1:27" s="204" customFormat="1" ht="15" customHeight="1">
      <c r="A33" s="227"/>
      <c r="B33" s="230" t="s">
        <v>240</v>
      </c>
      <c r="C33" s="231">
        <v>2</v>
      </c>
      <c r="D33" s="279" t="s">
        <v>575</v>
      </c>
      <c r="E33" s="232">
        <v>425</v>
      </c>
      <c r="F33" s="232">
        <v>89.5</v>
      </c>
      <c r="G33" s="232" t="s">
        <v>575</v>
      </c>
      <c r="H33" s="483" t="s">
        <v>529</v>
      </c>
      <c r="I33" s="231" t="s">
        <v>575</v>
      </c>
      <c r="J33" s="232" t="s">
        <v>529</v>
      </c>
      <c r="K33" s="232" t="s">
        <v>529</v>
      </c>
      <c r="L33" s="277" t="s">
        <v>575</v>
      </c>
      <c r="M33" s="231">
        <v>2</v>
      </c>
      <c r="N33" s="279" t="s">
        <v>575</v>
      </c>
      <c r="O33" s="232">
        <v>553</v>
      </c>
      <c r="P33" s="232">
        <v>36</v>
      </c>
      <c r="Q33" s="277" t="s">
        <v>575</v>
      </c>
      <c r="R33" s="231">
        <v>1</v>
      </c>
      <c r="S33" s="279" t="s">
        <v>575</v>
      </c>
      <c r="T33" s="232">
        <v>351</v>
      </c>
      <c r="U33" s="232">
        <v>71</v>
      </c>
      <c r="V33" s="277" t="s">
        <v>575</v>
      </c>
      <c r="W33" s="276">
        <v>1</v>
      </c>
      <c r="X33" s="279" t="s">
        <v>575</v>
      </c>
      <c r="Y33" s="232">
        <v>216</v>
      </c>
      <c r="Z33" s="232">
        <v>28</v>
      </c>
      <c r="AA33" s="232" t="s">
        <v>575</v>
      </c>
    </row>
    <row r="34" spans="1:27" s="204" customFormat="1" ht="15" customHeight="1">
      <c r="A34" s="227"/>
      <c r="B34" s="200" t="s">
        <v>305</v>
      </c>
      <c r="C34" s="218">
        <v>23</v>
      </c>
      <c r="D34" s="278" t="s">
        <v>575</v>
      </c>
      <c r="E34" s="228">
        <v>304</v>
      </c>
      <c r="F34" s="228">
        <v>95</v>
      </c>
      <c r="G34" s="228" t="s">
        <v>575</v>
      </c>
      <c r="H34" s="293">
        <v>17</v>
      </c>
      <c r="I34" s="228" t="s">
        <v>575</v>
      </c>
      <c r="J34" s="228">
        <v>195</v>
      </c>
      <c r="K34" s="228">
        <v>0</v>
      </c>
      <c r="L34" s="275" t="s">
        <v>575</v>
      </c>
      <c r="M34" s="218">
        <v>25</v>
      </c>
      <c r="N34" s="278" t="s">
        <v>575</v>
      </c>
      <c r="O34" s="228">
        <v>258</v>
      </c>
      <c r="P34" s="228">
        <v>25</v>
      </c>
      <c r="Q34" s="275" t="s">
        <v>575</v>
      </c>
      <c r="R34" s="218">
        <v>35</v>
      </c>
      <c r="S34" s="278" t="s">
        <v>575</v>
      </c>
      <c r="T34" s="228">
        <v>348</v>
      </c>
      <c r="U34" s="228">
        <v>31</v>
      </c>
      <c r="V34" s="275" t="s">
        <v>575</v>
      </c>
      <c r="W34" s="274">
        <v>28</v>
      </c>
      <c r="X34" s="278" t="s">
        <v>575</v>
      </c>
      <c r="Y34" s="228">
        <v>346.5</v>
      </c>
      <c r="Z34" s="228">
        <v>3.5</v>
      </c>
      <c r="AA34" s="228" t="s">
        <v>575</v>
      </c>
    </row>
    <row r="35" spans="1:27" s="204" customFormat="1" ht="15" customHeight="1">
      <c r="A35" s="227"/>
      <c r="B35" s="299" t="s">
        <v>394</v>
      </c>
      <c r="C35" s="218">
        <v>16</v>
      </c>
      <c r="D35" s="278" t="s">
        <v>575</v>
      </c>
      <c r="E35" s="228">
        <v>329</v>
      </c>
      <c r="F35" s="228">
        <v>131</v>
      </c>
      <c r="G35" s="228" t="s">
        <v>575</v>
      </c>
      <c r="H35" s="293">
        <v>9</v>
      </c>
      <c r="I35" s="228" t="s">
        <v>575</v>
      </c>
      <c r="J35" s="228">
        <v>218</v>
      </c>
      <c r="K35" s="228">
        <v>72</v>
      </c>
      <c r="L35" s="275" t="s">
        <v>575</v>
      </c>
      <c r="M35" s="218">
        <v>17</v>
      </c>
      <c r="N35" s="278" t="s">
        <v>575</v>
      </c>
      <c r="O35" s="228">
        <v>258</v>
      </c>
      <c r="P35" s="228">
        <v>81</v>
      </c>
      <c r="Q35" s="275" t="s">
        <v>575</v>
      </c>
      <c r="R35" s="218">
        <v>26</v>
      </c>
      <c r="S35" s="278" t="s">
        <v>575</v>
      </c>
      <c r="T35" s="228">
        <v>348</v>
      </c>
      <c r="U35" s="228">
        <v>52</v>
      </c>
      <c r="V35" s="275" t="s">
        <v>575</v>
      </c>
      <c r="W35" s="274">
        <v>15</v>
      </c>
      <c r="X35" s="278" t="s">
        <v>575</v>
      </c>
      <c r="Y35" s="228">
        <v>369</v>
      </c>
      <c r="Z35" s="228">
        <v>106</v>
      </c>
      <c r="AA35" s="228" t="s">
        <v>575</v>
      </c>
    </row>
    <row r="36" spans="1:27" s="204" customFormat="1" ht="15" customHeight="1">
      <c r="A36" s="227"/>
      <c r="B36" s="299" t="s">
        <v>395</v>
      </c>
      <c r="C36" s="218">
        <v>7</v>
      </c>
      <c r="D36" s="278" t="s">
        <v>575</v>
      </c>
      <c r="E36" s="228">
        <v>184</v>
      </c>
      <c r="F36" s="228">
        <v>0</v>
      </c>
      <c r="G36" s="228" t="s">
        <v>575</v>
      </c>
      <c r="H36" s="293">
        <v>8</v>
      </c>
      <c r="I36" s="228" t="s">
        <v>575</v>
      </c>
      <c r="J36" s="228">
        <v>195</v>
      </c>
      <c r="K36" s="228">
        <v>0</v>
      </c>
      <c r="L36" s="275" t="s">
        <v>575</v>
      </c>
      <c r="M36" s="218">
        <v>8</v>
      </c>
      <c r="N36" s="278" t="s">
        <v>575</v>
      </c>
      <c r="O36" s="228">
        <v>263</v>
      </c>
      <c r="P36" s="228">
        <v>0</v>
      </c>
      <c r="Q36" s="275" t="s">
        <v>575</v>
      </c>
      <c r="R36" s="218">
        <v>9</v>
      </c>
      <c r="S36" s="278" t="s">
        <v>575</v>
      </c>
      <c r="T36" s="228">
        <v>256</v>
      </c>
      <c r="U36" s="228">
        <v>0</v>
      </c>
      <c r="V36" s="275" t="s">
        <v>575</v>
      </c>
      <c r="W36" s="274">
        <v>13</v>
      </c>
      <c r="X36" s="278" t="s">
        <v>575</v>
      </c>
      <c r="Y36" s="228">
        <v>228</v>
      </c>
      <c r="Z36" s="228">
        <v>0</v>
      </c>
      <c r="AA36" s="228" t="s">
        <v>575</v>
      </c>
    </row>
    <row r="37" spans="1:27" s="204" customFormat="1" ht="15" customHeight="1">
      <c r="A37" s="229"/>
      <c r="B37" s="170" t="s">
        <v>39</v>
      </c>
      <c r="C37" s="361">
        <v>81</v>
      </c>
      <c r="D37" s="362" t="s">
        <v>575</v>
      </c>
      <c r="E37" s="363">
        <v>325</v>
      </c>
      <c r="F37" s="363">
        <v>92</v>
      </c>
      <c r="G37" s="363" t="s">
        <v>575</v>
      </c>
      <c r="H37" s="484">
        <v>62</v>
      </c>
      <c r="I37" s="363" t="s">
        <v>575</v>
      </c>
      <c r="J37" s="363">
        <v>279.5</v>
      </c>
      <c r="K37" s="363">
        <v>62</v>
      </c>
      <c r="L37" s="364" t="s">
        <v>575</v>
      </c>
      <c r="M37" s="361">
        <v>73</v>
      </c>
      <c r="N37" s="362" t="s">
        <v>575</v>
      </c>
      <c r="O37" s="363">
        <v>332</v>
      </c>
      <c r="P37" s="363">
        <v>65</v>
      </c>
      <c r="Q37" s="364" t="s">
        <v>575</v>
      </c>
      <c r="R37" s="361">
        <v>73</v>
      </c>
      <c r="S37" s="362" t="s">
        <v>575</v>
      </c>
      <c r="T37" s="363">
        <v>345</v>
      </c>
      <c r="U37" s="363">
        <v>67.5</v>
      </c>
      <c r="V37" s="364" t="s">
        <v>575</v>
      </c>
      <c r="W37" s="365">
        <v>72</v>
      </c>
      <c r="X37" s="362" t="s">
        <v>575</v>
      </c>
      <c r="Y37" s="363">
        <v>358</v>
      </c>
      <c r="Z37" s="363">
        <v>69</v>
      </c>
      <c r="AA37" s="363" t="s">
        <v>575</v>
      </c>
    </row>
    <row r="38" spans="1:27" ht="15" customHeight="1"/>
    <row r="39" spans="1:27" ht="15" customHeight="1">
      <c r="A39" s="353" t="s">
        <v>351</v>
      </c>
      <c r="B39" s="355"/>
      <c r="C39" s="355"/>
      <c r="D39" s="355"/>
      <c r="E39" s="355"/>
      <c r="F39" s="355"/>
      <c r="G39" s="355"/>
      <c r="H39" s="355"/>
      <c r="I39" s="355"/>
      <c r="J39" s="355"/>
      <c r="K39" s="355"/>
      <c r="L39" s="355"/>
      <c r="M39" s="355"/>
      <c r="N39" s="355"/>
      <c r="O39" s="355"/>
      <c r="P39" s="355"/>
      <c r="Q39" s="355"/>
      <c r="R39" s="355"/>
      <c r="S39" s="355"/>
      <c r="T39" s="355"/>
      <c r="U39" s="355"/>
      <c r="V39" s="355"/>
      <c r="W39" s="355"/>
      <c r="X39" s="355"/>
      <c r="Y39" s="355"/>
      <c r="Z39" s="355"/>
      <c r="AA39" s="355"/>
    </row>
    <row r="40" spans="1:27" s="177" customFormat="1" ht="15" customHeight="1">
      <c r="C40" s="510" t="str">
        <f>'Table Of Contents'!$C$4</f>
        <v>July 2014 - June 2015</v>
      </c>
      <c r="D40" s="510"/>
      <c r="E40" s="510"/>
      <c r="F40" s="510"/>
      <c r="G40" s="511"/>
      <c r="H40" s="510" t="str">
        <f>'Table Of Contents'!$D$4</f>
        <v>July 2015 - June 2016</v>
      </c>
      <c r="I40" s="510"/>
      <c r="J40" s="510"/>
      <c r="K40" s="510"/>
      <c r="L40" s="511"/>
      <c r="M40" s="510" t="str">
        <f>'Table Of Contents'!$E$4</f>
        <v>July 2016 - June 2017</v>
      </c>
      <c r="N40" s="510"/>
      <c r="O40" s="510"/>
      <c r="P40" s="510"/>
      <c r="Q40" s="511"/>
      <c r="R40" s="510" t="str">
        <f>'Table Of Contents'!$F$4</f>
        <v>July 2017 - June 2018</v>
      </c>
      <c r="S40" s="510"/>
      <c r="T40" s="510"/>
      <c r="U40" s="510"/>
      <c r="V40" s="511"/>
      <c r="W40" s="512" t="str">
        <f>'Table Of Contents'!$G$4</f>
        <v>July 2018 - June 2019</v>
      </c>
      <c r="X40" s="510"/>
      <c r="Y40" s="510"/>
      <c r="Z40" s="510"/>
      <c r="AA40" s="510"/>
    </row>
    <row r="41" spans="1:27" s="204" customFormat="1" ht="31.5" customHeight="1">
      <c r="A41" s="233" t="s">
        <v>251</v>
      </c>
      <c r="B41" s="233" t="s">
        <v>252</v>
      </c>
      <c r="C41" s="226" t="s">
        <v>154</v>
      </c>
      <c r="D41" s="281" t="s">
        <v>216</v>
      </c>
      <c r="E41" s="283" t="s">
        <v>27</v>
      </c>
      <c r="F41" s="283" t="s">
        <v>28</v>
      </c>
      <c r="G41" s="282" t="s">
        <v>217</v>
      </c>
      <c r="H41" s="226" t="s">
        <v>154</v>
      </c>
      <c r="I41" s="281" t="s">
        <v>216</v>
      </c>
      <c r="J41" s="283" t="s">
        <v>27</v>
      </c>
      <c r="K41" s="283" t="s">
        <v>28</v>
      </c>
      <c r="L41" s="282" t="s">
        <v>217</v>
      </c>
      <c r="M41" s="226" t="s">
        <v>154</v>
      </c>
      <c r="N41" s="281" t="s">
        <v>216</v>
      </c>
      <c r="O41" s="283" t="s">
        <v>27</v>
      </c>
      <c r="P41" s="283" t="s">
        <v>28</v>
      </c>
      <c r="Q41" s="282" t="s">
        <v>217</v>
      </c>
      <c r="R41" s="226" t="s">
        <v>154</v>
      </c>
      <c r="S41" s="281" t="s">
        <v>216</v>
      </c>
      <c r="T41" s="283" t="s">
        <v>27</v>
      </c>
      <c r="U41" s="283" t="s">
        <v>28</v>
      </c>
      <c r="V41" s="282" t="s">
        <v>217</v>
      </c>
      <c r="W41" s="273" t="s">
        <v>154</v>
      </c>
      <c r="X41" s="281" t="s">
        <v>216</v>
      </c>
      <c r="Y41" s="283" t="s">
        <v>27</v>
      </c>
      <c r="Z41" s="283" t="s">
        <v>28</v>
      </c>
      <c r="AA41" s="283" t="s">
        <v>217</v>
      </c>
    </row>
    <row r="42" spans="1:27" ht="15" customHeight="1">
      <c r="A42" s="227" t="s">
        <v>423</v>
      </c>
      <c r="B42" s="200" t="s">
        <v>214</v>
      </c>
      <c r="C42" s="218">
        <v>456</v>
      </c>
      <c r="D42" s="278">
        <v>233</v>
      </c>
      <c r="E42" s="228">
        <v>337.5</v>
      </c>
      <c r="F42" s="228">
        <v>78.5</v>
      </c>
      <c r="G42" s="228">
        <v>637</v>
      </c>
      <c r="H42" s="274">
        <v>507</v>
      </c>
      <c r="I42" s="278">
        <v>225</v>
      </c>
      <c r="J42" s="228">
        <v>363</v>
      </c>
      <c r="K42" s="228">
        <v>66</v>
      </c>
      <c r="L42" s="228">
        <v>652.5</v>
      </c>
      <c r="M42" s="274">
        <v>549</v>
      </c>
      <c r="N42" s="278">
        <v>231</v>
      </c>
      <c r="O42" s="228">
        <v>406</v>
      </c>
      <c r="P42" s="228">
        <v>92.5</v>
      </c>
      <c r="Q42" s="228">
        <v>764</v>
      </c>
      <c r="R42" s="274">
        <v>539</v>
      </c>
      <c r="S42" s="278">
        <v>234</v>
      </c>
      <c r="T42" s="228">
        <v>379</v>
      </c>
      <c r="U42" s="228">
        <v>81</v>
      </c>
      <c r="V42" s="228">
        <v>720</v>
      </c>
      <c r="W42" s="274">
        <v>537</v>
      </c>
      <c r="X42" s="278">
        <v>246</v>
      </c>
      <c r="Y42" s="228">
        <v>400</v>
      </c>
      <c r="Z42" s="228">
        <v>79</v>
      </c>
      <c r="AA42" s="228">
        <v>756</v>
      </c>
    </row>
    <row r="43" spans="1:27" ht="15" customHeight="1">
      <c r="A43" s="227"/>
      <c r="B43" s="201" t="s">
        <v>239</v>
      </c>
      <c r="C43" s="218">
        <v>182</v>
      </c>
      <c r="D43" s="278">
        <v>232.5</v>
      </c>
      <c r="E43" s="228">
        <v>355</v>
      </c>
      <c r="F43" s="228" t="s">
        <v>529</v>
      </c>
      <c r="G43" s="228">
        <v>554</v>
      </c>
      <c r="H43" s="274">
        <v>245</v>
      </c>
      <c r="I43" s="278">
        <v>219.5</v>
      </c>
      <c r="J43" s="228">
        <v>352</v>
      </c>
      <c r="K43" s="228" t="s">
        <v>529</v>
      </c>
      <c r="L43" s="228">
        <v>599</v>
      </c>
      <c r="M43" s="274">
        <v>221</v>
      </c>
      <c r="N43" s="278">
        <v>219.5</v>
      </c>
      <c r="O43" s="228">
        <v>369</v>
      </c>
      <c r="P43" s="228" t="s">
        <v>529</v>
      </c>
      <c r="Q43" s="228">
        <v>674.5</v>
      </c>
      <c r="R43" s="274">
        <v>263</v>
      </c>
      <c r="S43" s="278">
        <v>213.5</v>
      </c>
      <c r="T43" s="228">
        <v>356</v>
      </c>
      <c r="U43" s="228" t="s">
        <v>529</v>
      </c>
      <c r="V43" s="228">
        <v>617.5</v>
      </c>
      <c r="W43" s="274">
        <v>252</v>
      </c>
      <c r="X43" s="278">
        <v>221</v>
      </c>
      <c r="Y43" s="228">
        <v>399</v>
      </c>
      <c r="Z43" s="228" t="s">
        <v>529</v>
      </c>
      <c r="AA43" s="228">
        <v>669</v>
      </c>
    </row>
    <row r="44" spans="1:27" ht="15" customHeight="1">
      <c r="A44" s="227"/>
      <c r="B44" s="201" t="s">
        <v>392</v>
      </c>
      <c r="C44" s="218">
        <v>6</v>
      </c>
      <c r="D44" s="278">
        <v>438.5</v>
      </c>
      <c r="E44" s="228">
        <v>259</v>
      </c>
      <c r="F44" s="228" t="s">
        <v>529</v>
      </c>
      <c r="G44" s="228">
        <v>784</v>
      </c>
      <c r="H44" s="274">
        <v>5</v>
      </c>
      <c r="I44" s="278">
        <v>216</v>
      </c>
      <c r="J44" s="228">
        <v>307</v>
      </c>
      <c r="K44" s="228" t="s">
        <v>529</v>
      </c>
      <c r="L44" s="228">
        <v>523</v>
      </c>
      <c r="M44" s="274">
        <v>10</v>
      </c>
      <c r="N44" s="278">
        <v>522.5</v>
      </c>
      <c r="O44" s="228">
        <v>372</v>
      </c>
      <c r="P44" s="228" t="s">
        <v>529</v>
      </c>
      <c r="Q44" s="228">
        <v>998</v>
      </c>
      <c r="R44" s="274">
        <v>8</v>
      </c>
      <c r="S44" s="278">
        <v>205</v>
      </c>
      <c r="T44" s="228">
        <v>414.5</v>
      </c>
      <c r="U44" s="228" t="s">
        <v>529</v>
      </c>
      <c r="V44" s="228">
        <v>649.5</v>
      </c>
      <c r="W44" s="274">
        <v>7</v>
      </c>
      <c r="X44" s="278">
        <v>318</v>
      </c>
      <c r="Y44" s="228">
        <v>316</v>
      </c>
      <c r="Z44" s="228" t="s">
        <v>529</v>
      </c>
      <c r="AA44" s="228">
        <v>776</v>
      </c>
    </row>
    <row r="45" spans="1:27" ht="15" customHeight="1">
      <c r="A45" s="227"/>
      <c r="B45" s="201" t="s">
        <v>238</v>
      </c>
      <c r="C45" s="218">
        <v>222</v>
      </c>
      <c r="D45" s="278">
        <v>225</v>
      </c>
      <c r="E45" s="228">
        <v>345</v>
      </c>
      <c r="F45" s="228">
        <v>85</v>
      </c>
      <c r="G45" s="228">
        <v>733.5</v>
      </c>
      <c r="H45" s="274">
        <v>221</v>
      </c>
      <c r="I45" s="278">
        <v>244</v>
      </c>
      <c r="J45" s="228">
        <v>400</v>
      </c>
      <c r="K45" s="228">
        <v>77</v>
      </c>
      <c r="L45" s="228">
        <v>740</v>
      </c>
      <c r="M45" s="274">
        <v>275</v>
      </c>
      <c r="N45" s="278">
        <v>245.5</v>
      </c>
      <c r="O45" s="228">
        <v>463</v>
      </c>
      <c r="P45" s="228">
        <v>99</v>
      </c>
      <c r="Q45" s="228">
        <v>864</v>
      </c>
      <c r="R45" s="274">
        <v>225</v>
      </c>
      <c r="S45" s="278">
        <v>255</v>
      </c>
      <c r="T45" s="228">
        <v>433</v>
      </c>
      <c r="U45" s="228">
        <v>98.5</v>
      </c>
      <c r="V45" s="228">
        <v>835.5</v>
      </c>
      <c r="W45" s="274">
        <v>249</v>
      </c>
      <c r="X45" s="278">
        <v>262.5</v>
      </c>
      <c r="Y45" s="228">
        <v>458</v>
      </c>
      <c r="Z45" s="228">
        <v>84</v>
      </c>
      <c r="AA45" s="228">
        <v>867.5</v>
      </c>
    </row>
    <row r="46" spans="1:27" s="177" customFormat="1" ht="15" customHeight="1">
      <c r="A46" s="227"/>
      <c r="B46" s="230" t="s">
        <v>240</v>
      </c>
      <c r="C46" s="231">
        <v>46</v>
      </c>
      <c r="D46" s="279">
        <v>278</v>
      </c>
      <c r="E46" s="232">
        <v>249</v>
      </c>
      <c r="F46" s="232">
        <v>0</v>
      </c>
      <c r="G46" s="277">
        <v>575.5</v>
      </c>
      <c r="H46" s="231">
        <v>36</v>
      </c>
      <c r="I46" s="279">
        <v>209</v>
      </c>
      <c r="J46" s="232">
        <v>285</v>
      </c>
      <c r="K46" s="232">
        <v>0</v>
      </c>
      <c r="L46" s="277">
        <v>593</v>
      </c>
      <c r="M46" s="231">
        <v>43</v>
      </c>
      <c r="N46" s="279">
        <v>235</v>
      </c>
      <c r="O46" s="232">
        <v>381</v>
      </c>
      <c r="P46" s="232">
        <v>0</v>
      </c>
      <c r="Q46" s="277">
        <v>709</v>
      </c>
      <c r="R46" s="231">
        <v>43</v>
      </c>
      <c r="S46" s="279">
        <v>252.5</v>
      </c>
      <c r="T46" s="232">
        <v>363</v>
      </c>
      <c r="U46" s="232">
        <v>0</v>
      </c>
      <c r="V46" s="277">
        <v>725.5</v>
      </c>
      <c r="W46" s="276">
        <v>29</v>
      </c>
      <c r="X46" s="279">
        <v>254</v>
      </c>
      <c r="Y46" s="232">
        <v>335</v>
      </c>
      <c r="Z46" s="232">
        <v>0</v>
      </c>
      <c r="AA46" s="232">
        <v>606</v>
      </c>
    </row>
    <row r="47" spans="1:27" s="177" customFormat="1" ht="15" customHeight="1">
      <c r="A47" s="227"/>
      <c r="B47" s="200" t="s">
        <v>305</v>
      </c>
      <c r="C47" s="218">
        <v>1329</v>
      </c>
      <c r="D47" s="278">
        <v>218</v>
      </c>
      <c r="E47" s="228">
        <v>191</v>
      </c>
      <c r="F47" s="228">
        <v>0</v>
      </c>
      <c r="G47" s="275">
        <v>440</v>
      </c>
      <c r="H47" s="218">
        <v>1385</v>
      </c>
      <c r="I47" s="278">
        <v>221</v>
      </c>
      <c r="J47" s="228">
        <v>208</v>
      </c>
      <c r="K47" s="228">
        <v>0</v>
      </c>
      <c r="L47" s="275">
        <v>461</v>
      </c>
      <c r="M47" s="218">
        <v>1600</v>
      </c>
      <c r="N47" s="278">
        <v>223</v>
      </c>
      <c r="O47" s="228">
        <v>233.5</v>
      </c>
      <c r="P47" s="228">
        <v>0</v>
      </c>
      <c r="Q47" s="275">
        <v>494</v>
      </c>
      <c r="R47" s="218">
        <v>1628</v>
      </c>
      <c r="S47" s="278">
        <v>229</v>
      </c>
      <c r="T47" s="228">
        <v>258</v>
      </c>
      <c r="U47" s="228">
        <v>0</v>
      </c>
      <c r="V47" s="275">
        <v>537</v>
      </c>
      <c r="W47" s="274">
        <v>1778</v>
      </c>
      <c r="X47" s="278">
        <v>231</v>
      </c>
      <c r="Y47" s="228">
        <v>232</v>
      </c>
      <c r="Z47" s="228">
        <v>0</v>
      </c>
      <c r="AA47" s="228">
        <v>517</v>
      </c>
    </row>
    <row r="48" spans="1:27" s="177" customFormat="1" ht="15" customHeight="1">
      <c r="A48" s="227"/>
      <c r="B48" s="299" t="s">
        <v>394</v>
      </c>
      <c r="C48" s="218">
        <v>463</v>
      </c>
      <c r="D48" s="278">
        <v>252.5</v>
      </c>
      <c r="E48" s="228">
        <v>272</v>
      </c>
      <c r="F48" s="228">
        <v>80</v>
      </c>
      <c r="G48" s="275">
        <v>641</v>
      </c>
      <c r="H48" s="218">
        <v>515</v>
      </c>
      <c r="I48" s="278">
        <v>250</v>
      </c>
      <c r="J48" s="228">
        <v>288</v>
      </c>
      <c r="K48" s="228">
        <v>87</v>
      </c>
      <c r="L48" s="275">
        <v>667</v>
      </c>
      <c r="M48" s="218">
        <v>652</v>
      </c>
      <c r="N48" s="278">
        <v>248.5</v>
      </c>
      <c r="O48" s="228">
        <v>311.5</v>
      </c>
      <c r="P48" s="228">
        <v>102</v>
      </c>
      <c r="Q48" s="275">
        <v>722.5</v>
      </c>
      <c r="R48" s="218">
        <v>667</v>
      </c>
      <c r="S48" s="278">
        <v>251</v>
      </c>
      <c r="T48" s="228">
        <v>292</v>
      </c>
      <c r="U48" s="228">
        <v>87.5</v>
      </c>
      <c r="V48" s="275">
        <v>702</v>
      </c>
      <c r="W48" s="274">
        <v>649</v>
      </c>
      <c r="X48" s="278">
        <v>258</v>
      </c>
      <c r="Y48" s="228">
        <v>306</v>
      </c>
      <c r="Z48" s="228">
        <v>109</v>
      </c>
      <c r="AA48" s="228">
        <v>730</v>
      </c>
    </row>
    <row r="49" spans="1:27" s="177" customFormat="1" ht="15" customHeight="1">
      <c r="A49" s="227"/>
      <c r="B49" s="201" t="s">
        <v>395</v>
      </c>
      <c r="C49" s="218">
        <v>866</v>
      </c>
      <c r="D49" s="278">
        <v>208</v>
      </c>
      <c r="E49" s="228">
        <v>156</v>
      </c>
      <c r="F49" s="228">
        <v>0</v>
      </c>
      <c r="G49" s="275">
        <v>377</v>
      </c>
      <c r="H49" s="218">
        <v>870</v>
      </c>
      <c r="I49" s="278">
        <v>207.5</v>
      </c>
      <c r="J49" s="228">
        <v>166.5</v>
      </c>
      <c r="K49" s="228">
        <v>0</v>
      </c>
      <c r="L49" s="275">
        <v>393.5</v>
      </c>
      <c r="M49" s="218">
        <v>948</v>
      </c>
      <c r="N49" s="278">
        <v>208</v>
      </c>
      <c r="O49" s="228">
        <v>183</v>
      </c>
      <c r="P49" s="228">
        <v>0</v>
      </c>
      <c r="Q49" s="275">
        <v>417</v>
      </c>
      <c r="R49" s="218">
        <v>961</v>
      </c>
      <c r="S49" s="278">
        <v>216</v>
      </c>
      <c r="T49" s="228">
        <v>222</v>
      </c>
      <c r="U49" s="228">
        <v>0</v>
      </c>
      <c r="V49" s="275">
        <v>446</v>
      </c>
      <c r="W49" s="274">
        <v>1129</v>
      </c>
      <c r="X49" s="278">
        <v>216</v>
      </c>
      <c r="Y49" s="228">
        <v>191</v>
      </c>
      <c r="Z49" s="228">
        <v>0</v>
      </c>
      <c r="AA49" s="228">
        <v>434</v>
      </c>
    </row>
    <row r="50" spans="1:27" s="177" customFormat="1" ht="15" customHeight="1">
      <c r="A50" s="229"/>
      <c r="B50" s="170" t="s">
        <v>39</v>
      </c>
      <c r="C50" s="361">
        <v>1785</v>
      </c>
      <c r="D50" s="362">
        <v>221.5</v>
      </c>
      <c r="E50" s="363">
        <v>223</v>
      </c>
      <c r="F50" s="363">
        <v>0</v>
      </c>
      <c r="G50" s="364">
        <v>478.5</v>
      </c>
      <c r="H50" s="361">
        <v>1892</v>
      </c>
      <c r="I50" s="362">
        <v>222</v>
      </c>
      <c r="J50" s="363">
        <v>248.5</v>
      </c>
      <c r="K50" s="363">
        <v>0</v>
      </c>
      <c r="L50" s="364">
        <v>504</v>
      </c>
      <c r="M50" s="361">
        <v>2149</v>
      </c>
      <c r="N50" s="362">
        <v>225</v>
      </c>
      <c r="O50" s="363">
        <v>269</v>
      </c>
      <c r="P50" s="363">
        <v>0</v>
      </c>
      <c r="Q50" s="364">
        <v>554.5</v>
      </c>
      <c r="R50" s="361">
        <v>2167</v>
      </c>
      <c r="S50" s="362">
        <v>230</v>
      </c>
      <c r="T50" s="363">
        <v>284</v>
      </c>
      <c r="U50" s="363">
        <v>0</v>
      </c>
      <c r="V50" s="364">
        <v>574</v>
      </c>
      <c r="W50" s="365">
        <v>2315</v>
      </c>
      <c r="X50" s="362">
        <v>233</v>
      </c>
      <c r="Y50" s="363">
        <v>276</v>
      </c>
      <c r="Z50" s="363">
        <v>0</v>
      </c>
      <c r="AA50" s="363">
        <v>568.5</v>
      </c>
    </row>
    <row r="51" spans="1:27" ht="15" customHeight="1">
      <c r="A51" s="227" t="s">
        <v>426</v>
      </c>
      <c r="B51" s="200" t="s">
        <v>214</v>
      </c>
      <c r="C51" s="218">
        <v>119</v>
      </c>
      <c r="D51" s="278">
        <v>226</v>
      </c>
      <c r="E51" s="228">
        <v>295</v>
      </c>
      <c r="F51" s="228">
        <v>85</v>
      </c>
      <c r="G51" s="228">
        <v>560</v>
      </c>
      <c r="H51" s="274">
        <v>106</v>
      </c>
      <c r="I51" s="278">
        <v>239</v>
      </c>
      <c r="J51" s="228">
        <v>322</v>
      </c>
      <c r="K51" s="228">
        <v>74.5</v>
      </c>
      <c r="L51" s="228">
        <v>668.5</v>
      </c>
      <c r="M51" s="274">
        <v>141</v>
      </c>
      <c r="N51" s="278">
        <v>237</v>
      </c>
      <c r="O51" s="228">
        <v>339</v>
      </c>
      <c r="P51" s="228">
        <v>84</v>
      </c>
      <c r="Q51" s="228">
        <v>688</v>
      </c>
      <c r="R51" s="274">
        <v>172</v>
      </c>
      <c r="S51" s="278">
        <v>238</v>
      </c>
      <c r="T51" s="228">
        <v>330</v>
      </c>
      <c r="U51" s="228">
        <v>88</v>
      </c>
      <c r="V51" s="228">
        <v>687</v>
      </c>
      <c r="W51" s="274">
        <v>150</v>
      </c>
      <c r="X51" s="278">
        <v>239</v>
      </c>
      <c r="Y51" s="228">
        <v>329</v>
      </c>
      <c r="Z51" s="228">
        <v>92</v>
      </c>
      <c r="AA51" s="228">
        <v>645</v>
      </c>
    </row>
    <row r="52" spans="1:27" ht="15" customHeight="1">
      <c r="A52" s="227"/>
      <c r="B52" s="201" t="s">
        <v>239</v>
      </c>
      <c r="C52" s="218">
        <v>27</v>
      </c>
      <c r="D52" s="278">
        <v>169</v>
      </c>
      <c r="E52" s="228">
        <v>294</v>
      </c>
      <c r="F52" s="228" t="s">
        <v>529</v>
      </c>
      <c r="G52" s="228">
        <v>483</v>
      </c>
      <c r="H52" s="274">
        <v>30</v>
      </c>
      <c r="I52" s="278">
        <v>162</v>
      </c>
      <c r="J52" s="228">
        <v>312.5</v>
      </c>
      <c r="K52" s="228" t="s">
        <v>529</v>
      </c>
      <c r="L52" s="228">
        <v>521</v>
      </c>
      <c r="M52" s="274">
        <v>31</v>
      </c>
      <c r="N52" s="278">
        <v>193</v>
      </c>
      <c r="O52" s="228">
        <v>288</v>
      </c>
      <c r="P52" s="228" t="s">
        <v>529</v>
      </c>
      <c r="Q52" s="228">
        <v>479.5</v>
      </c>
      <c r="R52" s="274">
        <v>44</v>
      </c>
      <c r="S52" s="278">
        <v>183</v>
      </c>
      <c r="T52" s="228">
        <v>324</v>
      </c>
      <c r="U52" s="228" t="s">
        <v>529</v>
      </c>
      <c r="V52" s="228">
        <v>493</v>
      </c>
      <c r="W52" s="274">
        <v>42</v>
      </c>
      <c r="X52" s="278">
        <v>205.5</v>
      </c>
      <c r="Y52" s="228">
        <v>287.5</v>
      </c>
      <c r="Z52" s="228" t="s">
        <v>529</v>
      </c>
      <c r="AA52" s="228">
        <v>516</v>
      </c>
    </row>
    <row r="53" spans="1:27" ht="15" customHeight="1">
      <c r="A53" s="227"/>
      <c r="B53" s="201" t="s">
        <v>392</v>
      </c>
      <c r="C53" s="218">
        <v>7</v>
      </c>
      <c r="D53" s="278">
        <v>394</v>
      </c>
      <c r="E53" s="228">
        <v>212</v>
      </c>
      <c r="F53" s="228" t="s">
        <v>529</v>
      </c>
      <c r="G53" s="228">
        <v>520</v>
      </c>
      <c r="H53" s="274">
        <v>4</v>
      </c>
      <c r="I53" s="278">
        <v>319</v>
      </c>
      <c r="J53" s="228">
        <v>207.5</v>
      </c>
      <c r="K53" s="228" t="s">
        <v>529</v>
      </c>
      <c r="L53" s="228">
        <v>539</v>
      </c>
      <c r="M53" s="274">
        <v>3</v>
      </c>
      <c r="N53" s="278">
        <v>318</v>
      </c>
      <c r="O53" s="228">
        <v>217</v>
      </c>
      <c r="P53" s="228" t="s">
        <v>529</v>
      </c>
      <c r="Q53" s="228">
        <v>486</v>
      </c>
      <c r="R53" s="274">
        <v>6</v>
      </c>
      <c r="S53" s="278">
        <v>336</v>
      </c>
      <c r="T53" s="228">
        <v>319</v>
      </c>
      <c r="U53" s="228" t="s">
        <v>529</v>
      </c>
      <c r="V53" s="228">
        <v>695</v>
      </c>
      <c r="W53" s="274">
        <v>9</v>
      </c>
      <c r="X53" s="278">
        <v>351</v>
      </c>
      <c r="Y53" s="228">
        <v>197</v>
      </c>
      <c r="Z53" s="228" t="s">
        <v>529</v>
      </c>
      <c r="AA53" s="228">
        <v>656</v>
      </c>
    </row>
    <row r="54" spans="1:27" ht="15" customHeight="1">
      <c r="A54" s="227"/>
      <c r="B54" s="201" t="s">
        <v>238</v>
      </c>
      <c r="C54" s="218">
        <v>70</v>
      </c>
      <c r="D54" s="278">
        <v>240.5</v>
      </c>
      <c r="E54" s="228">
        <v>307.5</v>
      </c>
      <c r="F54" s="228">
        <v>91.5</v>
      </c>
      <c r="G54" s="228">
        <v>676</v>
      </c>
      <c r="H54" s="274">
        <v>60</v>
      </c>
      <c r="I54" s="278">
        <v>251.5</v>
      </c>
      <c r="J54" s="228">
        <v>348</v>
      </c>
      <c r="K54" s="228">
        <v>92</v>
      </c>
      <c r="L54" s="228">
        <v>742</v>
      </c>
      <c r="M54" s="274">
        <v>97</v>
      </c>
      <c r="N54" s="278">
        <v>251</v>
      </c>
      <c r="O54" s="228">
        <v>385</v>
      </c>
      <c r="P54" s="228">
        <v>84</v>
      </c>
      <c r="Q54" s="228">
        <v>771</v>
      </c>
      <c r="R54" s="274">
        <v>111</v>
      </c>
      <c r="S54" s="278">
        <v>259.5</v>
      </c>
      <c r="T54" s="228">
        <v>335</v>
      </c>
      <c r="U54" s="228">
        <v>91</v>
      </c>
      <c r="V54" s="228">
        <v>743</v>
      </c>
      <c r="W54" s="274">
        <v>89</v>
      </c>
      <c r="X54" s="278">
        <v>253</v>
      </c>
      <c r="Y54" s="228">
        <v>356</v>
      </c>
      <c r="Z54" s="228">
        <v>92</v>
      </c>
      <c r="AA54" s="228">
        <v>744</v>
      </c>
    </row>
    <row r="55" spans="1:27" s="177" customFormat="1" ht="15" customHeight="1">
      <c r="A55" s="227"/>
      <c r="B55" s="230" t="s">
        <v>240</v>
      </c>
      <c r="C55" s="231">
        <v>15</v>
      </c>
      <c r="D55" s="279">
        <v>179</v>
      </c>
      <c r="E55" s="232">
        <v>241</v>
      </c>
      <c r="F55" s="232">
        <v>0</v>
      </c>
      <c r="G55" s="277">
        <v>493</v>
      </c>
      <c r="H55" s="231">
        <v>12</v>
      </c>
      <c r="I55" s="279">
        <v>241.5</v>
      </c>
      <c r="J55" s="232">
        <v>283.5</v>
      </c>
      <c r="K55" s="232">
        <v>0</v>
      </c>
      <c r="L55" s="277">
        <v>534</v>
      </c>
      <c r="M55" s="231">
        <v>10</v>
      </c>
      <c r="N55" s="279">
        <v>240</v>
      </c>
      <c r="O55" s="232">
        <v>293.5</v>
      </c>
      <c r="P55" s="232">
        <v>144.5</v>
      </c>
      <c r="Q55" s="277">
        <v>717</v>
      </c>
      <c r="R55" s="231">
        <v>11</v>
      </c>
      <c r="S55" s="279">
        <v>235</v>
      </c>
      <c r="T55" s="232">
        <v>316</v>
      </c>
      <c r="U55" s="232">
        <v>0</v>
      </c>
      <c r="V55" s="277">
        <v>633</v>
      </c>
      <c r="W55" s="276">
        <v>10</v>
      </c>
      <c r="X55" s="279">
        <v>173</v>
      </c>
      <c r="Y55" s="232">
        <v>239</v>
      </c>
      <c r="Z55" s="232">
        <v>0</v>
      </c>
      <c r="AA55" s="232">
        <v>391</v>
      </c>
    </row>
    <row r="56" spans="1:27" s="177" customFormat="1" ht="15" customHeight="1">
      <c r="A56" s="227"/>
      <c r="B56" s="200" t="s">
        <v>305</v>
      </c>
      <c r="C56" s="218">
        <v>773</v>
      </c>
      <c r="D56" s="278">
        <v>215.5</v>
      </c>
      <c r="E56" s="228">
        <v>155</v>
      </c>
      <c r="F56" s="228">
        <v>0</v>
      </c>
      <c r="G56" s="275">
        <v>393</v>
      </c>
      <c r="H56" s="218">
        <v>904</v>
      </c>
      <c r="I56" s="278">
        <v>215</v>
      </c>
      <c r="J56" s="228">
        <v>155</v>
      </c>
      <c r="K56" s="228">
        <v>0</v>
      </c>
      <c r="L56" s="275">
        <v>403</v>
      </c>
      <c r="M56" s="218">
        <v>1124</v>
      </c>
      <c r="N56" s="278">
        <v>224</v>
      </c>
      <c r="O56" s="228">
        <v>183</v>
      </c>
      <c r="P56" s="228">
        <v>0</v>
      </c>
      <c r="Q56" s="275">
        <v>435</v>
      </c>
      <c r="R56" s="218">
        <v>1108</v>
      </c>
      <c r="S56" s="278">
        <v>236</v>
      </c>
      <c r="T56" s="228">
        <v>205</v>
      </c>
      <c r="U56" s="228">
        <v>0</v>
      </c>
      <c r="V56" s="275">
        <v>466</v>
      </c>
      <c r="W56" s="274">
        <v>1127</v>
      </c>
      <c r="X56" s="278">
        <v>239</v>
      </c>
      <c r="Y56" s="228">
        <v>183</v>
      </c>
      <c r="Z56" s="228">
        <v>0</v>
      </c>
      <c r="AA56" s="228">
        <v>460</v>
      </c>
    </row>
    <row r="57" spans="1:27" s="177" customFormat="1" ht="15" customHeight="1">
      <c r="A57" s="227"/>
      <c r="B57" s="299" t="s">
        <v>394</v>
      </c>
      <c r="C57" s="218">
        <v>189</v>
      </c>
      <c r="D57" s="278">
        <v>242.5</v>
      </c>
      <c r="E57" s="228">
        <v>243</v>
      </c>
      <c r="F57" s="228">
        <v>69.5</v>
      </c>
      <c r="G57" s="275">
        <v>549</v>
      </c>
      <c r="H57" s="218">
        <v>230</v>
      </c>
      <c r="I57" s="278">
        <v>238.5</v>
      </c>
      <c r="J57" s="228">
        <v>264</v>
      </c>
      <c r="K57" s="228">
        <v>40</v>
      </c>
      <c r="L57" s="275">
        <v>576</v>
      </c>
      <c r="M57" s="218">
        <v>303</v>
      </c>
      <c r="N57" s="278">
        <v>257</v>
      </c>
      <c r="O57" s="228">
        <v>281</v>
      </c>
      <c r="P57" s="228">
        <v>51</v>
      </c>
      <c r="Q57" s="275">
        <v>663</v>
      </c>
      <c r="R57" s="218">
        <v>310</v>
      </c>
      <c r="S57" s="278">
        <v>241</v>
      </c>
      <c r="T57" s="228">
        <v>277</v>
      </c>
      <c r="U57" s="228">
        <v>66</v>
      </c>
      <c r="V57" s="275">
        <v>644</v>
      </c>
      <c r="W57" s="274">
        <v>278</v>
      </c>
      <c r="X57" s="278">
        <v>272</v>
      </c>
      <c r="Y57" s="228">
        <v>299</v>
      </c>
      <c r="Z57" s="228">
        <v>60.5</v>
      </c>
      <c r="AA57" s="228">
        <v>666.5</v>
      </c>
    </row>
    <row r="58" spans="1:27" s="177" customFormat="1" ht="15" customHeight="1">
      <c r="A58" s="227"/>
      <c r="B58" s="201" t="s">
        <v>395</v>
      </c>
      <c r="C58" s="218">
        <v>584</v>
      </c>
      <c r="D58" s="278">
        <v>211</v>
      </c>
      <c r="E58" s="228">
        <v>133</v>
      </c>
      <c r="F58" s="228">
        <v>0</v>
      </c>
      <c r="G58" s="275">
        <v>358.5</v>
      </c>
      <c r="H58" s="218">
        <v>674</v>
      </c>
      <c r="I58" s="278">
        <v>210</v>
      </c>
      <c r="J58" s="228">
        <v>134</v>
      </c>
      <c r="K58" s="228">
        <v>0</v>
      </c>
      <c r="L58" s="275">
        <v>364</v>
      </c>
      <c r="M58" s="218">
        <v>821</v>
      </c>
      <c r="N58" s="278">
        <v>213.5</v>
      </c>
      <c r="O58" s="228">
        <v>159</v>
      </c>
      <c r="P58" s="228">
        <v>0</v>
      </c>
      <c r="Q58" s="275">
        <v>379</v>
      </c>
      <c r="R58" s="218">
        <v>798</v>
      </c>
      <c r="S58" s="278">
        <v>235</v>
      </c>
      <c r="T58" s="228">
        <v>182.5</v>
      </c>
      <c r="U58" s="228">
        <v>0</v>
      </c>
      <c r="V58" s="275">
        <v>422</v>
      </c>
      <c r="W58" s="274">
        <v>849</v>
      </c>
      <c r="X58" s="278">
        <v>233</v>
      </c>
      <c r="Y58" s="228">
        <v>167</v>
      </c>
      <c r="Z58" s="228">
        <v>0</v>
      </c>
      <c r="AA58" s="228">
        <v>415</v>
      </c>
    </row>
    <row r="59" spans="1:27" s="177" customFormat="1" ht="15" customHeight="1">
      <c r="A59" s="229"/>
      <c r="B59" s="170" t="s">
        <v>39</v>
      </c>
      <c r="C59" s="361">
        <v>892</v>
      </c>
      <c r="D59" s="362">
        <v>217</v>
      </c>
      <c r="E59" s="363">
        <v>169</v>
      </c>
      <c r="F59" s="363">
        <v>0</v>
      </c>
      <c r="G59" s="364">
        <v>408.5</v>
      </c>
      <c r="H59" s="361">
        <v>1010</v>
      </c>
      <c r="I59" s="362">
        <v>219</v>
      </c>
      <c r="J59" s="363">
        <v>170</v>
      </c>
      <c r="K59" s="363">
        <v>0</v>
      </c>
      <c r="L59" s="364">
        <v>420</v>
      </c>
      <c r="M59" s="361">
        <v>1265</v>
      </c>
      <c r="N59" s="362">
        <v>225.5</v>
      </c>
      <c r="O59" s="363">
        <v>196</v>
      </c>
      <c r="P59" s="363">
        <v>0</v>
      </c>
      <c r="Q59" s="364">
        <v>458</v>
      </c>
      <c r="R59" s="361">
        <v>1280</v>
      </c>
      <c r="S59" s="362">
        <v>237</v>
      </c>
      <c r="T59" s="363">
        <v>220</v>
      </c>
      <c r="U59" s="363">
        <v>0</v>
      </c>
      <c r="V59" s="364">
        <v>488</v>
      </c>
      <c r="W59" s="365">
        <v>1277</v>
      </c>
      <c r="X59" s="362">
        <v>239</v>
      </c>
      <c r="Y59" s="363">
        <v>197</v>
      </c>
      <c r="Z59" s="363">
        <v>0</v>
      </c>
      <c r="AA59" s="363">
        <v>478</v>
      </c>
    </row>
    <row r="60" spans="1:27" ht="15" customHeight="1">
      <c r="A60" s="6" t="s">
        <v>425</v>
      </c>
      <c r="B60" s="200" t="s">
        <v>214</v>
      </c>
      <c r="C60" s="218">
        <v>575</v>
      </c>
      <c r="D60" s="278">
        <v>231.5</v>
      </c>
      <c r="E60" s="228">
        <v>332</v>
      </c>
      <c r="F60" s="228">
        <v>79</v>
      </c>
      <c r="G60" s="228">
        <v>623</v>
      </c>
      <c r="H60" s="274">
        <v>613</v>
      </c>
      <c r="I60" s="278">
        <v>226</v>
      </c>
      <c r="J60" s="228">
        <v>356</v>
      </c>
      <c r="K60" s="228">
        <v>67</v>
      </c>
      <c r="L60" s="228">
        <v>655</v>
      </c>
      <c r="M60" s="274">
        <v>690</v>
      </c>
      <c r="N60" s="278">
        <v>232</v>
      </c>
      <c r="O60" s="228">
        <v>391</v>
      </c>
      <c r="P60" s="228">
        <v>91</v>
      </c>
      <c r="Q60" s="228">
        <v>746</v>
      </c>
      <c r="R60" s="274">
        <v>711</v>
      </c>
      <c r="S60" s="278">
        <v>236</v>
      </c>
      <c r="T60" s="228">
        <v>359</v>
      </c>
      <c r="U60" s="228">
        <v>85.5</v>
      </c>
      <c r="V60" s="228">
        <v>700</v>
      </c>
      <c r="W60" s="274">
        <v>687</v>
      </c>
      <c r="X60" s="278">
        <v>245</v>
      </c>
      <c r="Y60" s="228">
        <v>377</v>
      </c>
      <c r="Z60" s="228">
        <v>82.5</v>
      </c>
      <c r="AA60" s="228">
        <v>729.5</v>
      </c>
    </row>
    <row r="61" spans="1:27" ht="15" customHeight="1">
      <c r="A61" s="227"/>
      <c r="B61" s="201" t="s">
        <v>239</v>
      </c>
      <c r="C61" s="218">
        <v>209</v>
      </c>
      <c r="D61" s="278">
        <v>221</v>
      </c>
      <c r="E61" s="228">
        <v>337</v>
      </c>
      <c r="F61" s="228" t="s">
        <v>529</v>
      </c>
      <c r="G61" s="228">
        <v>543</v>
      </c>
      <c r="H61" s="274">
        <v>275</v>
      </c>
      <c r="I61" s="278">
        <v>216</v>
      </c>
      <c r="J61" s="228">
        <v>351</v>
      </c>
      <c r="K61" s="228" t="s">
        <v>529</v>
      </c>
      <c r="L61" s="228">
        <v>591</v>
      </c>
      <c r="M61" s="274">
        <v>252</v>
      </c>
      <c r="N61" s="278">
        <v>219</v>
      </c>
      <c r="O61" s="228">
        <v>361.5</v>
      </c>
      <c r="P61" s="228" t="s">
        <v>529</v>
      </c>
      <c r="Q61" s="228">
        <v>641.5</v>
      </c>
      <c r="R61" s="274">
        <v>307</v>
      </c>
      <c r="S61" s="278">
        <v>209</v>
      </c>
      <c r="T61" s="228">
        <v>348</v>
      </c>
      <c r="U61" s="228" t="s">
        <v>529</v>
      </c>
      <c r="V61" s="228">
        <v>593</v>
      </c>
      <c r="W61" s="274">
        <v>294</v>
      </c>
      <c r="X61" s="278">
        <v>220</v>
      </c>
      <c r="Y61" s="228">
        <v>375</v>
      </c>
      <c r="Z61" s="228" t="s">
        <v>529</v>
      </c>
      <c r="AA61" s="228">
        <v>651</v>
      </c>
    </row>
    <row r="62" spans="1:27" ht="15" customHeight="1">
      <c r="A62" s="227"/>
      <c r="B62" s="201" t="s">
        <v>392</v>
      </c>
      <c r="C62" s="218">
        <v>13</v>
      </c>
      <c r="D62" s="278">
        <v>394</v>
      </c>
      <c r="E62" s="228">
        <v>213</v>
      </c>
      <c r="F62" s="228" t="s">
        <v>529</v>
      </c>
      <c r="G62" s="228">
        <v>706</v>
      </c>
      <c r="H62" s="274">
        <v>9</v>
      </c>
      <c r="I62" s="278">
        <v>266</v>
      </c>
      <c r="J62" s="228">
        <v>258</v>
      </c>
      <c r="K62" s="228" t="s">
        <v>529</v>
      </c>
      <c r="L62" s="228">
        <v>531</v>
      </c>
      <c r="M62" s="274">
        <v>13</v>
      </c>
      <c r="N62" s="278">
        <v>508</v>
      </c>
      <c r="O62" s="228">
        <v>336</v>
      </c>
      <c r="P62" s="228" t="s">
        <v>529</v>
      </c>
      <c r="Q62" s="228">
        <v>893</v>
      </c>
      <c r="R62" s="274">
        <v>14</v>
      </c>
      <c r="S62" s="278">
        <v>279</v>
      </c>
      <c r="T62" s="228">
        <v>360.5</v>
      </c>
      <c r="U62" s="228" t="s">
        <v>529</v>
      </c>
      <c r="V62" s="228">
        <v>684</v>
      </c>
      <c r="W62" s="274">
        <v>16</v>
      </c>
      <c r="X62" s="278">
        <v>346.5</v>
      </c>
      <c r="Y62" s="228">
        <v>300</v>
      </c>
      <c r="Z62" s="228" t="s">
        <v>529</v>
      </c>
      <c r="AA62" s="228">
        <v>691</v>
      </c>
    </row>
    <row r="63" spans="1:27" s="177" customFormat="1" ht="15" customHeight="1">
      <c r="A63" s="227"/>
      <c r="B63" s="201" t="s">
        <v>238</v>
      </c>
      <c r="C63" s="218">
        <v>292</v>
      </c>
      <c r="D63" s="278">
        <v>229</v>
      </c>
      <c r="E63" s="228">
        <v>342.5</v>
      </c>
      <c r="F63" s="228">
        <v>87.5</v>
      </c>
      <c r="G63" s="228">
        <v>722.5</v>
      </c>
      <c r="H63" s="274">
        <v>281</v>
      </c>
      <c r="I63" s="278">
        <v>248.5</v>
      </c>
      <c r="J63" s="228">
        <v>379</v>
      </c>
      <c r="K63" s="228">
        <v>77</v>
      </c>
      <c r="L63" s="228">
        <v>740</v>
      </c>
      <c r="M63" s="274">
        <v>372</v>
      </c>
      <c r="N63" s="278">
        <v>247</v>
      </c>
      <c r="O63" s="228">
        <v>434</v>
      </c>
      <c r="P63" s="228">
        <v>95</v>
      </c>
      <c r="Q63" s="228">
        <v>835</v>
      </c>
      <c r="R63" s="274">
        <v>336</v>
      </c>
      <c r="S63" s="278">
        <v>256</v>
      </c>
      <c r="T63" s="228">
        <v>381</v>
      </c>
      <c r="U63" s="228">
        <v>97</v>
      </c>
      <c r="V63" s="228">
        <v>817</v>
      </c>
      <c r="W63" s="274">
        <v>338</v>
      </c>
      <c r="X63" s="278">
        <v>259</v>
      </c>
      <c r="Y63" s="228">
        <v>400</v>
      </c>
      <c r="Z63" s="228">
        <v>87</v>
      </c>
      <c r="AA63" s="228">
        <v>806.5</v>
      </c>
    </row>
    <row r="64" spans="1:27" s="177" customFormat="1" ht="15" customHeight="1">
      <c r="A64" s="227"/>
      <c r="B64" s="230" t="s">
        <v>240</v>
      </c>
      <c r="C64" s="231">
        <v>61</v>
      </c>
      <c r="D64" s="279">
        <v>265.5</v>
      </c>
      <c r="E64" s="232">
        <v>244</v>
      </c>
      <c r="F64" s="232">
        <v>0</v>
      </c>
      <c r="G64" s="277">
        <v>561.5</v>
      </c>
      <c r="H64" s="231">
        <v>48</v>
      </c>
      <c r="I64" s="279">
        <v>217.5</v>
      </c>
      <c r="J64" s="232">
        <v>285</v>
      </c>
      <c r="K64" s="232">
        <v>0</v>
      </c>
      <c r="L64" s="277">
        <v>572</v>
      </c>
      <c r="M64" s="231">
        <v>53</v>
      </c>
      <c r="N64" s="279">
        <v>237.5</v>
      </c>
      <c r="O64" s="232">
        <v>367</v>
      </c>
      <c r="P64" s="232">
        <v>0</v>
      </c>
      <c r="Q64" s="277">
        <v>715</v>
      </c>
      <c r="R64" s="231">
        <v>54</v>
      </c>
      <c r="S64" s="279">
        <v>251</v>
      </c>
      <c r="T64" s="232">
        <v>360.5</v>
      </c>
      <c r="U64" s="232">
        <v>0</v>
      </c>
      <c r="V64" s="277">
        <v>713</v>
      </c>
      <c r="W64" s="276">
        <v>39</v>
      </c>
      <c r="X64" s="279">
        <v>243.5</v>
      </c>
      <c r="Y64" s="232">
        <v>332</v>
      </c>
      <c r="Z64" s="232">
        <v>0</v>
      </c>
      <c r="AA64" s="232">
        <v>591</v>
      </c>
    </row>
    <row r="65" spans="1:27" s="177" customFormat="1" ht="15" customHeight="1">
      <c r="A65" s="227"/>
      <c r="B65" s="200" t="s">
        <v>305</v>
      </c>
      <c r="C65" s="218">
        <v>2102</v>
      </c>
      <c r="D65" s="278">
        <v>217</v>
      </c>
      <c r="E65" s="228">
        <v>176</v>
      </c>
      <c r="F65" s="228">
        <v>0</v>
      </c>
      <c r="G65" s="275">
        <v>420</v>
      </c>
      <c r="H65" s="218">
        <v>2289</v>
      </c>
      <c r="I65" s="278">
        <v>219</v>
      </c>
      <c r="J65" s="228">
        <v>187</v>
      </c>
      <c r="K65" s="228">
        <v>0</v>
      </c>
      <c r="L65" s="275">
        <v>436</v>
      </c>
      <c r="M65" s="218">
        <v>2724</v>
      </c>
      <c r="N65" s="278">
        <v>223.5</v>
      </c>
      <c r="O65" s="228">
        <v>210</v>
      </c>
      <c r="P65" s="228">
        <v>0</v>
      </c>
      <c r="Q65" s="275">
        <v>470</v>
      </c>
      <c r="R65" s="218">
        <v>2736</v>
      </c>
      <c r="S65" s="278">
        <v>232</v>
      </c>
      <c r="T65" s="228">
        <v>233</v>
      </c>
      <c r="U65" s="228">
        <v>0</v>
      </c>
      <c r="V65" s="275">
        <v>504</v>
      </c>
      <c r="W65" s="274">
        <v>2905</v>
      </c>
      <c r="X65" s="278">
        <v>233</v>
      </c>
      <c r="Y65" s="228">
        <v>210.5</v>
      </c>
      <c r="Z65" s="228">
        <v>0</v>
      </c>
      <c r="AA65" s="228">
        <v>492.5</v>
      </c>
    </row>
    <row r="66" spans="1:27" s="177" customFormat="1" ht="15" customHeight="1">
      <c r="A66" s="227"/>
      <c r="B66" s="299" t="s">
        <v>394</v>
      </c>
      <c r="C66" s="218">
        <v>652</v>
      </c>
      <c r="D66" s="278">
        <v>249</v>
      </c>
      <c r="E66" s="228">
        <v>266</v>
      </c>
      <c r="F66" s="228">
        <v>77</v>
      </c>
      <c r="G66" s="275">
        <v>616.5</v>
      </c>
      <c r="H66" s="218">
        <v>745</v>
      </c>
      <c r="I66" s="278">
        <v>247</v>
      </c>
      <c r="J66" s="228">
        <v>278</v>
      </c>
      <c r="K66" s="228">
        <v>76.5</v>
      </c>
      <c r="L66" s="275">
        <v>643.5</v>
      </c>
      <c r="M66" s="218">
        <v>955</v>
      </c>
      <c r="N66" s="278">
        <v>252</v>
      </c>
      <c r="O66" s="228">
        <v>299</v>
      </c>
      <c r="P66" s="228">
        <v>90.5</v>
      </c>
      <c r="Q66" s="275">
        <v>698.5</v>
      </c>
      <c r="R66" s="218">
        <v>977</v>
      </c>
      <c r="S66" s="278">
        <v>249.5</v>
      </c>
      <c r="T66" s="228">
        <v>287</v>
      </c>
      <c r="U66" s="228">
        <v>82.5</v>
      </c>
      <c r="V66" s="275">
        <v>692</v>
      </c>
      <c r="W66" s="274">
        <v>927</v>
      </c>
      <c r="X66" s="278">
        <v>261</v>
      </c>
      <c r="Y66" s="228">
        <v>306</v>
      </c>
      <c r="Z66" s="228">
        <v>101.5</v>
      </c>
      <c r="AA66" s="228">
        <v>713</v>
      </c>
    </row>
    <row r="67" spans="1:27" s="177" customFormat="1" ht="15" customHeight="1">
      <c r="A67" s="227"/>
      <c r="B67" s="299" t="s">
        <v>395</v>
      </c>
      <c r="C67" s="218">
        <v>1450</v>
      </c>
      <c r="D67" s="278">
        <v>209</v>
      </c>
      <c r="E67" s="228">
        <v>144.5</v>
      </c>
      <c r="F67" s="228">
        <v>0</v>
      </c>
      <c r="G67" s="275">
        <v>370</v>
      </c>
      <c r="H67" s="218">
        <v>1544</v>
      </c>
      <c r="I67" s="278">
        <v>209</v>
      </c>
      <c r="J67" s="228">
        <v>149.5</v>
      </c>
      <c r="K67" s="228">
        <v>0</v>
      </c>
      <c r="L67" s="275">
        <v>379</v>
      </c>
      <c r="M67" s="218">
        <v>1769</v>
      </c>
      <c r="N67" s="278">
        <v>209</v>
      </c>
      <c r="O67" s="228">
        <v>175</v>
      </c>
      <c r="P67" s="228">
        <v>0</v>
      </c>
      <c r="Q67" s="275">
        <v>395.5</v>
      </c>
      <c r="R67" s="218">
        <v>1759</v>
      </c>
      <c r="S67" s="278">
        <v>225</v>
      </c>
      <c r="T67" s="228">
        <v>203</v>
      </c>
      <c r="U67" s="228">
        <v>0</v>
      </c>
      <c r="V67" s="275">
        <v>434</v>
      </c>
      <c r="W67" s="274">
        <v>1978</v>
      </c>
      <c r="X67" s="278">
        <v>224.5</v>
      </c>
      <c r="Y67" s="228">
        <v>182</v>
      </c>
      <c r="Z67" s="228">
        <v>0</v>
      </c>
      <c r="AA67" s="228">
        <v>427</v>
      </c>
    </row>
    <row r="68" spans="1:27" ht="15" customHeight="1">
      <c r="A68" s="229"/>
      <c r="B68" s="170" t="s">
        <v>39</v>
      </c>
      <c r="C68" s="361">
        <v>2677</v>
      </c>
      <c r="D68" s="362">
        <v>220</v>
      </c>
      <c r="E68" s="363">
        <v>204</v>
      </c>
      <c r="F68" s="363">
        <v>0</v>
      </c>
      <c r="G68" s="364">
        <v>454</v>
      </c>
      <c r="H68" s="361">
        <v>2902</v>
      </c>
      <c r="I68" s="362">
        <v>221</v>
      </c>
      <c r="J68" s="363">
        <v>222</v>
      </c>
      <c r="K68" s="363">
        <v>0</v>
      </c>
      <c r="L68" s="364">
        <v>471</v>
      </c>
      <c r="M68" s="361">
        <v>3414</v>
      </c>
      <c r="N68" s="362">
        <v>225</v>
      </c>
      <c r="O68" s="363">
        <v>243</v>
      </c>
      <c r="P68" s="363">
        <v>0</v>
      </c>
      <c r="Q68" s="364">
        <v>520</v>
      </c>
      <c r="R68" s="361">
        <v>3447</v>
      </c>
      <c r="S68" s="362">
        <v>233</v>
      </c>
      <c r="T68" s="363">
        <v>261</v>
      </c>
      <c r="U68" s="363">
        <v>0</v>
      </c>
      <c r="V68" s="364">
        <v>541</v>
      </c>
      <c r="W68" s="365">
        <v>3592</v>
      </c>
      <c r="X68" s="362">
        <v>235</v>
      </c>
      <c r="Y68" s="363">
        <v>250</v>
      </c>
      <c r="Z68" s="363">
        <v>0</v>
      </c>
      <c r="AA68" s="363">
        <v>534</v>
      </c>
    </row>
    <row r="69" spans="1:27" ht="15" customHeight="1">
      <c r="A69" s="177"/>
      <c r="B69" s="177"/>
    </row>
    <row r="70" spans="1:27" ht="15" customHeight="1">
      <c r="A70" s="353" t="s">
        <v>338</v>
      </c>
      <c r="B70" s="355"/>
      <c r="C70" s="355"/>
      <c r="D70" s="355"/>
      <c r="E70" s="355"/>
      <c r="F70" s="355"/>
      <c r="G70" s="355"/>
      <c r="H70" s="355"/>
      <c r="I70" s="355"/>
      <c r="J70" s="355"/>
      <c r="K70" s="355"/>
      <c r="L70" s="355"/>
      <c r="M70" s="355"/>
      <c r="N70" s="355"/>
      <c r="O70" s="355"/>
      <c r="P70" s="355"/>
      <c r="Q70" s="355"/>
      <c r="R70" s="355"/>
      <c r="S70" s="355"/>
      <c r="T70" s="355"/>
      <c r="U70" s="355"/>
      <c r="V70" s="355"/>
      <c r="W70" s="355"/>
      <c r="X70" s="355"/>
      <c r="Y70" s="355"/>
      <c r="Z70" s="355"/>
      <c r="AA70" s="355"/>
    </row>
    <row r="71" spans="1:27" s="177" customFormat="1" ht="15" customHeight="1">
      <c r="C71" s="510" t="str">
        <f>'Table Of Contents'!$C$4</f>
        <v>July 2014 - June 2015</v>
      </c>
      <c r="D71" s="510"/>
      <c r="E71" s="510"/>
      <c r="F71" s="510"/>
      <c r="G71" s="511"/>
      <c r="H71" s="510" t="str">
        <f>'Table Of Contents'!$D$4</f>
        <v>July 2015 - June 2016</v>
      </c>
      <c r="I71" s="510"/>
      <c r="J71" s="510"/>
      <c r="K71" s="510"/>
      <c r="L71" s="511"/>
      <c r="M71" s="510" t="str">
        <f>'Table Of Contents'!$E$4</f>
        <v>July 2016 - June 2017</v>
      </c>
      <c r="N71" s="510"/>
      <c r="O71" s="510"/>
      <c r="P71" s="510"/>
      <c r="Q71" s="511"/>
      <c r="R71" s="510" t="str">
        <f>'Table Of Contents'!$F$4</f>
        <v>July 2017 - June 2018</v>
      </c>
      <c r="S71" s="510"/>
      <c r="T71" s="510"/>
      <c r="U71" s="510"/>
      <c r="V71" s="511"/>
      <c r="W71" s="512" t="str">
        <f>'Table Of Contents'!$G$4</f>
        <v>July 2018 - June 2019</v>
      </c>
      <c r="X71" s="510"/>
      <c r="Y71" s="510"/>
      <c r="Z71" s="510"/>
      <c r="AA71" s="510"/>
    </row>
    <row r="72" spans="1:27" s="177" customFormat="1" ht="47.25" customHeight="1">
      <c r="A72" s="233" t="s">
        <v>251</v>
      </c>
      <c r="B72" s="233" t="s">
        <v>252</v>
      </c>
      <c r="C72" s="226" t="s">
        <v>154</v>
      </c>
      <c r="D72" s="281" t="s">
        <v>218</v>
      </c>
      <c r="E72" s="283" t="s">
        <v>243</v>
      </c>
      <c r="F72" s="283" t="s">
        <v>217</v>
      </c>
      <c r="G72" s="356"/>
      <c r="H72" s="273" t="s">
        <v>154</v>
      </c>
      <c r="I72" s="281" t="s">
        <v>218</v>
      </c>
      <c r="J72" s="283" t="s">
        <v>243</v>
      </c>
      <c r="K72" s="283" t="s">
        <v>217</v>
      </c>
      <c r="L72" s="356"/>
      <c r="M72" s="273" t="s">
        <v>154</v>
      </c>
      <c r="N72" s="281" t="s">
        <v>218</v>
      </c>
      <c r="O72" s="283" t="s">
        <v>243</v>
      </c>
      <c r="P72" s="283" t="s">
        <v>217</v>
      </c>
      <c r="Q72" s="356"/>
      <c r="R72" s="273" t="s">
        <v>154</v>
      </c>
      <c r="S72" s="281" t="s">
        <v>218</v>
      </c>
      <c r="T72" s="283" t="s">
        <v>243</v>
      </c>
      <c r="U72" s="283" t="s">
        <v>217</v>
      </c>
      <c r="V72" s="356"/>
      <c r="W72" s="273" t="s">
        <v>154</v>
      </c>
      <c r="X72" s="281" t="s">
        <v>218</v>
      </c>
      <c r="Y72" s="283" t="s">
        <v>243</v>
      </c>
      <c r="Z72" s="283" t="s">
        <v>217</v>
      </c>
      <c r="AA72" s="356"/>
    </row>
    <row r="73" spans="1:27" ht="15" customHeight="1">
      <c r="A73" s="227" t="s">
        <v>423</v>
      </c>
      <c r="B73" s="200" t="s">
        <v>214</v>
      </c>
      <c r="C73" s="218">
        <v>11451</v>
      </c>
      <c r="D73" s="278">
        <v>31</v>
      </c>
      <c r="E73" s="228">
        <v>118</v>
      </c>
      <c r="F73" s="228">
        <v>172</v>
      </c>
      <c r="G73" s="228" t="s">
        <v>529</v>
      </c>
      <c r="H73" s="274">
        <v>11171</v>
      </c>
      <c r="I73" s="278">
        <v>32</v>
      </c>
      <c r="J73" s="228">
        <v>124</v>
      </c>
      <c r="K73" s="228">
        <v>179</v>
      </c>
      <c r="L73" s="228" t="s">
        <v>529</v>
      </c>
      <c r="M73" s="292">
        <v>11560</v>
      </c>
      <c r="N73" s="228">
        <v>31</v>
      </c>
      <c r="O73" s="228">
        <v>133</v>
      </c>
      <c r="P73" s="228">
        <v>187</v>
      </c>
      <c r="Q73" s="228" t="s">
        <v>529</v>
      </c>
      <c r="R73" s="292">
        <v>11745</v>
      </c>
      <c r="S73" s="228">
        <v>32</v>
      </c>
      <c r="T73" s="228">
        <v>134</v>
      </c>
      <c r="U73" s="228">
        <v>189</v>
      </c>
      <c r="V73" s="228" t="s">
        <v>529</v>
      </c>
      <c r="W73" s="292">
        <v>11313</v>
      </c>
      <c r="X73" s="228">
        <v>31</v>
      </c>
      <c r="Y73" s="228">
        <v>133</v>
      </c>
      <c r="Z73" s="228">
        <v>191</v>
      </c>
      <c r="AA73" s="228" t="s">
        <v>529</v>
      </c>
    </row>
    <row r="74" spans="1:27" ht="15" customHeight="1">
      <c r="A74" s="227"/>
      <c r="B74" s="201" t="s">
        <v>239</v>
      </c>
      <c r="C74" s="218">
        <v>2958</v>
      </c>
      <c r="D74" s="278">
        <v>24</v>
      </c>
      <c r="E74" s="228">
        <v>123</v>
      </c>
      <c r="F74" s="228">
        <v>158</v>
      </c>
      <c r="G74" s="228" t="s">
        <v>529</v>
      </c>
      <c r="H74" s="274">
        <v>2652</v>
      </c>
      <c r="I74" s="278">
        <v>22</v>
      </c>
      <c r="J74" s="228">
        <v>133</v>
      </c>
      <c r="K74" s="228">
        <v>167.5</v>
      </c>
      <c r="L74" s="228" t="s">
        <v>529</v>
      </c>
      <c r="M74" s="293">
        <v>2724</v>
      </c>
      <c r="N74" s="228">
        <v>22</v>
      </c>
      <c r="O74" s="228">
        <v>142</v>
      </c>
      <c r="P74" s="228">
        <v>177</v>
      </c>
      <c r="Q74" s="228" t="s">
        <v>529</v>
      </c>
      <c r="R74" s="293">
        <v>2798</v>
      </c>
      <c r="S74" s="228">
        <v>22</v>
      </c>
      <c r="T74" s="228">
        <v>144</v>
      </c>
      <c r="U74" s="228">
        <v>180</v>
      </c>
      <c r="V74" s="228" t="s">
        <v>529</v>
      </c>
      <c r="W74" s="293">
        <v>2715</v>
      </c>
      <c r="X74" s="228">
        <v>19</v>
      </c>
      <c r="Y74" s="228">
        <v>145</v>
      </c>
      <c r="Z74" s="228">
        <v>178</v>
      </c>
      <c r="AA74" s="228" t="s">
        <v>529</v>
      </c>
    </row>
    <row r="75" spans="1:27" ht="15" customHeight="1">
      <c r="A75" s="227"/>
      <c r="B75" s="201" t="s">
        <v>238</v>
      </c>
      <c r="C75" s="218">
        <v>7868</v>
      </c>
      <c r="D75" s="278">
        <v>37</v>
      </c>
      <c r="E75" s="228">
        <v>112</v>
      </c>
      <c r="F75" s="228">
        <v>178</v>
      </c>
      <c r="G75" s="228" t="s">
        <v>529</v>
      </c>
      <c r="H75" s="274">
        <v>7879</v>
      </c>
      <c r="I75" s="278">
        <v>38</v>
      </c>
      <c r="J75" s="228">
        <v>117</v>
      </c>
      <c r="K75" s="228">
        <v>183</v>
      </c>
      <c r="L75" s="228" t="s">
        <v>529</v>
      </c>
      <c r="M75" s="293">
        <v>8246</v>
      </c>
      <c r="N75" s="228">
        <v>37</v>
      </c>
      <c r="O75" s="228">
        <v>127</v>
      </c>
      <c r="P75" s="228">
        <v>191</v>
      </c>
      <c r="Q75" s="228" t="s">
        <v>529</v>
      </c>
      <c r="R75" s="293">
        <v>8303</v>
      </c>
      <c r="S75" s="228">
        <v>38</v>
      </c>
      <c r="T75" s="228">
        <v>126</v>
      </c>
      <c r="U75" s="228">
        <v>192</v>
      </c>
      <c r="V75" s="228" t="s">
        <v>529</v>
      </c>
      <c r="W75" s="293">
        <v>7999</v>
      </c>
      <c r="X75" s="228">
        <v>38</v>
      </c>
      <c r="Y75" s="228">
        <v>126</v>
      </c>
      <c r="Z75" s="228">
        <v>197</v>
      </c>
      <c r="AA75" s="228" t="s">
        <v>529</v>
      </c>
    </row>
    <row r="76" spans="1:27" s="177" customFormat="1" ht="15" customHeight="1">
      <c r="A76" s="227"/>
      <c r="B76" s="230" t="s">
        <v>240</v>
      </c>
      <c r="C76" s="231">
        <v>625</v>
      </c>
      <c r="D76" s="279">
        <v>25</v>
      </c>
      <c r="E76" s="232">
        <v>148</v>
      </c>
      <c r="F76" s="232">
        <v>195</v>
      </c>
      <c r="G76" s="277" t="s">
        <v>529</v>
      </c>
      <c r="H76" s="231">
        <v>640</v>
      </c>
      <c r="I76" s="279">
        <v>25</v>
      </c>
      <c r="J76" s="232">
        <v>148</v>
      </c>
      <c r="K76" s="232">
        <v>189</v>
      </c>
      <c r="L76" s="277" t="s">
        <v>529</v>
      </c>
      <c r="M76" s="231">
        <v>590</v>
      </c>
      <c r="N76" s="279">
        <v>23</v>
      </c>
      <c r="O76" s="232">
        <v>157</v>
      </c>
      <c r="P76" s="232">
        <v>194</v>
      </c>
      <c r="Q76" s="277" t="s">
        <v>529</v>
      </c>
      <c r="R76" s="231">
        <v>644</v>
      </c>
      <c r="S76" s="279">
        <v>25.5</v>
      </c>
      <c r="T76" s="232">
        <v>161</v>
      </c>
      <c r="U76" s="232">
        <v>212</v>
      </c>
      <c r="V76" s="277" t="s">
        <v>529</v>
      </c>
      <c r="W76" s="276">
        <v>599</v>
      </c>
      <c r="X76" s="279">
        <v>22</v>
      </c>
      <c r="Y76" s="232">
        <v>168</v>
      </c>
      <c r="Z76" s="232">
        <v>206.5</v>
      </c>
      <c r="AA76" s="232" t="s">
        <v>529</v>
      </c>
    </row>
    <row r="77" spans="1:27" s="177" customFormat="1" ht="15" customHeight="1">
      <c r="A77" s="227"/>
      <c r="B77" s="200" t="s">
        <v>393</v>
      </c>
      <c r="C77" s="218">
        <v>63261</v>
      </c>
      <c r="D77" s="278">
        <v>31</v>
      </c>
      <c r="E77" s="228">
        <v>27</v>
      </c>
      <c r="F77" s="228">
        <v>67</v>
      </c>
      <c r="G77" s="228" t="s">
        <v>529</v>
      </c>
      <c r="H77" s="274">
        <v>68595</v>
      </c>
      <c r="I77" s="278">
        <v>34</v>
      </c>
      <c r="J77" s="228">
        <v>22</v>
      </c>
      <c r="K77" s="228">
        <v>67</v>
      </c>
      <c r="L77" s="228" t="s">
        <v>529</v>
      </c>
      <c r="M77" s="293">
        <v>68704</v>
      </c>
      <c r="N77" s="228">
        <v>34</v>
      </c>
      <c r="O77" s="228">
        <v>21</v>
      </c>
      <c r="P77" s="228">
        <v>67</v>
      </c>
      <c r="Q77" s="228" t="s">
        <v>529</v>
      </c>
      <c r="R77" s="293">
        <v>70419</v>
      </c>
      <c r="S77" s="228">
        <v>35</v>
      </c>
      <c r="T77" s="228">
        <v>21</v>
      </c>
      <c r="U77" s="228">
        <v>66</v>
      </c>
      <c r="V77" s="228" t="s">
        <v>529</v>
      </c>
      <c r="W77" s="293">
        <v>71690</v>
      </c>
      <c r="X77" s="228">
        <v>35</v>
      </c>
      <c r="Y77" s="228">
        <v>22</v>
      </c>
      <c r="Z77" s="228">
        <v>67</v>
      </c>
      <c r="AA77" s="228" t="s">
        <v>529</v>
      </c>
    </row>
    <row r="78" spans="1:27" s="177" customFormat="1" ht="15" customHeight="1">
      <c r="A78" s="229"/>
      <c r="B78" s="170" t="s">
        <v>39</v>
      </c>
      <c r="C78" s="361">
        <v>74712</v>
      </c>
      <c r="D78" s="362">
        <v>31</v>
      </c>
      <c r="E78" s="363">
        <v>38</v>
      </c>
      <c r="F78" s="363">
        <v>78</v>
      </c>
      <c r="G78" s="364" t="s">
        <v>529</v>
      </c>
      <c r="H78" s="361">
        <v>79766</v>
      </c>
      <c r="I78" s="362">
        <v>34</v>
      </c>
      <c r="J78" s="363">
        <v>35</v>
      </c>
      <c r="K78" s="363">
        <v>77</v>
      </c>
      <c r="L78" s="364" t="s">
        <v>529</v>
      </c>
      <c r="M78" s="361">
        <v>80264</v>
      </c>
      <c r="N78" s="362">
        <v>34</v>
      </c>
      <c r="O78" s="363">
        <v>35</v>
      </c>
      <c r="P78" s="363">
        <v>78</v>
      </c>
      <c r="Q78" s="364" t="s">
        <v>529</v>
      </c>
      <c r="R78" s="361">
        <v>82164</v>
      </c>
      <c r="S78" s="362">
        <v>34</v>
      </c>
      <c r="T78" s="363">
        <v>34</v>
      </c>
      <c r="U78" s="363">
        <v>76</v>
      </c>
      <c r="V78" s="364" t="s">
        <v>529</v>
      </c>
      <c r="W78" s="365">
        <v>83003</v>
      </c>
      <c r="X78" s="362">
        <v>35</v>
      </c>
      <c r="Y78" s="363">
        <v>35</v>
      </c>
      <c r="Z78" s="363">
        <v>77</v>
      </c>
      <c r="AA78" s="363" t="s">
        <v>529</v>
      </c>
    </row>
    <row r="79" spans="1:27" ht="15" customHeight="1">
      <c r="A79" s="227" t="s">
        <v>426</v>
      </c>
      <c r="B79" s="200" t="s">
        <v>214</v>
      </c>
      <c r="C79" s="218">
        <v>1893</v>
      </c>
      <c r="D79" s="278">
        <v>33</v>
      </c>
      <c r="E79" s="228">
        <v>127</v>
      </c>
      <c r="F79" s="228">
        <v>238</v>
      </c>
      <c r="G79" s="228" t="s">
        <v>529</v>
      </c>
      <c r="H79" s="274">
        <v>2309</v>
      </c>
      <c r="I79" s="278">
        <v>34</v>
      </c>
      <c r="J79" s="228">
        <v>128</v>
      </c>
      <c r="K79" s="228">
        <v>225</v>
      </c>
      <c r="L79" s="228" t="s">
        <v>529</v>
      </c>
      <c r="M79" s="293">
        <v>2420</v>
      </c>
      <c r="N79" s="228">
        <v>37</v>
      </c>
      <c r="O79" s="228">
        <v>140</v>
      </c>
      <c r="P79" s="228">
        <v>257</v>
      </c>
      <c r="Q79" s="228" t="s">
        <v>529</v>
      </c>
      <c r="R79" s="293">
        <v>2425</v>
      </c>
      <c r="S79" s="228">
        <v>36</v>
      </c>
      <c r="T79" s="228">
        <v>132</v>
      </c>
      <c r="U79" s="228">
        <v>252.5</v>
      </c>
      <c r="V79" s="228" t="s">
        <v>529</v>
      </c>
      <c r="W79" s="293">
        <v>2521</v>
      </c>
      <c r="X79" s="228">
        <v>33</v>
      </c>
      <c r="Y79" s="228">
        <v>135</v>
      </c>
      <c r="Z79" s="228">
        <v>237</v>
      </c>
      <c r="AA79" s="228" t="s">
        <v>529</v>
      </c>
    </row>
    <row r="80" spans="1:27" ht="15" customHeight="1">
      <c r="A80" s="227"/>
      <c r="B80" s="201" t="s">
        <v>239</v>
      </c>
      <c r="C80" s="218">
        <v>114</v>
      </c>
      <c r="D80" s="278">
        <v>1</v>
      </c>
      <c r="E80" s="228">
        <v>80</v>
      </c>
      <c r="F80" s="228">
        <v>92.5</v>
      </c>
      <c r="G80" s="228" t="s">
        <v>529</v>
      </c>
      <c r="H80" s="274">
        <v>129</v>
      </c>
      <c r="I80" s="278">
        <v>1</v>
      </c>
      <c r="J80" s="228">
        <v>92</v>
      </c>
      <c r="K80" s="228">
        <v>96</v>
      </c>
      <c r="L80" s="228" t="s">
        <v>529</v>
      </c>
      <c r="M80" s="293">
        <v>133</v>
      </c>
      <c r="N80" s="228">
        <v>1</v>
      </c>
      <c r="O80" s="228">
        <v>110.5</v>
      </c>
      <c r="P80" s="228">
        <v>113</v>
      </c>
      <c r="Q80" s="228" t="s">
        <v>529</v>
      </c>
      <c r="R80" s="293">
        <v>121</v>
      </c>
      <c r="S80" s="228">
        <v>1</v>
      </c>
      <c r="T80" s="228">
        <v>96</v>
      </c>
      <c r="U80" s="228">
        <v>102</v>
      </c>
      <c r="V80" s="228" t="s">
        <v>529</v>
      </c>
      <c r="W80" s="293">
        <v>166</v>
      </c>
      <c r="X80" s="228">
        <v>1</v>
      </c>
      <c r="Y80" s="228">
        <v>113</v>
      </c>
      <c r="Z80" s="228">
        <v>116.5</v>
      </c>
      <c r="AA80" s="228" t="s">
        <v>529</v>
      </c>
    </row>
    <row r="81" spans="1:27" ht="15" customHeight="1">
      <c r="A81" s="227"/>
      <c r="B81" s="201" t="s">
        <v>238</v>
      </c>
      <c r="C81" s="218">
        <v>1635</v>
      </c>
      <c r="D81" s="278">
        <v>42</v>
      </c>
      <c r="E81" s="228">
        <v>131</v>
      </c>
      <c r="F81" s="228">
        <v>264</v>
      </c>
      <c r="G81" s="228" t="s">
        <v>529</v>
      </c>
      <c r="H81" s="274">
        <v>2041</v>
      </c>
      <c r="I81" s="278">
        <v>38</v>
      </c>
      <c r="J81" s="228">
        <v>132</v>
      </c>
      <c r="K81" s="228">
        <v>236</v>
      </c>
      <c r="L81" s="228" t="s">
        <v>529</v>
      </c>
      <c r="M81" s="293">
        <v>2138</v>
      </c>
      <c r="N81" s="228">
        <v>42</v>
      </c>
      <c r="O81" s="228">
        <v>143</v>
      </c>
      <c r="P81" s="228">
        <v>276</v>
      </c>
      <c r="Q81" s="228" t="s">
        <v>529</v>
      </c>
      <c r="R81" s="293">
        <v>2182</v>
      </c>
      <c r="S81" s="228">
        <v>43</v>
      </c>
      <c r="T81" s="228">
        <v>137</v>
      </c>
      <c r="U81" s="228">
        <v>277</v>
      </c>
      <c r="V81" s="228" t="s">
        <v>529</v>
      </c>
      <c r="W81" s="293">
        <v>2209</v>
      </c>
      <c r="X81" s="228">
        <v>42</v>
      </c>
      <c r="Y81" s="228">
        <v>138</v>
      </c>
      <c r="Z81" s="228">
        <v>261</v>
      </c>
      <c r="AA81" s="228" t="s">
        <v>529</v>
      </c>
    </row>
    <row r="82" spans="1:27" s="177" customFormat="1" ht="15" customHeight="1">
      <c r="A82" s="227"/>
      <c r="B82" s="230" t="s">
        <v>240</v>
      </c>
      <c r="C82" s="231">
        <v>144</v>
      </c>
      <c r="D82" s="279">
        <v>19.5</v>
      </c>
      <c r="E82" s="232">
        <v>140.5</v>
      </c>
      <c r="F82" s="232">
        <v>217</v>
      </c>
      <c r="G82" s="277" t="s">
        <v>529</v>
      </c>
      <c r="H82" s="231">
        <v>139</v>
      </c>
      <c r="I82" s="279">
        <v>43</v>
      </c>
      <c r="J82" s="232">
        <v>132</v>
      </c>
      <c r="K82" s="232">
        <v>256</v>
      </c>
      <c r="L82" s="277" t="s">
        <v>529</v>
      </c>
      <c r="M82" s="231">
        <v>149</v>
      </c>
      <c r="N82" s="279">
        <v>18</v>
      </c>
      <c r="O82" s="232">
        <v>138</v>
      </c>
      <c r="P82" s="232">
        <v>201</v>
      </c>
      <c r="Q82" s="277" t="s">
        <v>529</v>
      </c>
      <c r="R82" s="231">
        <v>122</v>
      </c>
      <c r="S82" s="279">
        <v>12</v>
      </c>
      <c r="T82" s="232">
        <v>135.5</v>
      </c>
      <c r="U82" s="232">
        <v>215</v>
      </c>
      <c r="V82" s="277" t="s">
        <v>529</v>
      </c>
      <c r="W82" s="276">
        <v>146</v>
      </c>
      <c r="X82" s="279">
        <v>7</v>
      </c>
      <c r="Y82" s="232">
        <v>133.5</v>
      </c>
      <c r="Z82" s="232">
        <v>182</v>
      </c>
      <c r="AA82" s="232" t="s">
        <v>529</v>
      </c>
    </row>
    <row r="83" spans="1:27" s="177" customFormat="1" ht="15" customHeight="1">
      <c r="A83" s="227"/>
      <c r="B83" s="200" t="s">
        <v>393</v>
      </c>
      <c r="C83" s="218">
        <v>3322</v>
      </c>
      <c r="D83" s="278">
        <v>8</v>
      </c>
      <c r="E83" s="228">
        <v>75.5</v>
      </c>
      <c r="F83" s="228">
        <v>138</v>
      </c>
      <c r="G83" s="228" t="s">
        <v>529</v>
      </c>
      <c r="H83" s="274">
        <v>4567</v>
      </c>
      <c r="I83" s="278">
        <v>11</v>
      </c>
      <c r="J83" s="228">
        <v>70</v>
      </c>
      <c r="K83" s="228">
        <v>137</v>
      </c>
      <c r="L83" s="228" t="s">
        <v>529</v>
      </c>
      <c r="M83" s="293">
        <v>4785</v>
      </c>
      <c r="N83" s="228">
        <v>10</v>
      </c>
      <c r="O83" s="228">
        <v>75</v>
      </c>
      <c r="P83" s="228">
        <v>147</v>
      </c>
      <c r="Q83" s="228" t="s">
        <v>529</v>
      </c>
      <c r="R83" s="293">
        <v>5003</v>
      </c>
      <c r="S83" s="228">
        <v>13</v>
      </c>
      <c r="T83" s="228">
        <v>71</v>
      </c>
      <c r="U83" s="228">
        <v>147.5</v>
      </c>
      <c r="V83" s="228" t="s">
        <v>529</v>
      </c>
      <c r="W83" s="293">
        <v>5190</v>
      </c>
      <c r="X83" s="228">
        <v>8</v>
      </c>
      <c r="Y83" s="228">
        <v>73</v>
      </c>
      <c r="Z83" s="228">
        <v>142</v>
      </c>
      <c r="AA83" s="228" t="s">
        <v>529</v>
      </c>
    </row>
    <row r="84" spans="1:27" s="177" customFormat="1" ht="15" customHeight="1">
      <c r="A84" s="229"/>
      <c r="B84" s="170" t="s">
        <v>39</v>
      </c>
      <c r="C84" s="361">
        <v>5215</v>
      </c>
      <c r="D84" s="362">
        <v>20</v>
      </c>
      <c r="E84" s="363">
        <v>94</v>
      </c>
      <c r="F84" s="363">
        <v>171</v>
      </c>
      <c r="G84" s="364" t="s">
        <v>529</v>
      </c>
      <c r="H84" s="361">
        <v>6876</v>
      </c>
      <c r="I84" s="362">
        <v>21</v>
      </c>
      <c r="J84" s="363">
        <v>89</v>
      </c>
      <c r="K84" s="363">
        <v>167</v>
      </c>
      <c r="L84" s="364" t="s">
        <v>529</v>
      </c>
      <c r="M84" s="361">
        <v>7205</v>
      </c>
      <c r="N84" s="362">
        <v>21</v>
      </c>
      <c r="O84" s="363">
        <v>94</v>
      </c>
      <c r="P84" s="363">
        <v>183</v>
      </c>
      <c r="Q84" s="364" t="s">
        <v>529</v>
      </c>
      <c r="R84" s="361">
        <v>7428</v>
      </c>
      <c r="S84" s="362">
        <v>22</v>
      </c>
      <c r="T84" s="363">
        <v>91</v>
      </c>
      <c r="U84" s="363">
        <v>180</v>
      </c>
      <c r="V84" s="364" t="s">
        <v>529</v>
      </c>
      <c r="W84" s="365">
        <v>7711</v>
      </c>
      <c r="X84" s="362">
        <v>19</v>
      </c>
      <c r="Y84" s="363">
        <v>93</v>
      </c>
      <c r="Z84" s="363">
        <v>176</v>
      </c>
      <c r="AA84" s="363" t="s">
        <v>529</v>
      </c>
    </row>
    <row r="85" spans="1:27" ht="15" customHeight="1">
      <c r="A85" s="6" t="s">
        <v>425</v>
      </c>
      <c r="B85" s="200" t="s">
        <v>214</v>
      </c>
      <c r="C85" s="218">
        <v>13344</v>
      </c>
      <c r="D85" s="278">
        <v>31</v>
      </c>
      <c r="E85" s="228">
        <v>119</v>
      </c>
      <c r="F85" s="228">
        <v>178</v>
      </c>
      <c r="G85" s="228" t="s">
        <v>529</v>
      </c>
      <c r="H85" s="274">
        <v>13480</v>
      </c>
      <c r="I85" s="278">
        <v>32</v>
      </c>
      <c r="J85" s="228">
        <v>125</v>
      </c>
      <c r="K85" s="228">
        <v>185</v>
      </c>
      <c r="L85" s="228" t="s">
        <v>529</v>
      </c>
      <c r="M85" s="293">
        <v>13980</v>
      </c>
      <c r="N85" s="228">
        <v>32</v>
      </c>
      <c r="O85" s="228">
        <v>134</v>
      </c>
      <c r="P85" s="228">
        <v>195</v>
      </c>
      <c r="Q85" s="228" t="s">
        <v>529</v>
      </c>
      <c r="R85" s="293">
        <v>14170</v>
      </c>
      <c r="S85" s="228">
        <v>32</v>
      </c>
      <c r="T85" s="228">
        <v>134</v>
      </c>
      <c r="U85" s="228">
        <v>197</v>
      </c>
      <c r="V85" s="228" t="s">
        <v>529</v>
      </c>
      <c r="W85" s="293">
        <v>13834</v>
      </c>
      <c r="X85" s="228">
        <v>31</v>
      </c>
      <c r="Y85" s="228">
        <v>134</v>
      </c>
      <c r="Z85" s="228">
        <v>198</v>
      </c>
      <c r="AA85" s="228" t="s">
        <v>529</v>
      </c>
    </row>
    <row r="86" spans="1:27" ht="15" customHeight="1">
      <c r="A86" s="227"/>
      <c r="B86" s="201" t="s">
        <v>239</v>
      </c>
      <c r="C86" s="218">
        <v>3072</v>
      </c>
      <c r="D86" s="278">
        <v>23</v>
      </c>
      <c r="E86" s="228">
        <v>122</v>
      </c>
      <c r="F86" s="228">
        <v>156</v>
      </c>
      <c r="G86" s="228" t="s">
        <v>529</v>
      </c>
      <c r="H86" s="274">
        <v>2781</v>
      </c>
      <c r="I86" s="278">
        <v>21</v>
      </c>
      <c r="J86" s="228">
        <v>131</v>
      </c>
      <c r="K86" s="228">
        <v>165</v>
      </c>
      <c r="L86" s="228" t="s">
        <v>529</v>
      </c>
      <c r="M86" s="293">
        <v>2857</v>
      </c>
      <c r="N86" s="228">
        <v>22</v>
      </c>
      <c r="O86" s="228">
        <v>141</v>
      </c>
      <c r="P86" s="228">
        <v>174</v>
      </c>
      <c r="Q86" s="228" t="s">
        <v>529</v>
      </c>
      <c r="R86" s="293">
        <v>2919</v>
      </c>
      <c r="S86" s="228">
        <v>21</v>
      </c>
      <c r="T86" s="228">
        <v>141</v>
      </c>
      <c r="U86" s="228">
        <v>178</v>
      </c>
      <c r="V86" s="228" t="s">
        <v>529</v>
      </c>
      <c r="W86" s="293">
        <v>2881</v>
      </c>
      <c r="X86" s="228">
        <v>17</v>
      </c>
      <c r="Y86" s="228">
        <v>142</v>
      </c>
      <c r="Z86" s="228">
        <v>174.5</v>
      </c>
      <c r="AA86" s="228" t="s">
        <v>529</v>
      </c>
    </row>
    <row r="87" spans="1:27" s="177" customFormat="1" ht="15" customHeight="1">
      <c r="A87" s="227"/>
      <c r="B87" s="201" t="s">
        <v>238</v>
      </c>
      <c r="C87" s="218">
        <v>9503</v>
      </c>
      <c r="D87" s="278">
        <v>37</v>
      </c>
      <c r="E87" s="228">
        <v>115</v>
      </c>
      <c r="F87" s="228">
        <v>188.5</v>
      </c>
      <c r="G87" s="228" t="s">
        <v>529</v>
      </c>
      <c r="H87" s="274">
        <v>9920</v>
      </c>
      <c r="I87" s="278">
        <v>38</v>
      </c>
      <c r="J87" s="228">
        <v>119</v>
      </c>
      <c r="K87" s="228">
        <v>193</v>
      </c>
      <c r="L87" s="228" t="s">
        <v>529</v>
      </c>
      <c r="M87" s="293">
        <v>10384</v>
      </c>
      <c r="N87" s="228">
        <v>38</v>
      </c>
      <c r="O87" s="228">
        <v>130</v>
      </c>
      <c r="P87" s="228">
        <v>204</v>
      </c>
      <c r="Q87" s="228" t="s">
        <v>529</v>
      </c>
      <c r="R87" s="293">
        <v>10485</v>
      </c>
      <c r="S87" s="228">
        <v>39</v>
      </c>
      <c r="T87" s="228">
        <v>127</v>
      </c>
      <c r="U87" s="228">
        <v>204</v>
      </c>
      <c r="V87" s="228" t="s">
        <v>529</v>
      </c>
      <c r="W87" s="293">
        <v>10208</v>
      </c>
      <c r="X87" s="228">
        <v>39</v>
      </c>
      <c r="Y87" s="228">
        <v>128</v>
      </c>
      <c r="Z87" s="228">
        <v>209</v>
      </c>
      <c r="AA87" s="228" t="s">
        <v>529</v>
      </c>
    </row>
    <row r="88" spans="1:27" s="177" customFormat="1" ht="15" customHeight="1">
      <c r="A88" s="227"/>
      <c r="B88" s="230" t="s">
        <v>240</v>
      </c>
      <c r="C88" s="231">
        <v>769</v>
      </c>
      <c r="D88" s="279">
        <v>25</v>
      </c>
      <c r="E88" s="232">
        <v>147</v>
      </c>
      <c r="F88" s="232">
        <v>200</v>
      </c>
      <c r="G88" s="277" t="s">
        <v>529</v>
      </c>
      <c r="H88" s="231">
        <v>779</v>
      </c>
      <c r="I88" s="279">
        <v>26</v>
      </c>
      <c r="J88" s="232">
        <v>145</v>
      </c>
      <c r="K88" s="232">
        <v>194</v>
      </c>
      <c r="L88" s="277" t="s">
        <v>529</v>
      </c>
      <c r="M88" s="231">
        <v>739</v>
      </c>
      <c r="N88" s="279">
        <v>23</v>
      </c>
      <c r="O88" s="232">
        <v>152</v>
      </c>
      <c r="P88" s="232">
        <v>196</v>
      </c>
      <c r="Q88" s="277" t="s">
        <v>529</v>
      </c>
      <c r="R88" s="231">
        <v>766</v>
      </c>
      <c r="S88" s="279">
        <v>24</v>
      </c>
      <c r="T88" s="232">
        <v>158</v>
      </c>
      <c r="U88" s="232">
        <v>212</v>
      </c>
      <c r="V88" s="277" t="s">
        <v>529</v>
      </c>
      <c r="W88" s="276">
        <v>745</v>
      </c>
      <c r="X88" s="279">
        <v>20</v>
      </c>
      <c r="Y88" s="232">
        <v>158</v>
      </c>
      <c r="Z88" s="232">
        <v>204</v>
      </c>
      <c r="AA88" s="232" t="s">
        <v>529</v>
      </c>
    </row>
    <row r="89" spans="1:27" s="177" customFormat="1" ht="15" customHeight="1">
      <c r="A89" s="227"/>
      <c r="B89" s="200" t="s">
        <v>393</v>
      </c>
      <c r="C89" s="218">
        <v>66583</v>
      </c>
      <c r="D89" s="278">
        <v>31</v>
      </c>
      <c r="E89" s="228">
        <v>28</v>
      </c>
      <c r="F89" s="228">
        <v>68</v>
      </c>
      <c r="G89" s="228" t="s">
        <v>529</v>
      </c>
      <c r="H89" s="274">
        <v>73162</v>
      </c>
      <c r="I89" s="278">
        <v>33</v>
      </c>
      <c r="J89" s="228">
        <v>28</v>
      </c>
      <c r="K89" s="228">
        <v>69</v>
      </c>
      <c r="L89" s="228" t="s">
        <v>529</v>
      </c>
      <c r="M89" s="293">
        <v>73489</v>
      </c>
      <c r="N89" s="228">
        <v>33</v>
      </c>
      <c r="O89" s="228">
        <v>28</v>
      </c>
      <c r="P89" s="228">
        <v>69</v>
      </c>
      <c r="Q89" s="228" t="s">
        <v>529</v>
      </c>
      <c r="R89" s="293">
        <v>75422</v>
      </c>
      <c r="S89" s="228">
        <v>34</v>
      </c>
      <c r="T89" s="228">
        <v>26</v>
      </c>
      <c r="U89" s="228">
        <v>68</v>
      </c>
      <c r="V89" s="228" t="s">
        <v>529</v>
      </c>
      <c r="W89" s="293">
        <v>76880</v>
      </c>
      <c r="X89" s="228">
        <v>34</v>
      </c>
      <c r="Y89" s="228">
        <v>28</v>
      </c>
      <c r="Z89" s="228">
        <v>69</v>
      </c>
      <c r="AA89" s="228" t="s">
        <v>529</v>
      </c>
    </row>
    <row r="90" spans="1:27" ht="15" customHeight="1">
      <c r="A90" s="229"/>
      <c r="B90" s="170" t="s">
        <v>39</v>
      </c>
      <c r="C90" s="361">
        <v>79927</v>
      </c>
      <c r="D90" s="362">
        <v>31</v>
      </c>
      <c r="E90" s="363">
        <v>42</v>
      </c>
      <c r="F90" s="363">
        <v>81</v>
      </c>
      <c r="G90" s="364" t="s">
        <v>529</v>
      </c>
      <c r="H90" s="361">
        <v>86642</v>
      </c>
      <c r="I90" s="362">
        <v>33</v>
      </c>
      <c r="J90" s="363">
        <v>38</v>
      </c>
      <c r="K90" s="363">
        <v>81</v>
      </c>
      <c r="L90" s="364" t="s">
        <v>529</v>
      </c>
      <c r="M90" s="361">
        <v>87469</v>
      </c>
      <c r="N90" s="362">
        <v>33</v>
      </c>
      <c r="O90" s="363">
        <v>40</v>
      </c>
      <c r="P90" s="363">
        <v>83</v>
      </c>
      <c r="Q90" s="364" t="s">
        <v>529</v>
      </c>
      <c r="R90" s="361">
        <v>89592</v>
      </c>
      <c r="S90" s="362">
        <v>34</v>
      </c>
      <c r="T90" s="363">
        <v>36</v>
      </c>
      <c r="U90" s="363">
        <v>81</v>
      </c>
      <c r="V90" s="364" t="s">
        <v>529</v>
      </c>
      <c r="W90" s="365">
        <v>90714</v>
      </c>
      <c r="X90" s="362">
        <v>34</v>
      </c>
      <c r="Y90" s="363">
        <v>41</v>
      </c>
      <c r="Z90" s="363">
        <v>82</v>
      </c>
      <c r="AA90" s="363" t="s">
        <v>529</v>
      </c>
    </row>
    <row r="91" spans="1:27" ht="15" customHeight="1">
      <c r="A91" s="177"/>
      <c r="B91" s="177"/>
      <c r="K91" s="177"/>
      <c r="P91" s="177"/>
    </row>
    <row r="92" spans="1:27" ht="15" customHeight="1">
      <c r="A92" s="353" t="s">
        <v>340</v>
      </c>
      <c r="B92" s="355"/>
      <c r="C92" s="355"/>
      <c r="D92" s="355"/>
      <c r="E92" s="355"/>
      <c r="F92" s="355"/>
      <c r="G92" s="355"/>
      <c r="H92" s="355"/>
      <c r="I92" s="355"/>
      <c r="J92" s="355"/>
      <c r="K92" s="355"/>
      <c r="L92" s="355"/>
      <c r="M92" s="355"/>
      <c r="N92" s="355"/>
      <c r="O92" s="355"/>
      <c r="P92" s="355"/>
      <c r="Q92" s="355"/>
      <c r="R92" s="355"/>
      <c r="S92" s="355"/>
      <c r="T92" s="355"/>
      <c r="U92" s="355"/>
      <c r="V92" s="355"/>
      <c r="W92" s="355"/>
      <c r="X92" s="355"/>
      <c r="Y92" s="355"/>
      <c r="Z92" s="355"/>
      <c r="AA92" s="355"/>
    </row>
    <row r="93" spans="1:27" s="177" customFormat="1" ht="15" customHeight="1">
      <c r="C93" s="510" t="str">
        <f>'Table Of Contents'!$C$4</f>
        <v>July 2014 - June 2015</v>
      </c>
      <c r="D93" s="510"/>
      <c r="E93" s="510"/>
      <c r="F93" s="510"/>
      <c r="G93" s="511"/>
      <c r="H93" s="510" t="str">
        <f>'Table Of Contents'!$D$4</f>
        <v>July 2015 - June 2016</v>
      </c>
      <c r="I93" s="510"/>
      <c r="J93" s="510"/>
      <c r="K93" s="510"/>
      <c r="L93" s="511"/>
      <c r="M93" s="510" t="str">
        <f>'Table Of Contents'!$E$4</f>
        <v>July 2016 - June 2017</v>
      </c>
      <c r="N93" s="510"/>
      <c r="O93" s="510"/>
      <c r="P93" s="510"/>
      <c r="Q93" s="511"/>
      <c r="R93" s="510" t="str">
        <f>'Table Of Contents'!$F$4</f>
        <v>July 2017 - June 2018</v>
      </c>
      <c r="S93" s="510"/>
      <c r="T93" s="510"/>
      <c r="U93" s="510"/>
      <c r="V93" s="511"/>
      <c r="W93" s="512" t="str">
        <f>'Table Of Contents'!$G$4</f>
        <v>July 2018 - June 2019</v>
      </c>
      <c r="X93" s="510"/>
      <c r="Y93" s="510"/>
      <c r="Z93" s="510"/>
      <c r="AA93" s="510"/>
    </row>
    <row r="94" spans="1:27" ht="15" customHeight="1">
      <c r="A94" s="227" t="s">
        <v>423</v>
      </c>
      <c r="B94" s="200" t="s">
        <v>214</v>
      </c>
      <c r="C94" s="218">
        <v>880</v>
      </c>
      <c r="D94" s="278">
        <v>35</v>
      </c>
      <c r="E94" s="228">
        <v>123</v>
      </c>
      <c r="F94" s="228">
        <v>187</v>
      </c>
      <c r="G94" s="228" t="s">
        <v>529</v>
      </c>
      <c r="H94" s="274">
        <v>774</v>
      </c>
      <c r="I94" s="278">
        <v>42</v>
      </c>
      <c r="J94" s="228">
        <v>119</v>
      </c>
      <c r="K94" s="228">
        <v>175</v>
      </c>
      <c r="L94" s="228" t="s">
        <v>529</v>
      </c>
      <c r="M94" s="274">
        <v>829</v>
      </c>
      <c r="N94" s="278">
        <v>32</v>
      </c>
      <c r="O94" s="228">
        <v>137</v>
      </c>
      <c r="P94" s="228">
        <v>199</v>
      </c>
      <c r="Q94" s="228" t="s">
        <v>529</v>
      </c>
      <c r="R94" s="274">
        <v>723</v>
      </c>
      <c r="S94" s="278">
        <v>30</v>
      </c>
      <c r="T94" s="228">
        <v>145</v>
      </c>
      <c r="U94" s="228">
        <v>195.5</v>
      </c>
      <c r="V94" s="228" t="s">
        <v>529</v>
      </c>
      <c r="W94" s="274">
        <v>741</v>
      </c>
      <c r="X94" s="278">
        <v>23.5</v>
      </c>
      <c r="Y94" s="228">
        <v>161</v>
      </c>
      <c r="Z94" s="228">
        <v>205</v>
      </c>
      <c r="AA94" s="228" t="s">
        <v>529</v>
      </c>
    </row>
    <row r="95" spans="1:27" ht="15" customHeight="1">
      <c r="A95" s="227"/>
      <c r="B95" s="201" t="s">
        <v>239</v>
      </c>
      <c r="C95" s="218">
        <v>232</v>
      </c>
      <c r="D95" s="278">
        <v>21</v>
      </c>
      <c r="E95" s="228">
        <v>108</v>
      </c>
      <c r="F95" s="228">
        <v>145.5</v>
      </c>
      <c r="G95" s="228" t="s">
        <v>529</v>
      </c>
      <c r="H95" s="274">
        <v>190</v>
      </c>
      <c r="I95" s="278">
        <v>24</v>
      </c>
      <c r="J95" s="228">
        <v>122.5</v>
      </c>
      <c r="K95" s="228">
        <v>156</v>
      </c>
      <c r="L95" s="228" t="s">
        <v>529</v>
      </c>
      <c r="M95" s="274">
        <v>222</v>
      </c>
      <c r="N95" s="278">
        <v>23</v>
      </c>
      <c r="O95" s="228">
        <v>129</v>
      </c>
      <c r="P95" s="228">
        <v>161</v>
      </c>
      <c r="Q95" s="228" t="s">
        <v>529</v>
      </c>
      <c r="R95" s="274">
        <v>199</v>
      </c>
      <c r="S95" s="278">
        <v>18</v>
      </c>
      <c r="T95" s="228">
        <v>137</v>
      </c>
      <c r="U95" s="228">
        <v>163</v>
      </c>
      <c r="V95" s="228" t="s">
        <v>529</v>
      </c>
      <c r="W95" s="274">
        <v>211</v>
      </c>
      <c r="X95" s="278">
        <v>18</v>
      </c>
      <c r="Y95" s="228">
        <v>147</v>
      </c>
      <c r="Z95" s="228">
        <v>171</v>
      </c>
      <c r="AA95" s="228" t="s">
        <v>529</v>
      </c>
    </row>
    <row r="96" spans="1:27" ht="15" customHeight="1">
      <c r="A96" s="227"/>
      <c r="B96" s="201" t="s">
        <v>238</v>
      </c>
      <c r="C96" s="218">
        <v>568</v>
      </c>
      <c r="D96" s="278">
        <v>44</v>
      </c>
      <c r="E96" s="228">
        <v>124.5</v>
      </c>
      <c r="F96" s="228">
        <v>214</v>
      </c>
      <c r="G96" s="228" t="s">
        <v>529</v>
      </c>
      <c r="H96" s="274">
        <v>516</v>
      </c>
      <c r="I96" s="278">
        <v>46</v>
      </c>
      <c r="J96" s="228">
        <v>112</v>
      </c>
      <c r="K96" s="228">
        <v>177.5</v>
      </c>
      <c r="L96" s="228" t="s">
        <v>529</v>
      </c>
      <c r="M96" s="274">
        <v>548</v>
      </c>
      <c r="N96" s="278">
        <v>38</v>
      </c>
      <c r="O96" s="228">
        <v>142.5</v>
      </c>
      <c r="P96" s="228">
        <v>231</v>
      </c>
      <c r="Q96" s="228" t="s">
        <v>529</v>
      </c>
      <c r="R96" s="274">
        <v>457</v>
      </c>
      <c r="S96" s="278">
        <v>42</v>
      </c>
      <c r="T96" s="228">
        <v>146</v>
      </c>
      <c r="U96" s="228">
        <v>205</v>
      </c>
      <c r="V96" s="228" t="s">
        <v>529</v>
      </c>
      <c r="W96" s="274">
        <v>454</v>
      </c>
      <c r="X96" s="278">
        <v>29</v>
      </c>
      <c r="Y96" s="228">
        <v>173</v>
      </c>
      <c r="Z96" s="228">
        <v>233</v>
      </c>
      <c r="AA96" s="228" t="s">
        <v>529</v>
      </c>
    </row>
    <row r="97" spans="1:27" s="177" customFormat="1" ht="15" customHeight="1">
      <c r="A97" s="227"/>
      <c r="B97" s="230" t="s">
        <v>240</v>
      </c>
      <c r="C97" s="231">
        <v>80</v>
      </c>
      <c r="D97" s="279">
        <v>26.5</v>
      </c>
      <c r="E97" s="232">
        <v>158.5</v>
      </c>
      <c r="F97" s="232">
        <v>223.5</v>
      </c>
      <c r="G97" s="277" t="s">
        <v>529</v>
      </c>
      <c r="H97" s="231">
        <v>68</v>
      </c>
      <c r="I97" s="279">
        <v>27.5</v>
      </c>
      <c r="J97" s="232">
        <v>150</v>
      </c>
      <c r="K97" s="232">
        <v>199.5</v>
      </c>
      <c r="L97" s="277" t="s">
        <v>529</v>
      </c>
      <c r="M97" s="231">
        <v>59</v>
      </c>
      <c r="N97" s="279">
        <v>29</v>
      </c>
      <c r="O97" s="232">
        <v>130</v>
      </c>
      <c r="P97" s="232">
        <v>191</v>
      </c>
      <c r="Q97" s="277" t="s">
        <v>529</v>
      </c>
      <c r="R97" s="231">
        <v>67</v>
      </c>
      <c r="S97" s="279">
        <v>27</v>
      </c>
      <c r="T97" s="232">
        <v>167</v>
      </c>
      <c r="U97" s="232">
        <v>248</v>
      </c>
      <c r="V97" s="277" t="s">
        <v>529</v>
      </c>
      <c r="W97" s="276">
        <v>76</v>
      </c>
      <c r="X97" s="279">
        <v>23.5</v>
      </c>
      <c r="Y97" s="232">
        <v>166</v>
      </c>
      <c r="Z97" s="232">
        <v>213</v>
      </c>
      <c r="AA97" s="232" t="s">
        <v>529</v>
      </c>
    </row>
    <row r="98" spans="1:27" s="177" customFormat="1" ht="15" customHeight="1">
      <c r="A98" s="227"/>
      <c r="B98" s="200" t="s">
        <v>393</v>
      </c>
      <c r="C98" s="218">
        <v>3162</v>
      </c>
      <c r="D98" s="278">
        <v>40</v>
      </c>
      <c r="E98" s="228">
        <v>53</v>
      </c>
      <c r="F98" s="228">
        <v>104</v>
      </c>
      <c r="G98" s="228" t="s">
        <v>529</v>
      </c>
      <c r="H98" s="274">
        <v>3162</v>
      </c>
      <c r="I98" s="278">
        <v>38</v>
      </c>
      <c r="J98" s="228">
        <v>56</v>
      </c>
      <c r="K98" s="228">
        <v>105</v>
      </c>
      <c r="L98" s="228" t="s">
        <v>529</v>
      </c>
      <c r="M98" s="293">
        <v>2919</v>
      </c>
      <c r="N98" s="228">
        <v>39</v>
      </c>
      <c r="O98" s="228">
        <v>61</v>
      </c>
      <c r="P98" s="228">
        <v>113</v>
      </c>
      <c r="Q98" s="228" t="s">
        <v>529</v>
      </c>
      <c r="R98" s="293">
        <v>3003</v>
      </c>
      <c r="S98" s="228">
        <v>32</v>
      </c>
      <c r="T98" s="228">
        <v>63</v>
      </c>
      <c r="U98" s="228">
        <v>115</v>
      </c>
      <c r="V98" s="228" t="s">
        <v>529</v>
      </c>
      <c r="W98" s="293">
        <v>2980</v>
      </c>
      <c r="X98" s="228">
        <v>31</v>
      </c>
      <c r="Y98" s="228">
        <v>71</v>
      </c>
      <c r="Z98" s="228">
        <v>129</v>
      </c>
      <c r="AA98" s="228" t="s">
        <v>529</v>
      </c>
    </row>
    <row r="99" spans="1:27" s="177" customFormat="1" ht="15" customHeight="1">
      <c r="A99" s="229"/>
      <c r="B99" s="170" t="s">
        <v>39</v>
      </c>
      <c r="C99" s="361">
        <v>4042</v>
      </c>
      <c r="D99" s="362">
        <v>38</v>
      </c>
      <c r="E99" s="363">
        <v>67</v>
      </c>
      <c r="F99" s="363">
        <v>123</v>
      </c>
      <c r="G99" s="364" t="s">
        <v>529</v>
      </c>
      <c r="H99" s="361">
        <v>3936</v>
      </c>
      <c r="I99" s="362">
        <v>39</v>
      </c>
      <c r="J99" s="363">
        <v>64</v>
      </c>
      <c r="K99" s="363">
        <v>122</v>
      </c>
      <c r="L99" s="364" t="s">
        <v>529</v>
      </c>
      <c r="M99" s="361">
        <v>3748</v>
      </c>
      <c r="N99" s="362">
        <v>37</v>
      </c>
      <c r="O99" s="363">
        <v>79</v>
      </c>
      <c r="P99" s="363">
        <v>136</v>
      </c>
      <c r="Q99" s="364" t="s">
        <v>529</v>
      </c>
      <c r="R99" s="361">
        <v>3726</v>
      </c>
      <c r="S99" s="362">
        <v>32</v>
      </c>
      <c r="T99" s="363">
        <v>84</v>
      </c>
      <c r="U99" s="363">
        <v>132</v>
      </c>
      <c r="V99" s="364" t="s">
        <v>529</v>
      </c>
      <c r="W99" s="365">
        <v>3721</v>
      </c>
      <c r="X99" s="362">
        <v>29</v>
      </c>
      <c r="Y99" s="363">
        <v>92</v>
      </c>
      <c r="Z99" s="363">
        <v>148</v>
      </c>
      <c r="AA99" s="363" t="s">
        <v>529</v>
      </c>
    </row>
    <row r="100" spans="1:27" ht="15" customHeight="1">
      <c r="A100" s="227" t="s">
        <v>426</v>
      </c>
      <c r="B100" s="200" t="s">
        <v>214</v>
      </c>
      <c r="C100" s="218">
        <v>189</v>
      </c>
      <c r="D100" s="278">
        <v>30.5</v>
      </c>
      <c r="E100" s="228">
        <v>131</v>
      </c>
      <c r="F100" s="228">
        <v>275</v>
      </c>
      <c r="G100" s="228" t="s">
        <v>529</v>
      </c>
      <c r="H100" s="274">
        <v>165</v>
      </c>
      <c r="I100" s="278">
        <v>44</v>
      </c>
      <c r="J100" s="228">
        <v>151</v>
      </c>
      <c r="K100" s="228">
        <v>279</v>
      </c>
      <c r="L100" s="228" t="s">
        <v>529</v>
      </c>
      <c r="M100" s="274">
        <v>175</v>
      </c>
      <c r="N100" s="278">
        <v>48.5</v>
      </c>
      <c r="O100" s="228">
        <v>155</v>
      </c>
      <c r="P100" s="228">
        <v>360</v>
      </c>
      <c r="Q100" s="228" t="s">
        <v>529</v>
      </c>
      <c r="R100" s="274">
        <v>175</v>
      </c>
      <c r="S100" s="278">
        <v>27</v>
      </c>
      <c r="T100" s="228">
        <v>181</v>
      </c>
      <c r="U100" s="228">
        <v>326</v>
      </c>
      <c r="V100" s="228" t="s">
        <v>529</v>
      </c>
      <c r="W100" s="274">
        <v>162</v>
      </c>
      <c r="X100" s="278">
        <v>48.5</v>
      </c>
      <c r="Y100" s="228">
        <v>164.5</v>
      </c>
      <c r="Z100" s="228">
        <v>307</v>
      </c>
      <c r="AA100" s="228" t="s">
        <v>529</v>
      </c>
    </row>
    <row r="101" spans="1:27" ht="15" customHeight="1">
      <c r="A101" s="227"/>
      <c r="B101" s="201" t="s">
        <v>239</v>
      </c>
      <c r="C101" s="218">
        <v>14</v>
      </c>
      <c r="D101" s="278">
        <v>1</v>
      </c>
      <c r="E101" s="228">
        <v>99</v>
      </c>
      <c r="F101" s="228">
        <v>104</v>
      </c>
      <c r="G101" s="228" t="s">
        <v>529</v>
      </c>
      <c r="H101" s="274">
        <v>20</v>
      </c>
      <c r="I101" s="278">
        <v>4</v>
      </c>
      <c r="J101" s="228">
        <v>110</v>
      </c>
      <c r="K101" s="228">
        <v>114</v>
      </c>
      <c r="L101" s="228" t="s">
        <v>529</v>
      </c>
      <c r="M101" s="274">
        <v>15</v>
      </c>
      <c r="N101" s="278">
        <v>1</v>
      </c>
      <c r="O101" s="228">
        <v>134</v>
      </c>
      <c r="P101" s="228">
        <v>136</v>
      </c>
      <c r="Q101" s="228" t="s">
        <v>529</v>
      </c>
      <c r="R101" s="274">
        <v>22</v>
      </c>
      <c r="S101" s="278">
        <v>1</v>
      </c>
      <c r="T101" s="228">
        <v>123</v>
      </c>
      <c r="U101" s="228">
        <v>135</v>
      </c>
      <c r="V101" s="228" t="s">
        <v>529</v>
      </c>
      <c r="W101" s="274">
        <v>21</v>
      </c>
      <c r="X101" s="278">
        <v>1</v>
      </c>
      <c r="Y101" s="228">
        <v>149</v>
      </c>
      <c r="Z101" s="228">
        <v>156</v>
      </c>
      <c r="AA101" s="228" t="s">
        <v>529</v>
      </c>
    </row>
    <row r="102" spans="1:27" ht="15" customHeight="1">
      <c r="A102" s="227"/>
      <c r="B102" s="201" t="s">
        <v>238</v>
      </c>
      <c r="C102" s="218">
        <v>159</v>
      </c>
      <c r="D102" s="278">
        <v>46.5</v>
      </c>
      <c r="E102" s="228">
        <v>137</v>
      </c>
      <c r="F102" s="228">
        <v>311</v>
      </c>
      <c r="G102" s="228" t="s">
        <v>529</v>
      </c>
      <c r="H102" s="274">
        <v>122</v>
      </c>
      <c r="I102" s="278">
        <v>78</v>
      </c>
      <c r="J102" s="228">
        <v>160</v>
      </c>
      <c r="K102" s="228">
        <v>337</v>
      </c>
      <c r="L102" s="228" t="s">
        <v>529</v>
      </c>
      <c r="M102" s="274">
        <v>143</v>
      </c>
      <c r="N102" s="278">
        <v>58.5</v>
      </c>
      <c r="O102" s="228">
        <v>158</v>
      </c>
      <c r="P102" s="228">
        <v>403</v>
      </c>
      <c r="Q102" s="228" t="s">
        <v>529</v>
      </c>
      <c r="R102" s="274">
        <v>138</v>
      </c>
      <c r="S102" s="278">
        <v>41.5</v>
      </c>
      <c r="T102" s="228">
        <v>195</v>
      </c>
      <c r="U102" s="228">
        <v>377.5</v>
      </c>
      <c r="V102" s="228" t="s">
        <v>529</v>
      </c>
      <c r="W102" s="274">
        <v>128</v>
      </c>
      <c r="X102" s="278">
        <v>98.5</v>
      </c>
      <c r="Y102" s="228">
        <v>165</v>
      </c>
      <c r="Z102" s="228">
        <v>364</v>
      </c>
      <c r="AA102" s="228" t="s">
        <v>529</v>
      </c>
    </row>
    <row r="103" spans="1:27" s="177" customFormat="1" ht="15" customHeight="1">
      <c r="A103" s="227"/>
      <c r="B103" s="230" t="s">
        <v>240</v>
      </c>
      <c r="C103" s="231">
        <v>16</v>
      </c>
      <c r="D103" s="279">
        <v>7.5</v>
      </c>
      <c r="E103" s="232">
        <v>145</v>
      </c>
      <c r="F103" s="232">
        <v>188</v>
      </c>
      <c r="G103" s="277" t="s">
        <v>529</v>
      </c>
      <c r="H103" s="231">
        <v>23</v>
      </c>
      <c r="I103" s="279">
        <v>34</v>
      </c>
      <c r="J103" s="232">
        <v>141</v>
      </c>
      <c r="K103" s="232">
        <v>203</v>
      </c>
      <c r="L103" s="277" t="s">
        <v>529</v>
      </c>
      <c r="M103" s="231">
        <v>17</v>
      </c>
      <c r="N103" s="279">
        <v>155</v>
      </c>
      <c r="O103" s="232">
        <v>207</v>
      </c>
      <c r="P103" s="232">
        <v>456</v>
      </c>
      <c r="Q103" s="277" t="s">
        <v>529</v>
      </c>
      <c r="R103" s="231">
        <v>15</v>
      </c>
      <c r="S103" s="279">
        <v>21</v>
      </c>
      <c r="T103" s="232">
        <v>189</v>
      </c>
      <c r="U103" s="232">
        <v>293</v>
      </c>
      <c r="V103" s="277" t="s">
        <v>529</v>
      </c>
      <c r="W103" s="276">
        <v>13</v>
      </c>
      <c r="X103" s="279">
        <v>23</v>
      </c>
      <c r="Y103" s="232">
        <v>198</v>
      </c>
      <c r="Z103" s="232">
        <v>272</v>
      </c>
      <c r="AA103" s="232" t="s">
        <v>529</v>
      </c>
    </row>
    <row r="104" spans="1:27" s="177" customFormat="1" ht="15" customHeight="1">
      <c r="A104" s="227"/>
      <c r="B104" s="200" t="s">
        <v>393</v>
      </c>
      <c r="C104" s="218">
        <v>390</v>
      </c>
      <c r="D104" s="278">
        <v>24</v>
      </c>
      <c r="E104" s="228">
        <v>75.5</v>
      </c>
      <c r="F104" s="228">
        <v>200</v>
      </c>
      <c r="G104" s="228" t="s">
        <v>529</v>
      </c>
      <c r="H104" s="274">
        <v>443</v>
      </c>
      <c r="I104" s="278">
        <v>68.5</v>
      </c>
      <c r="J104" s="228">
        <v>74</v>
      </c>
      <c r="K104" s="228">
        <v>209.5</v>
      </c>
      <c r="L104" s="228" t="s">
        <v>529</v>
      </c>
      <c r="M104" s="293">
        <v>430</v>
      </c>
      <c r="N104" s="228">
        <v>70</v>
      </c>
      <c r="O104" s="228">
        <v>78.5</v>
      </c>
      <c r="P104" s="228">
        <v>259</v>
      </c>
      <c r="Q104" s="228" t="s">
        <v>529</v>
      </c>
      <c r="R104" s="293">
        <v>437</v>
      </c>
      <c r="S104" s="228">
        <v>43</v>
      </c>
      <c r="T104" s="228">
        <v>96</v>
      </c>
      <c r="U104" s="228">
        <v>219</v>
      </c>
      <c r="V104" s="228" t="s">
        <v>529</v>
      </c>
      <c r="W104" s="293">
        <v>328</v>
      </c>
      <c r="X104" s="228">
        <v>80</v>
      </c>
      <c r="Y104" s="228">
        <v>91</v>
      </c>
      <c r="Z104" s="228">
        <v>251.5</v>
      </c>
      <c r="AA104" s="228" t="s">
        <v>529</v>
      </c>
    </row>
    <row r="105" spans="1:27" s="177" customFormat="1" ht="15" customHeight="1">
      <c r="A105" s="229"/>
      <c r="B105" s="170" t="s">
        <v>39</v>
      </c>
      <c r="C105" s="361">
        <v>579</v>
      </c>
      <c r="D105" s="362">
        <v>27</v>
      </c>
      <c r="E105" s="363">
        <v>92</v>
      </c>
      <c r="F105" s="363">
        <v>218</v>
      </c>
      <c r="G105" s="364" t="s">
        <v>529</v>
      </c>
      <c r="H105" s="361">
        <v>608</v>
      </c>
      <c r="I105" s="362">
        <v>56</v>
      </c>
      <c r="J105" s="363">
        <v>95.5</v>
      </c>
      <c r="K105" s="363">
        <v>233</v>
      </c>
      <c r="L105" s="364" t="s">
        <v>529</v>
      </c>
      <c r="M105" s="361">
        <v>605</v>
      </c>
      <c r="N105" s="362">
        <v>59</v>
      </c>
      <c r="O105" s="363">
        <v>103</v>
      </c>
      <c r="P105" s="363">
        <v>278</v>
      </c>
      <c r="Q105" s="364" t="s">
        <v>529</v>
      </c>
      <c r="R105" s="361">
        <v>612</v>
      </c>
      <c r="S105" s="362">
        <v>36.5</v>
      </c>
      <c r="T105" s="363">
        <v>113</v>
      </c>
      <c r="U105" s="363">
        <v>253</v>
      </c>
      <c r="V105" s="364" t="s">
        <v>529</v>
      </c>
      <c r="W105" s="365">
        <v>490</v>
      </c>
      <c r="X105" s="362">
        <v>57</v>
      </c>
      <c r="Y105" s="363">
        <v>122.5</v>
      </c>
      <c r="Z105" s="363">
        <v>266.5</v>
      </c>
      <c r="AA105" s="363" t="s">
        <v>529</v>
      </c>
    </row>
    <row r="106" spans="1:27" ht="15" customHeight="1">
      <c r="A106" s="6" t="s">
        <v>425</v>
      </c>
      <c r="B106" s="200" t="s">
        <v>214</v>
      </c>
      <c r="C106" s="218">
        <v>1069</v>
      </c>
      <c r="D106" s="278">
        <v>35</v>
      </c>
      <c r="E106" s="228">
        <v>126</v>
      </c>
      <c r="F106" s="228">
        <v>198.5</v>
      </c>
      <c r="G106" s="228" t="s">
        <v>529</v>
      </c>
      <c r="H106" s="274">
        <v>939</v>
      </c>
      <c r="I106" s="278">
        <v>43</v>
      </c>
      <c r="J106" s="228">
        <v>124</v>
      </c>
      <c r="K106" s="228">
        <v>183</v>
      </c>
      <c r="L106" s="228" t="s">
        <v>529</v>
      </c>
      <c r="M106" s="274">
        <v>1004</v>
      </c>
      <c r="N106" s="278">
        <v>34</v>
      </c>
      <c r="O106" s="228">
        <v>141</v>
      </c>
      <c r="P106" s="228">
        <v>213.5</v>
      </c>
      <c r="Q106" s="228" t="s">
        <v>529</v>
      </c>
      <c r="R106" s="274">
        <v>898</v>
      </c>
      <c r="S106" s="278">
        <v>30</v>
      </c>
      <c r="T106" s="228">
        <v>147</v>
      </c>
      <c r="U106" s="228">
        <v>208</v>
      </c>
      <c r="V106" s="228" t="s">
        <v>529</v>
      </c>
      <c r="W106" s="274">
        <v>903</v>
      </c>
      <c r="X106" s="278">
        <v>26</v>
      </c>
      <c r="Y106" s="228">
        <v>161</v>
      </c>
      <c r="Z106" s="228">
        <v>219</v>
      </c>
      <c r="AA106" s="228" t="s">
        <v>529</v>
      </c>
    </row>
    <row r="107" spans="1:27" ht="15" customHeight="1">
      <c r="A107" s="227"/>
      <c r="B107" s="201" t="s">
        <v>239</v>
      </c>
      <c r="C107" s="218">
        <v>246</v>
      </c>
      <c r="D107" s="278">
        <v>21</v>
      </c>
      <c r="E107" s="228">
        <v>107</v>
      </c>
      <c r="F107" s="228">
        <v>141</v>
      </c>
      <c r="G107" s="228" t="s">
        <v>529</v>
      </c>
      <c r="H107" s="274">
        <v>210</v>
      </c>
      <c r="I107" s="278">
        <v>22</v>
      </c>
      <c r="J107" s="228">
        <v>119.5</v>
      </c>
      <c r="K107" s="228">
        <v>154</v>
      </c>
      <c r="L107" s="228" t="s">
        <v>529</v>
      </c>
      <c r="M107" s="274">
        <v>237</v>
      </c>
      <c r="N107" s="278">
        <v>21</v>
      </c>
      <c r="O107" s="228">
        <v>129</v>
      </c>
      <c r="P107" s="228">
        <v>158</v>
      </c>
      <c r="Q107" s="228" t="s">
        <v>529</v>
      </c>
      <c r="R107" s="274">
        <v>221</v>
      </c>
      <c r="S107" s="278">
        <v>16</v>
      </c>
      <c r="T107" s="228">
        <v>134</v>
      </c>
      <c r="U107" s="228">
        <v>162</v>
      </c>
      <c r="V107" s="228" t="s">
        <v>529</v>
      </c>
      <c r="W107" s="274">
        <v>232</v>
      </c>
      <c r="X107" s="278">
        <v>16</v>
      </c>
      <c r="Y107" s="228">
        <v>147</v>
      </c>
      <c r="Z107" s="228">
        <v>170</v>
      </c>
      <c r="AA107" s="228" t="s">
        <v>529</v>
      </c>
    </row>
    <row r="108" spans="1:27" s="177" customFormat="1" ht="15" customHeight="1">
      <c r="A108" s="227"/>
      <c r="B108" s="201" t="s">
        <v>238</v>
      </c>
      <c r="C108" s="218">
        <v>727</v>
      </c>
      <c r="D108" s="278">
        <v>44</v>
      </c>
      <c r="E108" s="228">
        <v>127</v>
      </c>
      <c r="F108" s="228">
        <v>229</v>
      </c>
      <c r="G108" s="228" t="s">
        <v>529</v>
      </c>
      <c r="H108" s="274">
        <v>638</v>
      </c>
      <c r="I108" s="278">
        <v>47</v>
      </c>
      <c r="J108" s="228">
        <v>121</v>
      </c>
      <c r="K108" s="228">
        <v>199</v>
      </c>
      <c r="L108" s="228" t="s">
        <v>529</v>
      </c>
      <c r="M108" s="274">
        <v>691</v>
      </c>
      <c r="N108" s="278">
        <v>42</v>
      </c>
      <c r="O108" s="228">
        <v>146</v>
      </c>
      <c r="P108" s="228">
        <v>249</v>
      </c>
      <c r="Q108" s="228" t="s">
        <v>529</v>
      </c>
      <c r="R108" s="274">
        <v>595</v>
      </c>
      <c r="S108" s="278">
        <v>42</v>
      </c>
      <c r="T108" s="228">
        <v>153</v>
      </c>
      <c r="U108" s="228">
        <v>243.5</v>
      </c>
      <c r="V108" s="228" t="s">
        <v>529</v>
      </c>
      <c r="W108" s="274">
        <v>582</v>
      </c>
      <c r="X108" s="278">
        <v>34</v>
      </c>
      <c r="Y108" s="228">
        <v>169.5</v>
      </c>
      <c r="Z108" s="228">
        <v>257</v>
      </c>
      <c r="AA108" s="228" t="s">
        <v>529</v>
      </c>
    </row>
    <row r="109" spans="1:27" s="177" customFormat="1" ht="15" customHeight="1">
      <c r="A109" s="227"/>
      <c r="B109" s="230" t="s">
        <v>240</v>
      </c>
      <c r="C109" s="231">
        <v>96</v>
      </c>
      <c r="D109" s="279">
        <v>24.5</v>
      </c>
      <c r="E109" s="232">
        <v>155</v>
      </c>
      <c r="F109" s="232">
        <v>219.5</v>
      </c>
      <c r="G109" s="277" t="s">
        <v>529</v>
      </c>
      <c r="H109" s="231">
        <v>91</v>
      </c>
      <c r="I109" s="279">
        <v>29</v>
      </c>
      <c r="J109" s="232">
        <v>147</v>
      </c>
      <c r="K109" s="232">
        <v>201</v>
      </c>
      <c r="L109" s="277" t="s">
        <v>529</v>
      </c>
      <c r="M109" s="231">
        <v>76</v>
      </c>
      <c r="N109" s="279">
        <v>33.5</v>
      </c>
      <c r="O109" s="232">
        <v>154</v>
      </c>
      <c r="P109" s="232">
        <v>223.5</v>
      </c>
      <c r="Q109" s="277" t="s">
        <v>529</v>
      </c>
      <c r="R109" s="231">
        <v>82</v>
      </c>
      <c r="S109" s="279">
        <v>27</v>
      </c>
      <c r="T109" s="232">
        <v>173.5</v>
      </c>
      <c r="U109" s="232">
        <v>251.5</v>
      </c>
      <c r="V109" s="277" t="s">
        <v>529</v>
      </c>
      <c r="W109" s="276">
        <v>89</v>
      </c>
      <c r="X109" s="279">
        <v>23</v>
      </c>
      <c r="Y109" s="232">
        <v>167</v>
      </c>
      <c r="Z109" s="232">
        <v>229</v>
      </c>
      <c r="AA109" s="232" t="s">
        <v>529</v>
      </c>
    </row>
    <row r="110" spans="1:27" s="177" customFormat="1" ht="15" customHeight="1">
      <c r="A110" s="227"/>
      <c r="B110" s="200" t="s">
        <v>393</v>
      </c>
      <c r="C110" s="218">
        <v>3552</v>
      </c>
      <c r="D110" s="278">
        <v>38</v>
      </c>
      <c r="E110" s="228">
        <v>56</v>
      </c>
      <c r="F110" s="228">
        <v>111</v>
      </c>
      <c r="G110" s="228" t="s">
        <v>529</v>
      </c>
      <c r="H110" s="274">
        <v>3605</v>
      </c>
      <c r="I110" s="278">
        <v>40</v>
      </c>
      <c r="J110" s="228">
        <v>57</v>
      </c>
      <c r="K110" s="228">
        <v>115</v>
      </c>
      <c r="L110" s="228" t="s">
        <v>529</v>
      </c>
      <c r="M110" s="293">
        <v>3349</v>
      </c>
      <c r="N110" s="228">
        <v>41</v>
      </c>
      <c r="O110" s="228">
        <v>63</v>
      </c>
      <c r="P110" s="228">
        <v>125</v>
      </c>
      <c r="Q110" s="228" t="s">
        <v>529</v>
      </c>
      <c r="R110" s="293">
        <v>3440</v>
      </c>
      <c r="S110" s="228">
        <v>33</v>
      </c>
      <c r="T110" s="228">
        <v>70</v>
      </c>
      <c r="U110" s="228">
        <v>125</v>
      </c>
      <c r="V110" s="228" t="s">
        <v>529</v>
      </c>
      <c r="W110" s="293">
        <v>3308</v>
      </c>
      <c r="X110" s="228">
        <v>32</v>
      </c>
      <c r="Y110" s="228">
        <v>76</v>
      </c>
      <c r="Z110" s="228">
        <v>139</v>
      </c>
      <c r="AA110" s="228" t="s">
        <v>529</v>
      </c>
    </row>
    <row r="111" spans="1:27" ht="15" customHeight="1">
      <c r="A111" s="229"/>
      <c r="B111" s="170" t="s">
        <v>39</v>
      </c>
      <c r="C111" s="361">
        <v>4621</v>
      </c>
      <c r="D111" s="362">
        <v>37</v>
      </c>
      <c r="E111" s="363">
        <v>71</v>
      </c>
      <c r="F111" s="363">
        <v>131</v>
      </c>
      <c r="G111" s="364" t="s">
        <v>529</v>
      </c>
      <c r="H111" s="361">
        <v>4544</v>
      </c>
      <c r="I111" s="362">
        <v>41</v>
      </c>
      <c r="J111" s="363">
        <v>70</v>
      </c>
      <c r="K111" s="363">
        <v>133</v>
      </c>
      <c r="L111" s="364" t="s">
        <v>529</v>
      </c>
      <c r="M111" s="361">
        <v>4353</v>
      </c>
      <c r="N111" s="362">
        <v>39</v>
      </c>
      <c r="O111" s="363">
        <v>84</v>
      </c>
      <c r="P111" s="363">
        <v>148</v>
      </c>
      <c r="Q111" s="364" t="s">
        <v>529</v>
      </c>
      <c r="R111" s="361">
        <v>4338</v>
      </c>
      <c r="S111" s="362">
        <v>32</v>
      </c>
      <c r="T111" s="363">
        <v>89.5</v>
      </c>
      <c r="U111" s="363">
        <v>145</v>
      </c>
      <c r="V111" s="364" t="s">
        <v>529</v>
      </c>
      <c r="W111" s="365">
        <v>4211</v>
      </c>
      <c r="X111" s="362">
        <v>31</v>
      </c>
      <c r="Y111" s="363">
        <v>96</v>
      </c>
      <c r="Z111" s="363">
        <v>156</v>
      </c>
      <c r="AA111" s="363" t="s">
        <v>529</v>
      </c>
    </row>
    <row r="112" spans="1:27" ht="15" customHeight="1">
      <c r="A112" s="177"/>
      <c r="B112" s="177"/>
    </row>
    <row r="113" spans="1:26" ht="15" customHeight="1">
      <c r="A113" s="192" t="s">
        <v>656</v>
      </c>
    </row>
    <row r="114" spans="1:26" s="177" customFormat="1" ht="15" customHeight="1">
      <c r="A114" s="482"/>
    </row>
    <row r="115" spans="1:26" ht="15" customHeight="1">
      <c r="A115" s="192" t="s">
        <v>424</v>
      </c>
      <c r="B115" s="178"/>
      <c r="C115" s="178"/>
      <c r="D115" s="178"/>
      <c r="E115" s="178"/>
      <c r="F115" s="178"/>
      <c r="G115" s="178"/>
      <c r="H115" s="178"/>
      <c r="I115" s="178"/>
      <c r="J115" s="178"/>
      <c r="K115" s="178"/>
      <c r="L115" s="178"/>
      <c r="M115" s="178"/>
      <c r="N115" s="178"/>
      <c r="O115" s="178"/>
      <c r="P115" s="178"/>
      <c r="Q115" s="178"/>
      <c r="R115" s="178"/>
      <c r="S115" s="178"/>
      <c r="T115" s="178"/>
      <c r="U115" s="178"/>
      <c r="V115" s="178"/>
      <c r="W115" s="178"/>
      <c r="X115" s="178"/>
      <c r="Y115" s="178"/>
      <c r="Z115" s="178"/>
    </row>
    <row r="116" spans="1:26" ht="15" customHeight="1">
      <c r="A116" s="141" t="s">
        <v>762</v>
      </c>
      <c r="B116" s="178"/>
      <c r="C116" s="178"/>
      <c r="D116" s="178"/>
      <c r="E116" s="178"/>
      <c r="F116" s="178"/>
      <c r="G116" s="178"/>
      <c r="H116" s="178"/>
      <c r="I116" s="178"/>
      <c r="J116" s="178"/>
      <c r="K116" s="178"/>
      <c r="L116" s="178"/>
      <c r="M116" s="178"/>
      <c r="N116" s="178"/>
      <c r="O116" s="178"/>
      <c r="P116" s="178"/>
      <c r="Q116" s="178"/>
      <c r="R116" s="178"/>
      <c r="S116" s="178"/>
      <c r="T116" s="178"/>
      <c r="U116" s="178"/>
      <c r="V116" s="178"/>
      <c r="W116" s="178"/>
      <c r="X116" s="178"/>
      <c r="Y116" s="178"/>
      <c r="Z116" s="178"/>
    </row>
    <row r="117" spans="1:26" ht="15" customHeight="1">
      <c r="A117" s="13" t="s">
        <v>784</v>
      </c>
      <c r="B117" s="178"/>
      <c r="C117" s="178"/>
      <c r="D117" s="178"/>
      <c r="E117" s="178"/>
      <c r="F117" s="178"/>
      <c r="G117" s="178"/>
      <c r="H117" s="178"/>
      <c r="I117" s="178"/>
      <c r="J117" s="178"/>
      <c r="K117" s="178"/>
      <c r="L117" s="178"/>
      <c r="M117" s="178"/>
      <c r="N117" s="178"/>
      <c r="O117" s="178"/>
      <c r="P117" s="178"/>
      <c r="Q117" s="178"/>
      <c r="R117" s="178"/>
      <c r="S117" s="178"/>
      <c r="T117" s="178"/>
      <c r="U117" s="178"/>
      <c r="V117" s="178"/>
      <c r="W117" s="178"/>
      <c r="X117" s="178"/>
      <c r="Y117" s="178"/>
      <c r="Z117" s="178"/>
    </row>
    <row r="118" spans="1:26" s="177" customFormat="1" ht="15" customHeight="1">
      <c r="A118" s="179"/>
      <c r="B118" s="178"/>
      <c r="C118" s="178"/>
      <c r="D118" s="178"/>
      <c r="E118" s="178"/>
      <c r="F118" s="178"/>
      <c r="G118" s="178"/>
      <c r="H118" s="178"/>
      <c r="I118" s="178"/>
      <c r="J118" s="178"/>
      <c r="K118" s="178"/>
      <c r="L118" s="178"/>
      <c r="M118" s="178"/>
      <c r="N118" s="178"/>
      <c r="O118" s="178"/>
      <c r="P118" s="178"/>
      <c r="Q118" s="178"/>
      <c r="R118" s="178"/>
      <c r="S118" s="178"/>
      <c r="T118" s="178"/>
      <c r="U118" s="178"/>
      <c r="V118" s="178"/>
      <c r="W118" s="178"/>
      <c r="X118" s="178"/>
      <c r="Y118" s="178"/>
      <c r="Z118" s="178"/>
    </row>
    <row r="119" spans="1:26" s="177" customFormat="1" ht="15" customHeight="1">
      <c r="A119" s="13" t="s">
        <v>757</v>
      </c>
      <c r="B119" s="178"/>
      <c r="C119" s="178"/>
      <c r="D119" s="178"/>
      <c r="E119" s="178"/>
      <c r="F119" s="178"/>
      <c r="G119" s="178"/>
      <c r="H119" s="178"/>
      <c r="I119" s="178"/>
      <c r="J119" s="178"/>
      <c r="K119" s="178"/>
      <c r="L119" s="178"/>
      <c r="M119" s="178"/>
      <c r="N119" s="178"/>
      <c r="O119" s="178"/>
      <c r="P119" s="178"/>
      <c r="Q119" s="178"/>
      <c r="R119" s="178"/>
      <c r="S119" s="178"/>
      <c r="T119" s="178"/>
      <c r="U119" s="178"/>
      <c r="V119" s="178"/>
      <c r="W119" s="178"/>
      <c r="X119" s="178"/>
      <c r="Y119" s="178"/>
      <c r="Z119" s="178"/>
    </row>
    <row r="120" spans="1:26" s="177" customFormat="1" ht="15" customHeight="1">
      <c r="A120" s="179"/>
      <c r="B120" s="178"/>
      <c r="C120" s="178"/>
      <c r="D120" s="178"/>
      <c r="E120" s="178"/>
      <c r="F120" s="178"/>
      <c r="G120" s="178"/>
      <c r="H120" s="178"/>
      <c r="I120" s="178"/>
      <c r="J120" s="178"/>
      <c r="K120" s="178"/>
      <c r="L120" s="178"/>
      <c r="M120" s="178"/>
      <c r="N120" s="178"/>
      <c r="O120" s="178"/>
      <c r="P120" s="178"/>
      <c r="Q120" s="178"/>
      <c r="R120" s="178"/>
      <c r="S120" s="178"/>
      <c r="T120" s="178"/>
      <c r="U120" s="178"/>
      <c r="V120" s="178"/>
      <c r="W120" s="178"/>
      <c r="X120" s="178"/>
      <c r="Y120" s="178"/>
      <c r="Z120" s="178"/>
    </row>
    <row r="121" spans="1:26" ht="15" customHeight="1">
      <c r="A121" s="341" t="s">
        <v>389</v>
      </c>
      <c r="B121" s="178"/>
      <c r="C121" s="178"/>
      <c r="D121" s="178"/>
      <c r="E121" s="178"/>
      <c r="F121" s="178"/>
      <c r="G121" s="178"/>
      <c r="H121" s="178"/>
      <c r="I121" s="178"/>
      <c r="J121" s="178"/>
      <c r="K121" s="178"/>
      <c r="L121" s="178"/>
      <c r="M121" s="178"/>
      <c r="N121" s="178"/>
      <c r="O121" s="178"/>
      <c r="P121" s="178"/>
      <c r="Q121" s="178"/>
      <c r="R121" s="178"/>
      <c r="S121" s="178"/>
      <c r="T121" s="178"/>
      <c r="U121" s="178"/>
      <c r="V121" s="178"/>
      <c r="W121" s="178"/>
      <c r="X121" s="178"/>
      <c r="Y121" s="178"/>
      <c r="Z121" s="178"/>
    </row>
    <row r="122" spans="1:26" ht="15" customHeight="1">
      <c r="A122" s="341" t="s">
        <v>625</v>
      </c>
      <c r="B122" s="178"/>
      <c r="C122" s="178"/>
      <c r="D122" s="178"/>
      <c r="E122" s="178"/>
      <c r="F122" s="178"/>
      <c r="G122" s="178"/>
      <c r="H122" s="178"/>
      <c r="I122" s="178"/>
      <c r="J122" s="178"/>
      <c r="K122" s="178"/>
      <c r="L122" s="178"/>
      <c r="M122" s="178"/>
      <c r="N122" s="178"/>
      <c r="O122" s="178"/>
      <c r="P122" s="178"/>
      <c r="Q122" s="178"/>
      <c r="R122" s="178"/>
      <c r="S122" s="178"/>
      <c r="T122" s="178"/>
      <c r="U122" s="178"/>
      <c r="V122" s="178"/>
      <c r="W122" s="178"/>
      <c r="X122" s="178"/>
      <c r="Y122" s="178"/>
      <c r="Z122" s="178"/>
    </row>
    <row r="123" spans="1:26" ht="15" customHeight="1">
      <c r="A123" s="345" t="s">
        <v>0</v>
      </c>
      <c r="B123" s="178"/>
      <c r="C123" s="178"/>
      <c r="D123" s="178"/>
      <c r="E123" s="178"/>
      <c r="F123" s="178"/>
      <c r="G123" s="178"/>
      <c r="H123" s="178"/>
      <c r="I123" s="178"/>
      <c r="J123" s="178"/>
      <c r="K123" s="178"/>
      <c r="L123" s="178"/>
      <c r="M123" s="178"/>
      <c r="N123" s="178"/>
      <c r="O123" s="178"/>
      <c r="P123" s="178"/>
      <c r="Q123" s="178"/>
      <c r="R123" s="178"/>
      <c r="S123" s="178"/>
      <c r="T123" s="178"/>
      <c r="U123" s="178"/>
      <c r="V123" s="178"/>
      <c r="W123" s="178"/>
      <c r="X123" s="178"/>
      <c r="Y123" s="178"/>
      <c r="Z123" s="178"/>
    </row>
    <row r="124" spans="1:26" ht="15" customHeight="1">
      <c r="A124" s="345" t="s">
        <v>414</v>
      </c>
      <c r="B124" s="178"/>
      <c r="C124" s="178"/>
      <c r="D124" s="178"/>
      <c r="E124" s="178"/>
      <c r="F124" s="178"/>
      <c r="G124" s="178"/>
      <c r="H124" s="178"/>
      <c r="I124" s="178"/>
      <c r="J124" s="178"/>
      <c r="K124" s="178"/>
      <c r="L124" s="178"/>
      <c r="M124" s="178"/>
      <c r="N124" s="178"/>
      <c r="O124" s="178"/>
      <c r="P124" s="178"/>
      <c r="Q124" s="178"/>
      <c r="R124" s="178"/>
      <c r="S124" s="178"/>
      <c r="T124" s="178"/>
      <c r="U124" s="178"/>
      <c r="V124" s="178"/>
      <c r="W124" s="178"/>
      <c r="X124" s="178"/>
      <c r="Y124" s="178"/>
      <c r="Z124" s="178"/>
    </row>
    <row r="125" spans="1:26" ht="15" customHeight="1">
      <c r="A125" s="345" t="s">
        <v>30</v>
      </c>
      <c r="B125" s="178"/>
      <c r="C125" s="178"/>
      <c r="D125" s="178"/>
      <c r="E125" s="178"/>
      <c r="F125" s="178"/>
      <c r="G125" s="178"/>
      <c r="H125" s="178"/>
      <c r="I125" s="178"/>
      <c r="J125" s="178"/>
      <c r="K125" s="178"/>
      <c r="L125" s="178"/>
      <c r="M125" s="178"/>
      <c r="N125" s="178"/>
      <c r="O125" s="178"/>
      <c r="P125" s="178"/>
      <c r="Q125" s="178"/>
      <c r="R125" s="178"/>
      <c r="S125" s="178"/>
      <c r="T125" s="178"/>
      <c r="U125" s="178"/>
      <c r="V125" s="178"/>
      <c r="W125" s="178"/>
      <c r="X125" s="178"/>
      <c r="Y125" s="178"/>
      <c r="Z125" s="178"/>
    </row>
    <row r="126" spans="1:26" ht="15" customHeight="1">
      <c r="A126" s="345" t="s">
        <v>415</v>
      </c>
      <c r="B126" s="178"/>
      <c r="C126" s="178"/>
      <c r="D126" s="178"/>
      <c r="E126" s="178"/>
      <c r="F126" s="178"/>
      <c r="G126" s="178"/>
      <c r="H126" s="178"/>
      <c r="I126" s="178"/>
      <c r="J126" s="178"/>
      <c r="K126" s="178"/>
      <c r="L126" s="178"/>
      <c r="M126" s="178"/>
      <c r="N126" s="178"/>
      <c r="O126" s="178"/>
      <c r="P126" s="178"/>
      <c r="Q126" s="178"/>
      <c r="R126" s="178"/>
      <c r="S126" s="178"/>
      <c r="T126" s="178"/>
      <c r="U126" s="178"/>
      <c r="V126" s="178"/>
      <c r="W126" s="178"/>
      <c r="X126" s="178"/>
      <c r="Y126" s="178"/>
      <c r="Z126" s="178"/>
    </row>
  </sheetData>
  <mergeCells count="20">
    <mergeCell ref="C40:G40"/>
    <mergeCell ref="H40:L40"/>
    <mergeCell ref="M40:Q40"/>
    <mergeCell ref="R40:V40"/>
    <mergeCell ref="W40:AA40"/>
    <mergeCell ref="C93:G93"/>
    <mergeCell ref="H93:L93"/>
    <mergeCell ref="M93:Q93"/>
    <mergeCell ref="R93:V93"/>
    <mergeCell ref="W93:AA93"/>
    <mergeCell ref="W7:AA7"/>
    <mergeCell ref="C7:G7"/>
    <mergeCell ref="H7:L7"/>
    <mergeCell ref="M7:Q7"/>
    <mergeCell ref="R7:V7"/>
    <mergeCell ref="C71:G71"/>
    <mergeCell ref="H71:L71"/>
    <mergeCell ref="M71:Q71"/>
    <mergeCell ref="R71:V71"/>
    <mergeCell ref="W71:AA71"/>
  </mergeCells>
  <hyperlinks>
    <hyperlink ref="A1" location="'Table Of Contents'!C6" display="return to table of contents"/>
  </hyperlinks>
  <pageMargins left="0.39370078740157483" right="0.39370078740157483" top="0.59055118110236227" bottom="0.59055118110236227" header="0.39370078740157483" footer="0.39370078740157483"/>
  <pageSetup paperSize="9" scale="30" orientation="landscape" horizontalDpi="4294967293" verticalDpi="4294967293" r:id="rId1"/>
  <headerFooter>
    <oddHeader>&amp;C&amp;"Arial,Regular"&amp;10&amp;F     &amp;A</oddHeader>
    <oddFooter>Page &amp;P of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pageSetUpPr fitToPage="1"/>
  </sheetPr>
  <dimension ref="A1:U55"/>
  <sheetViews>
    <sheetView zoomScaleNormal="100" workbookViewId="0">
      <pane xSplit="1" ySplit="8" topLeftCell="B9" activePane="bottomRight" state="frozen"/>
      <selection pane="topRight"/>
      <selection pane="bottomLeft"/>
      <selection pane="bottomRight"/>
    </sheetView>
  </sheetViews>
  <sheetFormatPr defaultColWidth="11.42578125" defaultRowHeight="9.9499999999999993" customHeight="1"/>
  <cols>
    <col min="1" max="1" width="38" style="178" customWidth="1"/>
    <col min="2" max="21" width="10" style="3" customWidth="1"/>
    <col min="22" max="16384" width="11.42578125" style="178"/>
  </cols>
  <sheetData>
    <row r="1" spans="1:21" ht="13.5">
      <c r="A1" s="203" t="s">
        <v>231</v>
      </c>
    </row>
    <row r="2" spans="1:21" ht="15" customHeight="1">
      <c r="A2" s="256" t="s">
        <v>271</v>
      </c>
      <c r="B2" s="178"/>
      <c r="C2" s="178"/>
      <c r="D2" s="178"/>
      <c r="E2" s="178"/>
      <c r="F2" s="178"/>
      <c r="G2" s="178"/>
      <c r="H2" s="178"/>
      <c r="I2" s="178"/>
      <c r="J2" s="178"/>
      <c r="K2" s="178"/>
      <c r="L2" s="178"/>
      <c r="M2" s="178"/>
      <c r="N2" s="178"/>
      <c r="O2" s="178"/>
      <c r="P2" s="178"/>
      <c r="Q2" s="178"/>
      <c r="R2" s="178"/>
      <c r="S2" s="178"/>
      <c r="T2" s="178"/>
      <c r="U2" s="178"/>
    </row>
    <row r="3" spans="1:21" ht="15" customHeight="1">
      <c r="A3" s="258" t="str">
        <f>"NSW Recorded Crime Statistics " &amp; 'Table Of Contents'!H4</f>
        <v>NSW Recorded Crime Statistics July 2014 - June 2019</v>
      </c>
      <c r="D3" s="7"/>
      <c r="E3" s="7"/>
      <c r="F3" s="7"/>
      <c r="G3" s="7"/>
      <c r="H3" s="7"/>
      <c r="I3" s="7"/>
      <c r="J3" s="7"/>
      <c r="K3" s="7"/>
      <c r="L3" s="7"/>
      <c r="M3" s="7"/>
      <c r="N3" s="7"/>
      <c r="O3" s="7"/>
      <c r="P3" s="7"/>
      <c r="Q3" s="7"/>
      <c r="R3" s="7"/>
      <c r="S3" s="7"/>
      <c r="T3" s="7"/>
      <c r="U3" s="7"/>
    </row>
    <row r="4" spans="1:21" ht="15" customHeight="1">
      <c r="A4" s="106" t="s">
        <v>420</v>
      </c>
      <c r="C4" s="7"/>
      <c r="D4" s="7"/>
      <c r="E4" s="7"/>
      <c r="F4" s="7"/>
      <c r="G4" s="7"/>
      <c r="H4" s="7"/>
      <c r="I4" s="7"/>
      <c r="J4" s="7"/>
      <c r="K4" s="7"/>
      <c r="L4" s="7"/>
      <c r="M4" s="7"/>
      <c r="N4" s="7"/>
      <c r="O4" s="7"/>
      <c r="P4" s="7"/>
      <c r="Q4" s="7"/>
      <c r="R4" s="7"/>
      <c r="S4" s="7"/>
      <c r="T4" s="7"/>
      <c r="U4" s="7"/>
    </row>
    <row r="5" spans="1:21" ht="15" customHeight="1">
      <c r="A5" s="65"/>
      <c r="F5" s="49"/>
      <c r="G5" s="49"/>
      <c r="H5" s="49"/>
      <c r="I5" s="49"/>
      <c r="J5" s="49"/>
      <c r="K5" s="49"/>
      <c r="L5" s="49"/>
      <c r="M5" s="49"/>
      <c r="N5" s="49"/>
      <c r="O5" s="49"/>
      <c r="P5" s="49"/>
      <c r="Q5" s="49"/>
      <c r="R5" s="49"/>
      <c r="S5" s="49"/>
      <c r="T5" s="49"/>
      <c r="U5" s="49"/>
    </row>
    <row r="6" spans="1:21" ht="15" customHeight="1">
      <c r="A6" s="69"/>
      <c r="B6" s="492" t="str">
        <f>'Table Of Contents'!$C$4</f>
        <v>July 2014 - June 2015</v>
      </c>
      <c r="C6" s="493"/>
      <c r="D6" s="493"/>
      <c r="E6" s="494"/>
      <c r="F6" s="492" t="str">
        <f>'Table Of Contents'!$D$4</f>
        <v>July 2015 - June 2016</v>
      </c>
      <c r="G6" s="493"/>
      <c r="H6" s="493"/>
      <c r="I6" s="494"/>
      <c r="J6" s="492" t="str">
        <f>'Table Of Contents'!$E$4</f>
        <v>July 2016 - June 2017</v>
      </c>
      <c r="K6" s="493"/>
      <c r="L6" s="493"/>
      <c r="M6" s="494"/>
      <c r="N6" s="492" t="str">
        <f>'Table Of Contents'!$F$4</f>
        <v>July 2017 - June 2018</v>
      </c>
      <c r="O6" s="493"/>
      <c r="P6" s="493"/>
      <c r="Q6" s="494"/>
      <c r="R6" s="492" t="str">
        <f>'Table Of Contents'!$G$4</f>
        <v>July 2018 - June 2019</v>
      </c>
      <c r="S6" s="493"/>
      <c r="T6" s="493"/>
      <c r="U6" s="494"/>
    </row>
    <row r="7" spans="1:21" ht="15" customHeight="1">
      <c r="A7" s="70"/>
      <c r="B7" s="495" t="s">
        <v>152</v>
      </c>
      <c r="C7" s="496"/>
      <c r="D7" s="496" t="s">
        <v>153</v>
      </c>
      <c r="E7" s="497"/>
      <c r="F7" s="495" t="s">
        <v>152</v>
      </c>
      <c r="G7" s="496"/>
      <c r="H7" s="496" t="s">
        <v>153</v>
      </c>
      <c r="I7" s="497"/>
      <c r="J7" s="495" t="s">
        <v>152</v>
      </c>
      <c r="K7" s="496"/>
      <c r="L7" s="496" t="s">
        <v>153</v>
      </c>
      <c r="M7" s="497"/>
      <c r="N7" s="495" t="s">
        <v>152</v>
      </c>
      <c r="O7" s="496"/>
      <c r="P7" s="496" t="s">
        <v>153</v>
      </c>
      <c r="Q7" s="497"/>
      <c r="R7" s="495" t="s">
        <v>152</v>
      </c>
      <c r="S7" s="496"/>
      <c r="T7" s="496" t="s">
        <v>153</v>
      </c>
      <c r="U7" s="497"/>
    </row>
    <row r="8" spans="1:21" ht="54.75" customHeight="1">
      <c r="A8" s="71" t="s">
        <v>205</v>
      </c>
      <c r="B8" s="72" t="s">
        <v>154</v>
      </c>
      <c r="C8" s="73" t="s">
        <v>213</v>
      </c>
      <c r="D8" s="74" t="s">
        <v>154</v>
      </c>
      <c r="E8" s="75" t="s">
        <v>213</v>
      </c>
      <c r="F8" s="72" t="s">
        <v>154</v>
      </c>
      <c r="G8" s="73" t="s">
        <v>213</v>
      </c>
      <c r="H8" s="74" t="s">
        <v>154</v>
      </c>
      <c r="I8" s="75" t="s">
        <v>213</v>
      </c>
      <c r="J8" s="72" t="s">
        <v>154</v>
      </c>
      <c r="K8" s="73" t="s">
        <v>213</v>
      </c>
      <c r="L8" s="74" t="s">
        <v>154</v>
      </c>
      <c r="M8" s="75" t="s">
        <v>213</v>
      </c>
      <c r="N8" s="72" t="s">
        <v>154</v>
      </c>
      <c r="O8" s="73" t="s">
        <v>213</v>
      </c>
      <c r="P8" s="74" t="s">
        <v>154</v>
      </c>
      <c r="Q8" s="75" t="s">
        <v>213</v>
      </c>
      <c r="R8" s="72" t="s">
        <v>154</v>
      </c>
      <c r="S8" s="73" t="s">
        <v>213</v>
      </c>
      <c r="T8" s="74" t="s">
        <v>154</v>
      </c>
      <c r="U8" s="75" t="s">
        <v>213</v>
      </c>
    </row>
    <row r="9" spans="1:21" ht="15.75" customHeight="1">
      <c r="A9" s="234" t="s">
        <v>244</v>
      </c>
      <c r="B9" s="211"/>
      <c r="C9" s="212"/>
      <c r="D9" s="213"/>
      <c r="E9" s="214"/>
      <c r="F9" s="211"/>
      <c r="G9" s="212"/>
      <c r="H9" s="213"/>
      <c r="I9" s="214"/>
      <c r="J9" s="211"/>
      <c r="K9" s="212"/>
      <c r="L9" s="213"/>
      <c r="M9" s="214"/>
      <c r="N9" s="211"/>
      <c r="O9" s="212"/>
      <c r="P9" s="213"/>
      <c r="Q9" s="214"/>
      <c r="R9" s="211"/>
      <c r="S9" s="212"/>
      <c r="T9" s="213"/>
      <c r="U9" s="214"/>
    </row>
    <row r="10" spans="1:21" ht="15" customHeight="1">
      <c r="A10" s="215" t="s">
        <v>206</v>
      </c>
      <c r="B10" s="183">
        <v>284</v>
      </c>
      <c r="C10" s="4">
        <v>141.9</v>
      </c>
      <c r="D10" s="182">
        <v>37</v>
      </c>
      <c r="E10" s="16">
        <v>18.5</v>
      </c>
      <c r="F10" s="183">
        <v>347</v>
      </c>
      <c r="G10" s="4">
        <v>170.3</v>
      </c>
      <c r="H10" s="182">
        <v>44</v>
      </c>
      <c r="I10" s="16">
        <v>21.6</v>
      </c>
      <c r="J10" s="183">
        <v>309</v>
      </c>
      <c r="K10" s="4">
        <v>147.9</v>
      </c>
      <c r="L10" s="182">
        <v>42</v>
      </c>
      <c r="M10" s="16">
        <v>20.100000000000001</v>
      </c>
      <c r="N10" s="183">
        <v>318</v>
      </c>
      <c r="O10" s="4">
        <v>152.19999999999999</v>
      </c>
      <c r="P10" s="182">
        <v>31</v>
      </c>
      <c r="Q10" s="16">
        <v>14.8</v>
      </c>
      <c r="R10" s="183">
        <v>359</v>
      </c>
      <c r="S10" s="4">
        <v>171.8</v>
      </c>
      <c r="T10" s="182">
        <v>30</v>
      </c>
      <c r="U10" s="16">
        <v>14.4</v>
      </c>
    </row>
    <row r="11" spans="1:21" ht="15" customHeight="1">
      <c r="A11" s="215" t="s">
        <v>155</v>
      </c>
      <c r="B11" s="15">
        <v>1531</v>
      </c>
      <c r="C11" s="4">
        <v>533.5</v>
      </c>
      <c r="D11" s="14">
        <v>230</v>
      </c>
      <c r="E11" s="16">
        <v>80.099999999999994</v>
      </c>
      <c r="F11" s="15">
        <v>1707</v>
      </c>
      <c r="G11" s="4">
        <v>580.4</v>
      </c>
      <c r="H11" s="14">
        <v>232</v>
      </c>
      <c r="I11" s="16">
        <v>78.900000000000006</v>
      </c>
      <c r="J11" s="15">
        <v>1804</v>
      </c>
      <c r="K11" s="4">
        <v>596.5</v>
      </c>
      <c r="L11" s="14">
        <v>219</v>
      </c>
      <c r="M11" s="16">
        <v>72.400000000000006</v>
      </c>
      <c r="N11" s="15">
        <v>1790</v>
      </c>
      <c r="O11" s="4">
        <v>591.79999999999995</v>
      </c>
      <c r="P11" s="14">
        <v>187</v>
      </c>
      <c r="Q11" s="16">
        <v>61.8</v>
      </c>
      <c r="R11" s="15">
        <v>1949</v>
      </c>
      <c r="S11" s="4">
        <v>644.4</v>
      </c>
      <c r="T11" s="14">
        <v>171</v>
      </c>
      <c r="U11" s="16">
        <v>56.5</v>
      </c>
    </row>
    <row r="12" spans="1:21" ht="15" customHeight="1">
      <c r="A12" s="215" t="s">
        <v>156</v>
      </c>
      <c r="B12" s="15">
        <v>1225</v>
      </c>
      <c r="C12" s="4">
        <v>421</v>
      </c>
      <c r="D12" s="14">
        <v>197</v>
      </c>
      <c r="E12" s="16">
        <v>67.7</v>
      </c>
      <c r="F12" s="15">
        <v>1438</v>
      </c>
      <c r="G12" s="4">
        <v>489.3</v>
      </c>
      <c r="H12" s="14">
        <v>217</v>
      </c>
      <c r="I12" s="16">
        <v>73.8</v>
      </c>
      <c r="J12" s="15">
        <v>1543</v>
      </c>
      <c r="K12" s="4">
        <v>519.9</v>
      </c>
      <c r="L12" s="14">
        <v>205</v>
      </c>
      <c r="M12" s="16">
        <v>69.099999999999994</v>
      </c>
      <c r="N12" s="15">
        <v>1735</v>
      </c>
      <c r="O12" s="4">
        <v>584.6</v>
      </c>
      <c r="P12" s="14">
        <v>226</v>
      </c>
      <c r="Q12" s="16">
        <v>76.099999999999994</v>
      </c>
      <c r="R12" s="15">
        <v>1750</v>
      </c>
      <c r="S12" s="4">
        <v>589.70000000000005</v>
      </c>
      <c r="T12" s="14">
        <v>196</v>
      </c>
      <c r="U12" s="16">
        <v>66</v>
      </c>
    </row>
    <row r="13" spans="1:21" ht="15" customHeight="1">
      <c r="A13" s="215" t="s">
        <v>157</v>
      </c>
      <c r="B13" s="15">
        <v>854</v>
      </c>
      <c r="C13" s="4">
        <v>286</v>
      </c>
      <c r="D13" s="14">
        <v>210</v>
      </c>
      <c r="E13" s="16">
        <v>70.3</v>
      </c>
      <c r="F13" s="15">
        <v>870</v>
      </c>
      <c r="G13" s="4">
        <v>280</v>
      </c>
      <c r="H13" s="14">
        <v>167</v>
      </c>
      <c r="I13" s="16">
        <v>53.8</v>
      </c>
      <c r="J13" s="15">
        <v>945</v>
      </c>
      <c r="K13" s="4">
        <v>292.2</v>
      </c>
      <c r="L13" s="14">
        <v>180</v>
      </c>
      <c r="M13" s="16">
        <v>55.7</v>
      </c>
      <c r="N13" s="15">
        <v>1016</v>
      </c>
      <c r="O13" s="4">
        <v>314.2</v>
      </c>
      <c r="P13" s="14">
        <v>153</v>
      </c>
      <c r="Q13" s="16">
        <v>47.3</v>
      </c>
      <c r="R13" s="15">
        <v>1081</v>
      </c>
      <c r="S13" s="4">
        <v>334.3</v>
      </c>
      <c r="T13" s="14">
        <v>169</v>
      </c>
      <c r="U13" s="16">
        <v>52.3</v>
      </c>
    </row>
    <row r="14" spans="1:21" ht="15" customHeight="1">
      <c r="A14" s="215" t="s">
        <v>158</v>
      </c>
      <c r="B14" s="15">
        <v>517</v>
      </c>
      <c r="C14" s="4">
        <v>206.4</v>
      </c>
      <c r="D14" s="14">
        <v>88</v>
      </c>
      <c r="E14" s="16">
        <v>35.1</v>
      </c>
      <c r="F14" s="15">
        <v>496</v>
      </c>
      <c r="G14" s="4">
        <v>195.7</v>
      </c>
      <c r="H14" s="14">
        <v>116</v>
      </c>
      <c r="I14" s="16">
        <v>45.8</v>
      </c>
      <c r="J14" s="15">
        <v>538</v>
      </c>
      <c r="K14" s="4">
        <v>208.1</v>
      </c>
      <c r="L14" s="14">
        <v>102</v>
      </c>
      <c r="M14" s="16">
        <v>39.4</v>
      </c>
      <c r="N14" s="15">
        <v>574</v>
      </c>
      <c r="O14" s="4">
        <v>222</v>
      </c>
      <c r="P14" s="14">
        <v>123</v>
      </c>
      <c r="Q14" s="16">
        <v>47.6</v>
      </c>
      <c r="R14" s="15">
        <v>578</v>
      </c>
      <c r="S14" s="4">
        <v>223.5</v>
      </c>
      <c r="T14" s="14">
        <v>118</v>
      </c>
      <c r="U14" s="16">
        <v>45.6</v>
      </c>
    </row>
    <row r="15" spans="1:21" ht="15" customHeight="1">
      <c r="A15" s="215" t="s">
        <v>159</v>
      </c>
      <c r="B15" s="15">
        <v>1528</v>
      </c>
      <c r="C15" s="4">
        <v>298.89999999999998</v>
      </c>
      <c r="D15" s="14">
        <v>232</v>
      </c>
      <c r="E15" s="16">
        <v>45.4</v>
      </c>
      <c r="F15" s="15">
        <v>1547</v>
      </c>
      <c r="G15" s="4">
        <v>297.7</v>
      </c>
      <c r="H15" s="14">
        <v>228</v>
      </c>
      <c r="I15" s="16">
        <v>43.9</v>
      </c>
      <c r="J15" s="15">
        <v>1676</v>
      </c>
      <c r="K15" s="4">
        <v>315.60000000000002</v>
      </c>
      <c r="L15" s="14">
        <v>209</v>
      </c>
      <c r="M15" s="16">
        <v>39.299999999999997</v>
      </c>
      <c r="N15" s="15">
        <v>1702</v>
      </c>
      <c r="O15" s="4">
        <v>320.39999999999998</v>
      </c>
      <c r="P15" s="14">
        <v>226</v>
      </c>
      <c r="Q15" s="16">
        <v>42.6</v>
      </c>
      <c r="R15" s="15">
        <v>1827</v>
      </c>
      <c r="S15" s="4">
        <v>344</v>
      </c>
      <c r="T15" s="14">
        <v>217</v>
      </c>
      <c r="U15" s="16">
        <v>40.9</v>
      </c>
    </row>
    <row r="16" spans="1:21" ht="15" customHeight="1">
      <c r="A16" s="215" t="s">
        <v>160</v>
      </c>
      <c r="B16" s="15">
        <v>505</v>
      </c>
      <c r="C16" s="4">
        <v>188.9</v>
      </c>
      <c r="D16" s="14">
        <v>87</v>
      </c>
      <c r="E16" s="16">
        <v>32.6</v>
      </c>
      <c r="F16" s="15">
        <v>544</v>
      </c>
      <c r="G16" s="4">
        <v>199.5</v>
      </c>
      <c r="H16" s="14">
        <v>116</v>
      </c>
      <c r="I16" s="16">
        <v>42.5</v>
      </c>
      <c r="J16" s="15">
        <v>529</v>
      </c>
      <c r="K16" s="4">
        <v>189.7</v>
      </c>
      <c r="L16" s="14">
        <v>93</v>
      </c>
      <c r="M16" s="16">
        <v>33.4</v>
      </c>
      <c r="N16" s="15">
        <v>561</v>
      </c>
      <c r="O16" s="4">
        <v>201.2</v>
      </c>
      <c r="P16" s="14">
        <v>63</v>
      </c>
      <c r="Q16" s="16">
        <v>22.6</v>
      </c>
      <c r="R16" s="15">
        <v>563</v>
      </c>
      <c r="S16" s="4">
        <v>201.9</v>
      </c>
      <c r="T16" s="14">
        <v>81</v>
      </c>
      <c r="U16" s="16">
        <v>29.1</v>
      </c>
    </row>
    <row r="17" spans="1:21" ht="15" customHeight="1">
      <c r="A17" s="215" t="s">
        <v>207</v>
      </c>
      <c r="B17" s="15">
        <v>329</v>
      </c>
      <c r="C17" s="4">
        <v>90.3</v>
      </c>
      <c r="D17" s="14">
        <v>51</v>
      </c>
      <c r="E17" s="16">
        <v>14</v>
      </c>
      <c r="F17" s="15">
        <v>385</v>
      </c>
      <c r="G17" s="4">
        <v>104.1</v>
      </c>
      <c r="H17" s="14">
        <v>52</v>
      </c>
      <c r="I17" s="16">
        <v>14.1</v>
      </c>
      <c r="J17" s="15">
        <v>389</v>
      </c>
      <c r="K17" s="4">
        <v>103.2</v>
      </c>
      <c r="L17" s="14">
        <v>52</v>
      </c>
      <c r="M17" s="16">
        <v>13.8</v>
      </c>
      <c r="N17" s="15">
        <v>413</v>
      </c>
      <c r="O17" s="4">
        <v>109.5</v>
      </c>
      <c r="P17" s="14">
        <v>38</v>
      </c>
      <c r="Q17" s="16">
        <v>10.1</v>
      </c>
      <c r="R17" s="15">
        <v>435</v>
      </c>
      <c r="S17" s="4">
        <v>115.3</v>
      </c>
      <c r="T17" s="14">
        <v>46</v>
      </c>
      <c r="U17" s="16">
        <v>12.2</v>
      </c>
    </row>
    <row r="18" spans="1:21" ht="15" customHeight="1">
      <c r="A18" s="215" t="s">
        <v>161</v>
      </c>
      <c r="B18" s="15">
        <v>373</v>
      </c>
      <c r="C18" s="4">
        <v>164.5</v>
      </c>
      <c r="D18" s="14">
        <v>63</v>
      </c>
      <c r="E18" s="16">
        <v>27.8</v>
      </c>
      <c r="F18" s="15">
        <v>317</v>
      </c>
      <c r="G18" s="4">
        <v>138</v>
      </c>
      <c r="H18" s="14">
        <v>52</v>
      </c>
      <c r="I18" s="16">
        <v>22.6</v>
      </c>
      <c r="J18" s="15">
        <v>345</v>
      </c>
      <c r="K18" s="4">
        <v>147.80000000000001</v>
      </c>
      <c r="L18" s="14">
        <v>54</v>
      </c>
      <c r="M18" s="16">
        <v>23.1</v>
      </c>
      <c r="N18" s="15">
        <v>377</v>
      </c>
      <c r="O18" s="4">
        <v>161.5</v>
      </c>
      <c r="P18" s="14">
        <v>49</v>
      </c>
      <c r="Q18" s="16">
        <v>21</v>
      </c>
      <c r="R18" s="15">
        <v>432</v>
      </c>
      <c r="S18" s="4">
        <v>185</v>
      </c>
      <c r="T18" s="14">
        <v>52</v>
      </c>
      <c r="U18" s="16">
        <v>22.3</v>
      </c>
    </row>
    <row r="19" spans="1:21" ht="15" customHeight="1">
      <c r="A19" s="215" t="s">
        <v>162</v>
      </c>
      <c r="B19" s="15">
        <v>1089</v>
      </c>
      <c r="C19" s="4">
        <v>489.5</v>
      </c>
      <c r="D19" s="14">
        <v>127</v>
      </c>
      <c r="E19" s="16">
        <v>57.1</v>
      </c>
      <c r="F19" s="15">
        <v>1063</v>
      </c>
      <c r="G19" s="4">
        <v>466.1</v>
      </c>
      <c r="H19" s="14">
        <v>108</v>
      </c>
      <c r="I19" s="16">
        <v>47.4</v>
      </c>
      <c r="J19" s="15">
        <v>1148</v>
      </c>
      <c r="K19" s="4">
        <v>490.5</v>
      </c>
      <c r="L19" s="14">
        <v>114</v>
      </c>
      <c r="M19" s="16">
        <v>48.7</v>
      </c>
      <c r="N19" s="15">
        <v>1193</v>
      </c>
      <c r="O19" s="4">
        <v>509.7</v>
      </c>
      <c r="P19" s="14">
        <v>94</v>
      </c>
      <c r="Q19" s="16">
        <v>40.200000000000003</v>
      </c>
      <c r="R19" s="15">
        <v>1226</v>
      </c>
      <c r="S19" s="4">
        <v>523.79999999999995</v>
      </c>
      <c r="T19" s="14">
        <v>107</v>
      </c>
      <c r="U19" s="16">
        <v>45.7</v>
      </c>
    </row>
    <row r="20" spans="1:21" ht="15" customHeight="1">
      <c r="A20" s="215" t="s">
        <v>208</v>
      </c>
      <c r="B20" s="15">
        <v>1141</v>
      </c>
      <c r="C20" s="4">
        <v>426.6</v>
      </c>
      <c r="D20" s="14">
        <v>160</v>
      </c>
      <c r="E20" s="16">
        <v>59.8</v>
      </c>
      <c r="F20" s="15">
        <v>1177</v>
      </c>
      <c r="G20" s="4">
        <v>434.9</v>
      </c>
      <c r="H20" s="14">
        <v>171</v>
      </c>
      <c r="I20" s="16">
        <v>63.2</v>
      </c>
      <c r="J20" s="15">
        <v>1280</v>
      </c>
      <c r="K20" s="4">
        <v>466.2</v>
      </c>
      <c r="L20" s="14">
        <v>148</v>
      </c>
      <c r="M20" s="16">
        <v>53.9</v>
      </c>
      <c r="N20" s="15">
        <v>1343</v>
      </c>
      <c r="O20" s="4">
        <v>489.2</v>
      </c>
      <c r="P20" s="14">
        <v>112</v>
      </c>
      <c r="Q20" s="16">
        <v>40.799999999999997</v>
      </c>
      <c r="R20" s="15">
        <v>1495</v>
      </c>
      <c r="S20" s="4">
        <v>544.5</v>
      </c>
      <c r="T20" s="14">
        <v>111</v>
      </c>
      <c r="U20" s="16">
        <v>40.4</v>
      </c>
    </row>
    <row r="21" spans="1:21" ht="15" customHeight="1">
      <c r="A21" s="215" t="s">
        <v>163</v>
      </c>
      <c r="B21" s="15">
        <v>1265</v>
      </c>
      <c r="C21" s="4">
        <v>324</v>
      </c>
      <c r="D21" s="14">
        <v>162</v>
      </c>
      <c r="E21" s="16">
        <v>41.5</v>
      </c>
      <c r="F21" s="15">
        <v>1425</v>
      </c>
      <c r="G21" s="4">
        <v>357</v>
      </c>
      <c r="H21" s="14">
        <v>193</v>
      </c>
      <c r="I21" s="16">
        <v>48.3</v>
      </c>
      <c r="J21" s="15">
        <v>1491</v>
      </c>
      <c r="K21" s="4">
        <v>362.3</v>
      </c>
      <c r="L21" s="14">
        <v>215</v>
      </c>
      <c r="M21" s="16">
        <v>52.2</v>
      </c>
      <c r="N21" s="15">
        <v>1587</v>
      </c>
      <c r="O21" s="4">
        <v>385.6</v>
      </c>
      <c r="P21" s="14">
        <v>169</v>
      </c>
      <c r="Q21" s="16">
        <v>41.1</v>
      </c>
      <c r="R21" s="15">
        <v>1744</v>
      </c>
      <c r="S21" s="4">
        <v>423.7</v>
      </c>
      <c r="T21" s="14">
        <v>204</v>
      </c>
      <c r="U21" s="16">
        <v>49.6</v>
      </c>
    </row>
    <row r="22" spans="1:21" ht="15" customHeight="1">
      <c r="A22" s="215" t="s">
        <v>164</v>
      </c>
      <c r="B22" s="15">
        <v>190</v>
      </c>
      <c r="C22" s="4">
        <v>116</v>
      </c>
      <c r="D22" s="14">
        <v>22</v>
      </c>
      <c r="E22" s="16">
        <v>13.4</v>
      </c>
      <c r="F22" s="15">
        <v>222</v>
      </c>
      <c r="G22" s="4">
        <v>132.9</v>
      </c>
      <c r="H22" s="14">
        <v>26</v>
      </c>
      <c r="I22" s="16">
        <v>15.6</v>
      </c>
      <c r="J22" s="15">
        <v>216</v>
      </c>
      <c r="K22" s="4">
        <v>126.1</v>
      </c>
      <c r="L22" s="14">
        <v>32</v>
      </c>
      <c r="M22" s="16">
        <v>18.7</v>
      </c>
      <c r="N22" s="15">
        <v>228</v>
      </c>
      <c r="O22" s="4">
        <v>133.1</v>
      </c>
      <c r="P22" s="14">
        <v>26</v>
      </c>
      <c r="Q22" s="16">
        <v>15.2</v>
      </c>
      <c r="R22" s="15">
        <v>292</v>
      </c>
      <c r="S22" s="4">
        <v>170.5</v>
      </c>
      <c r="T22" s="14">
        <v>33</v>
      </c>
      <c r="U22" s="16">
        <v>19.3</v>
      </c>
    </row>
    <row r="23" spans="1:21" ht="15" customHeight="1">
      <c r="A23" s="215" t="s">
        <v>165</v>
      </c>
      <c r="B23" s="15">
        <v>1461</v>
      </c>
      <c r="C23" s="4">
        <v>416.6</v>
      </c>
      <c r="D23" s="14">
        <v>182</v>
      </c>
      <c r="E23" s="16">
        <v>51.9</v>
      </c>
      <c r="F23" s="15">
        <v>1467</v>
      </c>
      <c r="G23" s="4">
        <v>407.2</v>
      </c>
      <c r="H23" s="14">
        <v>177</v>
      </c>
      <c r="I23" s="16">
        <v>49.1</v>
      </c>
      <c r="J23" s="15">
        <v>1559</v>
      </c>
      <c r="K23" s="4">
        <v>419.8</v>
      </c>
      <c r="L23" s="14">
        <v>185</v>
      </c>
      <c r="M23" s="16">
        <v>49.8</v>
      </c>
      <c r="N23" s="15">
        <v>1465</v>
      </c>
      <c r="O23" s="4">
        <v>394.5</v>
      </c>
      <c r="P23" s="14">
        <v>165</v>
      </c>
      <c r="Q23" s="16">
        <v>44.4</v>
      </c>
      <c r="R23" s="15">
        <v>1618</v>
      </c>
      <c r="S23" s="4">
        <v>435.6</v>
      </c>
      <c r="T23" s="14">
        <v>123</v>
      </c>
      <c r="U23" s="16">
        <v>33.1</v>
      </c>
    </row>
    <row r="24" spans="1:21" ht="15" customHeight="1">
      <c r="A24" s="215" t="s">
        <v>166</v>
      </c>
      <c r="B24" s="15">
        <v>396</v>
      </c>
      <c r="C24" s="4">
        <v>202.6</v>
      </c>
      <c r="D24" s="14">
        <v>83</v>
      </c>
      <c r="E24" s="16">
        <v>42.5</v>
      </c>
      <c r="F24" s="15">
        <v>479</v>
      </c>
      <c r="G24" s="4">
        <v>244.1</v>
      </c>
      <c r="H24" s="14">
        <v>78</v>
      </c>
      <c r="I24" s="16">
        <v>39.700000000000003</v>
      </c>
      <c r="J24" s="15">
        <v>478</v>
      </c>
      <c r="K24" s="4">
        <v>241.5</v>
      </c>
      <c r="L24" s="14">
        <v>73</v>
      </c>
      <c r="M24" s="16">
        <v>36.9</v>
      </c>
      <c r="N24" s="15">
        <v>483</v>
      </c>
      <c r="O24" s="4">
        <v>244</v>
      </c>
      <c r="P24" s="14">
        <v>70</v>
      </c>
      <c r="Q24" s="16">
        <v>35.4</v>
      </c>
      <c r="R24" s="15">
        <v>491</v>
      </c>
      <c r="S24" s="4">
        <v>248.1</v>
      </c>
      <c r="T24" s="14">
        <v>90</v>
      </c>
      <c r="U24" s="16">
        <v>45.5</v>
      </c>
    </row>
    <row r="25" spans="1:21" ht="15" customHeight="1">
      <c r="A25" s="71" t="s">
        <v>247</v>
      </c>
      <c r="B25" s="184">
        <v>12688</v>
      </c>
      <c r="C25" s="81">
        <v>296</v>
      </c>
      <c r="D25" s="185">
        <v>1931</v>
      </c>
      <c r="E25" s="19">
        <v>45</v>
      </c>
      <c r="F25" s="184">
        <v>13484</v>
      </c>
      <c r="G25" s="81">
        <v>308.60000000000002</v>
      </c>
      <c r="H25" s="185">
        <v>1977</v>
      </c>
      <c r="I25" s="19">
        <v>45.2</v>
      </c>
      <c r="J25" s="184">
        <v>14250</v>
      </c>
      <c r="K25" s="81">
        <v>318.7</v>
      </c>
      <c r="L25" s="185">
        <v>1923</v>
      </c>
      <c r="M25" s="19">
        <v>43</v>
      </c>
      <c r="N25" s="184">
        <v>14785</v>
      </c>
      <c r="O25" s="81">
        <v>330.7</v>
      </c>
      <c r="P25" s="185">
        <v>1732</v>
      </c>
      <c r="Q25" s="19">
        <v>38.700000000000003</v>
      </c>
      <c r="R25" s="184">
        <v>15840</v>
      </c>
      <c r="S25" s="81">
        <v>354.2</v>
      </c>
      <c r="T25" s="185">
        <v>1748</v>
      </c>
      <c r="U25" s="19">
        <v>39.1</v>
      </c>
    </row>
    <row r="26" spans="1:21" ht="15" customHeight="1">
      <c r="A26" s="234" t="s">
        <v>245</v>
      </c>
      <c r="B26" s="183"/>
      <c r="C26" s="4"/>
      <c r="D26" s="182"/>
      <c r="E26" s="16"/>
      <c r="F26" s="183"/>
      <c r="G26" s="4"/>
      <c r="H26" s="182"/>
      <c r="I26" s="16"/>
      <c r="J26" s="183"/>
      <c r="K26" s="4"/>
      <c r="L26" s="182"/>
      <c r="M26" s="16"/>
      <c r="N26" s="183"/>
      <c r="O26" s="4"/>
      <c r="P26" s="182"/>
      <c r="Q26" s="16"/>
      <c r="R26" s="183"/>
      <c r="S26" s="4"/>
      <c r="T26" s="182"/>
      <c r="U26" s="16"/>
    </row>
    <row r="27" spans="1:21" ht="15" customHeight="1">
      <c r="A27" s="215" t="s">
        <v>167</v>
      </c>
      <c r="B27" s="15">
        <v>875</v>
      </c>
      <c r="C27" s="4">
        <v>449.2</v>
      </c>
      <c r="D27" s="14">
        <v>225</v>
      </c>
      <c r="E27" s="16">
        <v>115.5</v>
      </c>
      <c r="F27" s="15">
        <v>904</v>
      </c>
      <c r="G27" s="4">
        <v>459.5</v>
      </c>
      <c r="H27" s="14">
        <v>224</v>
      </c>
      <c r="I27" s="16">
        <v>113.9</v>
      </c>
      <c r="J27" s="15">
        <v>882</v>
      </c>
      <c r="K27" s="4">
        <v>443.5</v>
      </c>
      <c r="L27" s="14">
        <v>217</v>
      </c>
      <c r="M27" s="16">
        <v>109.1</v>
      </c>
      <c r="N27" s="15">
        <v>873</v>
      </c>
      <c r="O27" s="4">
        <v>438.9</v>
      </c>
      <c r="P27" s="14">
        <v>195</v>
      </c>
      <c r="Q27" s="16">
        <v>98</v>
      </c>
      <c r="R27" s="15">
        <v>908</v>
      </c>
      <c r="S27" s="4">
        <v>456.5</v>
      </c>
      <c r="T27" s="14">
        <v>174</v>
      </c>
      <c r="U27" s="16">
        <v>87.5</v>
      </c>
    </row>
    <row r="28" spans="1:21" ht="15" customHeight="1">
      <c r="A28" s="215" t="s">
        <v>168</v>
      </c>
      <c r="B28" s="15">
        <v>1193</v>
      </c>
      <c r="C28" s="4">
        <v>662.7</v>
      </c>
      <c r="D28" s="14">
        <v>295</v>
      </c>
      <c r="E28" s="16">
        <v>163.9</v>
      </c>
      <c r="F28" s="15">
        <v>1264</v>
      </c>
      <c r="G28" s="4">
        <v>698.3</v>
      </c>
      <c r="H28" s="14">
        <v>288</v>
      </c>
      <c r="I28" s="16">
        <v>159.1</v>
      </c>
      <c r="J28" s="15">
        <v>1234</v>
      </c>
      <c r="K28" s="4">
        <v>675.7</v>
      </c>
      <c r="L28" s="14">
        <v>275</v>
      </c>
      <c r="M28" s="16">
        <v>150.6</v>
      </c>
      <c r="N28" s="15">
        <v>1245</v>
      </c>
      <c r="O28" s="4">
        <v>681.7</v>
      </c>
      <c r="P28" s="14">
        <v>248</v>
      </c>
      <c r="Q28" s="16">
        <v>135.80000000000001</v>
      </c>
      <c r="R28" s="15">
        <v>1400</v>
      </c>
      <c r="S28" s="4">
        <v>766.6</v>
      </c>
      <c r="T28" s="14">
        <v>268</v>
      </c>
      <c r="U28" s="16">
        <v>146.69999999999999</v>
      </c>
    </row>
    <row r="29" spans="1:21" ht="15" customHeight="1">
      <c r="A29" s="215" t="s">
        <v>169</v>
      </c>
      <c r="B29" s="15">
        <v>669</v>
      </c>
      <c r="C29" s="4">
        <v>550.4</v>
      </c>
      <c r="D29" s="14">
        <v>154</v>
      </c>
      <c r="E29" s="16">
        <v>126.7</v>
      </c>
      <c r="F29" s="15">
        <v>779</v>
      </c>
      <c r="G29" s="4">
        <v>635.70000000000005</v>
      </c>
      <c r="H29" s="14">
        <v>173</v>
      </c>
      <c r="I29" s="16">
        <v>141.19999999999999</v>
      </c>
      <c r="J29" s="15">
        <v>867</v>
      </c>
      <c r="K29" s="4">
        <v>701.7</v>
      </c>
      <c r="L29" s="14">
        <v>154</v>
      </c>
      <c r="M29" s="16">
        <v>124.6</v>
      </c>
      <c r="N29" s="15">
        <v>759</v>
      </c>
      <c r="O29" s="4">
        <v>614.29999999999995</v>
      </c>
      <c r="P29" s="14">
        <v>128</v>
      </c>
      <c r="Q29" s="16">
        <v>103.6</v>
      </c>
      <c r="R29" s="15">
        <v>824</v>
      </c>
      <c r="S29" s="4">
        <v>666.9</v>
      </c>
      <c r="T29" s="14">
        <v>144</v>
      </c>
      <c r="U29" s="16">
        <v>116.5</v>
      </c>
    </row>
    <row r="30" spans="1:21" ht="15" customHeight="1">
      <c r="A30" s="215" t="s">
        <v>170</v>
      </c>
      <c r="B30" s="15">
        <v>1255</v>
      </c>
      <c r="C30" s="4">
        <v>1251.2</v>
      </c>
      <c r="D30" s="14">
        <v>297</v>
      </c>
      <c r="E30" s="16">
        <v>296.10000000000002</v>
      </c>
      <c r="F30" s="15">
        <v>1215</v>
      </c>
      <c r="G30" s="4">
        <v>1213.7</v>
      </c>
      <c r="H30" s="14">
        <v>294</v>
      </c>
      <c r="I30" s="16">
        <v>293.7</v>
      </c>
      <c r="J30" s="15">
        <v>1193</v>
      </c>
      <c r="K30" s="4">
        <v>1189.8</v>
      </c>
      <c r="L30" s="14">
        <v>217</v>
      </c>
      <c r="M30" s="16">
        <v>216.4</v>
      </c>
      <c r="N30" s="15">
        <v>1358</v>
      </c>
      <c r="O30" s="4">
        <v>1354.4</v>
      </c>
      <c r="P30" s="14">
        <v>194</v>
      </c>
      <c r="Q30" s="16">
        <v>193.5</v>
      </c>
      <c r="R30" s="15">
        <v>1696</v>
      </c>
      <c r="S30" s="4">
        <v>1691.5</v>
      </c>
      <c r="T30" s="14">
        <v>273</v>
      </c>
      <c r="U30" s="16">
        <v>272.3</v>
      </c>
    </row>
    <row r="31" spans="1:21" ht="15" customHeight="1">
      <c r="A31" s="215" t="s">
        <v>209</v>
      </c>
      <c r="B31" s="15">
        <v>1311</v>
      </c>
      <c r="C31" s="4">
        <v>573.9</v>
      </c>
      <c r="D31" s="14">
        <v>278</v>
      </c>
      <c r="E31" s="16">
        <v>121.7</v>
      </c>
      <c r="F31" s="15">
        <v>1305</v>
      </c>
      <c r="G31" s="4">
        <v>564.70000000000005</v>
      </c>
      <c r="H31" s="14">
        <v>275</v>
      </c>
      <c r="I31" s="16">
        <v>119</v>
      </c>
      <c r="J31" s="15">
        <v>1305</v>
      </c>
      <c r="K31" s="4">
        <v>555.70000000000005</v>
      </c>
      <c r="L31" s="14">
        <v>238</v>
      </c>
      <c r="M31" s="16">
        <v>101.3</v>
      </c>
      <c r="N31" s="15">
        <v>1482</v>
      </c>
      <c r="O31" s="4">
        <v>631</v>
      </c>
      <c r="P31" s="14">
        <v>245</v>
      </c>
      <c r="Q31" s="16">
        <v>104.3</v>
      </c>
      <c r="R31" s="15">
        <v>1407</v>
      </c>
      <c r="S31" s="4">
        <v>599.1</v>
      </c>
      <c r="T31" s="14">
        <v>199</v>
      </c>
      <c r="U31" s="16">
        <v>84.7</v>
      </c>
    </row>
    <row r="32" spans="1:21" ht="15" customHeight="1">
      <c r="A32" s="215" t="s">
        <v>171</v>
      </c>
      <c r="B32" s="15">
        <v>954</v>
      </c>
      <c r="C32" s="4">
        <v>364.1</v>
      </c>
      <c r="D32" s="14">
        <v>177</v>
      </c>
      <c r="E32" s="16">
        <v>67.599999999999994</v>
      </c>
      <c r="F32" s="15">
        <v>1046</v>
      </c>
      <c r="G32" s="4">
        <v>395.3</v>
      </c>
      <c r="H32" s="14">
        <v>152</v>
      </c>
      <c r="I32" s="16">
        <v>57.4</v>
      </c>
      <c r="J32" s="15">
        <v>1023</v>
      </c>
      <c r="K32" s="4">
        <v>380.9</v>
      </c>
      <c r="L32" s="14">
        <v>165</v>
      </c>
      <c r="M32" s="16">
        <v>61.4</v>
      </c>
      <c r="N32" s="15">
        <v>1038</v>
      </c>
      <c r="O32" s="4">
        <v>386.5</v>
      </c>
      <c r="P32" s="14">
        <v>115</v>
      </c>
      <c r="Q32" s="16">
        <v>42.8</v>
      </c>
      <c r="R32" s="15">
        <v>1111</v>
      </c>
      <c r="S32" s="4">
        <v>413.7</v>
      </c>
      <c r="T32" s="14">
        <v>133</v>
      </c>
      <c r="U32" s="16">
        <v>49.5</v>
      </c>
    </row>
    <row r="33" spans="1:21" ht="15" customHeight="1">
      <c r="A33" s="215" t="s">
        <v>172</v>
      </c>
      <c r="B33" s="15">
        <v>1140</v>
      </c>
      <c r="C33" s="4">
        <v>598.79999999999995</v>
      </c>
      <c r="D33" s="14">
        <v>250</v>
      </c>
      <c r="E33" s="16">
        <v>131.30000000000001</v>
      </c>
      <c r="F33" s="15">
        <v>1178</v>
      </c>
      <c r="G33" s="4">
        <v>613.4</v>
      </c>
      <c r="H33" s="14">
        <v>240</v>
      </c>
      <c r="I33" s="16">
        <v>125</v>
      </c>
      <c r="J33" s="15">
        <v>1187</v>
      </c>
      <c r="K33" s="4">
        <v>610.20000000000005</v>
      </c>
      <c r="L33" s="14">
        <v>193</v>
      </c>
      <c r="M33" s="16">
        <v>99.2</v>
      </c>
      <c r="N33" s="15">
        <v>1154</v>
      </c>
      <c r="O33" s="4">
        <v>593.20000000000005</v>
      </c>
      <c r="P33" s="14">
        <v>157</v>
      </c>
      <c r="Q33" s="16">
        <v>80.7</v>
      </c>
      <c r="R33" s="15">
        <v>1278</v>
      </c>
      <c r="S33" s="4">
        <v>656.9</v>
      </c>
      <c r="T33" s="14">
        <v>176</v>
      </c>
      <c r="U33" s="16">
        <v>90.5</v>
      </c>
    </row>
    <row r="34" spans="1:21" ht="15" customHeight="1">
      <c r="A34" s="215" t="s">
        <v>173</v>
      </c>
      <c r="B34" s="15">
        <v>522</v>
      </c>
      <c r="C34" s="4">
        <v>511</v>
      </c>
      <c r="D34" s="14">
        <v>190</v>
      </c>
      <c r="E34" s="16">
        <v>186</v>
      </c>
      <c r="F34" s="15">
        <v>550</v>
      </c>
      <c r="G34" s="4">
        <v>534.70000000000005</v>
      </c>
      <c r="H34" s="14">
        <v>189</v>
      </c>
      <c r="I34" s="16">
        <v>183.7</v>
      </c>
      <c r="J34" s="15">
        <v>648</v>
      </c>
      <c r="K34" s="4">
        <v>623.9</v>
      </c>
      <c r="L34" s="14">
        <v>203</v>
      </c>
      <c r="M34" s="16">
        <v>195.4</v>
      </c>
      <c r="N34" s="15">
        <v>627</v>
      </c>
      <c r="O34" s="4">
        <v>603.70000000000005</v>
      </c>
      <c r="P34" s="14">
        <v>171</v>
      </c>
      <c r="Q34" s="16">
        <v>164.6</v>
      </c>
      <c r="R34" s="15">
        <v>600</v>
      </c>
      <c r="S34" s="4">
        <v>577.70000000000005</v>
      </c>
      <c r="T34" s="14">
        <v>150</v>
      </c>
      <c r="U34" s="16">
        <v>144.4</v>
      </c>
    </row>
    <row r="35" spans="1:21" ht="15" customHeight="1">
      <c r="A35" s="215" t="s">
        <v>210</v>
      </c>
      <c r="B35" s="15">
        <v>1201</v>
      </c>
      <c r="C35" s="4">
        <v>751.9</v>
      </c>
      <c r="D35" s="14">
        <v>306</v>
      </c>
      <c r="E35" s="16">
        <v>191.6</v>
      </c>
      <c r="F35" s="15">
        <v>1200</v>
      </c>
      <c r="G35" s="4">
        <v>749</v>
      </c>
      <c r="H35" s="14">
        <v>307</v>
      </c>
      <c r="I35" s="16">
        <v>191.6</v>
      </c>
      <c r="J35" s="15">
        <v>1164</v>
      </c>
      <c r="K35" s="4">
        <v>721.8</v>
      </c>
      <c r="L35" s="14">
        <v>287</v>
      </c>
      <c r="M35" s="16">
        <v>178</v>
      </c>
      <c r="N35" s="15">
        <v>1264</v>
      </c>
      <c r="O35" s="4">
        <v>783.8</v>
      </c>
      <c r="P35" s="14">
        <v>277</v>
      </c>
      <c r="Q35" s="16">
        <v>171.8</v>
      </c>
      <c r="R35" s="15">
        <v>1694</v>
      </c>
      <c r="S35" s="4">
        <v>1050.4000000000001</v>
      </c>
      <c r="T35" s="14">
        <v>313</v>
      </c>
      <c r="U35" s="16">
        <v>194.1</v>
      </c>
    </row>
    <row r="36" spans="1:21" ht="15" customHeight="1">
      <c r="A36" s="215" t="s">
        <v>211</v>
      </c>
      <c r="B36" s="15">
        <v>1359</v>
      </c>
      <c r="C36" s="4">
        <v>421.9</v>
      </c>
      <c r="D36" s="14">
        <v>261</v>
      </c>
      <c r="E36" s="16">
        <v>81</v>
      </c>
      <c r="F36" s="15">
        <v>1331</v>
      </c>
      <c r="G36" s="4">
        <v>411</v>
      </c>
      <c r="H36" s="14">
        <v>266</v>
      </c>
      <c r="I36" s="16">
        <v>82.1</v>
      </c>
      <c r="J36" s="15">
        <v>1473</v>
      </c>
      <c r="K36" s="4">
        <v>450.8</v>
      </c>
      <c r="L36" s="14">
        <v>229</v>
      </c>
      <c r="M36" s="16">
        <v>70.099999999999994</v>
      </c>
      <c r="N36" s="15">
        <v>1457</v>
      </c>
      <c r="O36" s="4">
        <v>445.9</v>
      </c>
      <c r="P36" s="14">
        <v>204</v>
      </c>
      <c r="Q36" s="16">
        <v>62.4</v>
      </c>
      <c r="R36" s="15">
        <v>1479</v>
      </c>
      <c r="S36" s="4">
        <v>452.6</v>
      </c>
      <c r="T36" s="14">
        <v>192</v>
      </c>
      <c r="U36" s="16">
        <v>58.8</v>
      </c>
    </row>
    <row r="37" spans="1:21" ht="15" customHeight="1">
      <c r="A37" s="215" t="s">
        <v>262</v>
      </c>
      <c r="B37" s="15">
        <v>1136</v>
      </c>
      <c r="C37" s="4">
        <v>527.5</v>
      </c>
      <c r="D37" s="14">
        <v>279</v>
      </c>
      <c r="E37" s="16">
        <v>129.6</v>
      </c>
      <c r="F37" s="15">
        <v>1068</v>
      </c>
      <c r="G37" s="4">
        <v>490.1</v>
      </c>
      <c r="H37" s="14">
        <v>217</v>
      </c>
      <c r="I37" s="16">
        <v>99.6</v>
      </c>
      <c r="J37" s="15">
        <v>1095</v>
      </c>
      <c r="K37" s="4">
        <v>497.7</v>
      </c>
      <c r="L37" s="14">
        <v>251</v>
      </c>
      <c r="M37" s="16">
        <v>114.1</v>
      </c>
      <c r="N37" s="15">
        <v>1021</v>
      </c>
      <c r="O37" s="4">
        <v>464.1</v>
      </c>
      <c r="P37" s="14">
        <v>209</v>
      </c>
      <c r="Q37" s="16">
        <v>95</v>
      </c>
      <c r="R37" s="15">
        <v>1095</v>
      </c>
      <c r="S37" s="4">
        <v>497.7</v>
      </c>
      <c r="T37" s="14">
        <v>197</v>
      </c>
      <c r="U37" s="16">
        <v>89.5</v>
      </c>
    </row>
    <row r="38" spans="1:21" ht="15" customHeight="1">
      <c r="A38" s="215" t="s">
        <v>174</v>
      </c>
      <c r="B38" s="15">
        <v>1004</v>
      </c>
      <c r="C38" s="4">
        <v>734.3</v>
      </c>
      <c r="D38" s="14">
        <v>300</v>
      </c>
      <c r="E38" s="16">
        <v>219.4</v>
      </c>
      <c r="F38" s="15">
        <v>1289</v>
      </c>
      <c r="G38" s="4">
        <v>937.2</v>
      </c>
      <c r="H38" s="14">
        <v>308</v>
      </c>
      <c r="I38" s="16">
        <v>223.9</v>
      </c>
      <c r="J38" s="15">
        <v>1168</v>
      </c>
      <c r="K38" s="4">
        <v>843.9</v>
      </c>
      <c r="L38" s="14">
        <v>258</v>
      </c>
      <c r="M38" s="16">
        <v>186.4</v>
      </c>
      <c r="N38" s="15">
        <v>1170</v>
      </c>
      <c r="O38" s="4">
        <v>845.3</v>
      </c>
      <c r="P38" s="14">
        <v>243</v>
      </c>
      <c r="Q38" s="16">
        <v>175.6</v>
      </c>
      <c r="R38" s="15">
        <v>1120</v>
      </c>
      <c r="S38" s="4">
        <v>809.2</v>
      </c>
      <c r="T38" s="14">
        <v>177</v>
      </c>
      <c r="U38" s="16">
        <v>127.9</v>
      </c>
    </row>
    <row r="39" spans="1:21" ht="15" customHeight="1">
      <c r="A39" s="215" t="s">
        <v>212</v>
      </c>
      <c r="B39" s="15">
        <v>529</v>
      </c>
      <c r="C39" s="4">
        <v>402</v>
      </c>
      <c r="D39" s="14">
        <v>111</v>
      </c>
      <c r="E39" s="16">
        <v>84.4</v>
      </c>
      <c r="F39" s="15">
        <v>527</v>
      </c>
      <c r="G39" s="4">
        <v>394.6</v>
      </c>
      <c r="H39" s="14">
        <v>88</v>
      </c>
      <c r="I39" s="16">
        <v>65.900000000000006</v>
      </c>
      <c r="J39" s="15">
        <v>507</v>
      </c>
      <c r="K39" s="4">
        <v>374.3</v>
      </c>
      <c r="L39" s="14">
        <v>90</v>
      </c>
      <c r="M39" s="16">
        <v>66.400000000000006</v>
      </c>
      <c r="N39" s="15">
        <v>519</v>
      </c>
      <c r="O39" s="4">
        <v>383.1</v>
      </c>
      <c r="P39" s="14">
        <v>82</v>
      </c>
      <c r="Q39" s="16">
        <v>60.5</v>
      </c>
      <c r="R39" s="15">
        <v>648</v>
      </c>
      <c r="S39" s="4">
        <v>478.3</v>
      </c>
      <c r="T39" s="14">
        <v>73</v>
      </c>
      <c r="U39" s="16">
        <v>53.9</v>
      </c>
    </row>
    <row r="40" spans="1:21" ht="15" customHeight="1">
      <c r="A40" s="71" t="s">
        <v>248</v>
      </c>
      <c r="B40" s="184">
        <v>13148</v>
      </c>
      <c r="C40" s="81">
        <v>560.70000000000005</v>
      </c>
      <c r="D40" s="185">
        <v>3123</v>
      </c>
      <c r="E40" s="19">
        <v>133.19999999999999</v>
      </c>
      <c r="F40" s="184">
        <v>13656</v>
      </c>
      <c r="G40" s="81">
        <v>577.70000000000005</v>
      </c>
      <c r="H40" s="185">
        <v>3021</v>
      </c>
      <c r="I40" s="19">
        <v>127.8</v>
      </c>
      <c r="J40" s="184">
        <v>13746</v>
      </c>
      <c r="K40" s="81">
        <v>575.4</v>
      </c>
      <c r="L40" s="185">
        <v>2777</v>
      </c>
      <c r="M40" s="19">
        <v>116.2</v>
      </c>
      <c r="N40" s="184">
        <v>13967</v>
      </c>
      <c r="O40" s="81">
        <v>584.6</v>
      </c>
      <c r="P40" s="185">
        <v>2468</v>
      </c>
      <c r="Q40" s="19">
        <v>103.3</v>
      </c>
      <c r="R40" s="184">
        <v>15260</v>
      </c>
      <c r="S40" s="81">
        <v>638.70000000000005</v>
      </c>
      <c r="T40" s="185">
        <v>2469</v>
      </c>
      <c r="U40" s="19">
        <v>103.3</v>
      </c>
    </row>
    <row r="41" spans="1:21" ht="15" customHeight="1">
      <c r="A41" s="298" t="s">
        <v>304</v>
      </c>
      <c r="B41" s="183">
        <v>137</v>
      </c>
      <c r="C41" s="4" t="s">
        <v>530</v>
      </c>
      <c r="D41" s="182">
        <v>51</v>
      </c>
      <c r="E41" s="16" t="s">
        <v>530</v>
      </c>
      <c r="F41" s="183">
        <v>151</v>
      </c>
      <c r="G41" s="4" t="s">
        <v>530</v>
      </c>
      <c r="H41" s="182">
        <v>61</v>
      </c>
      <c r="I41" s="16" t="s">
        <v>530</v>
      </c>
      <c r="J41" s="183">
        <v>192</v>
      </c>
      <c r="K41" s="4" t="s">
        <v>530</v>
      </c>
      <c r="L41" s="182">
        <v>30</v>
      </c>
      <c r="M41" s="16" t="s">
        <v>530</v>
      </c>
      <c r="N41" s="183">
        <v>166</v>
      </c>
      <c r="O41" s="4" t="s">
        <v>530</v>
      </c>
      <c r="P41" s="182">
        <v>26</v>
      </c>
      <c r="Q41" s="16" t="s">
        <v>530</v>
      </c>
      <c r="R41" s="183">
        <v>125</v>
      </c>
      <c r="S41" s="4" t="s">
        <v>530</v>
      </c>
      <c r="T41" s="182">
        <v>24</v>
      </c>
      <c r="U41" s="16" t="s">
        <v>530</v>
      </c>
    </row>
    <row r="42" spans="1:21" ht="15" customHeight="1">
      <c r="A42" s="298" t="s">
        <v>2</v>
      </c>
      <c r="B42" s="183">
        <v>938</v>
      </c>
      <c r="C42" s="4" t="s">
        <v>530</v>
      </c>
      <c r="D42" s="182">
        <v>189</v>
      </c>
      <c r="E42" s="16" t="s">
        <v>530</v>
      </c>
      <c r="F42" s="183">
        <v>1017</v>
      </c>
      <c r="G42" s="4" t="s">
        <v>530</v>
      </c>
      <c r="H42" s="182">
        <v>243</v>
      </c>
      <c r="I42" s="16" t="s">
        <v>530</v>
      </c>
      <c r="J42" s="183">
        <v>1088</v>
      </c>
      <c r="K42" s="4" t="s">
        <v>530</v>
      </c>
      <c r="L42" s="182">
        <v>158</v>
      </c>
      <c r="M42" s="16" t="s">
        <v>530</v>
      </c>
      <c r="N42" s="183">
        <v>1137</v>
      </c>
      <c r="O42" s="4" t="s">
        <v>530</v>
      </c>
      <c r="P42" s="182">
        <v>140</v>
      </c>
      <c r="Q42" s="16" t="s">
        <v>530</v>
      </c>
      <c r="R42" s="183">
        <v>1207</v>
      </c>
      <c r="S42" s="4" t="s">
        <v>530</v>
      </c>
      <c r="T42" s="182">
        <v>98</v>
      </c>
      <c r="U42" s="16" t="s">
        <v>530</v>
      </c>
    </row>
    <row r="43" spans="1:21" ht="15" customHeight="1">
      <c r="A43" s="172" t="s">
        <v>246</v>
      </c>
      <c r="B43" s="67">
        <v>26911</v>
      </c>
      <c r="C43" s="64">
        <v>405.8</v>
      </c>
      <c r="D43" s="63">
        <v>5294</v>
      </c>
      <c r="E43" s="68">
        <v>79.8</v>
      </c>
      <c r="F43" s="67">
        <v>28308</v>
      </c>
      <c r="G43" s="64">
        <v>420.4</v>
      </c>
      <c r="H43" s="63">
        <v>5302</v>
      </c>
      <c r="I43" s="68">
        <v>78.7</v>
      </c>
      <c r="J43" s="67">
        <v>29276</v>
      </c>
      <c r="K43" s="64">
        <v>426.7</v>
      </c>
      <c r="L43" s="63">
        <v>4888</v>
      </c>
      <c r="M43" s="68">
        <v>71.2</v>
      </c>
      <c r="N43" s="67">
        <v>30055</v>
      </c>
      <c r="O43" s="64">
        <v>438.1</v>
      </c>
      <c r="P43" s="63">
        <v>4366</v>
      </c>
      <c r="Q43" s="68">
        <v>63.6</v>
      </c>
      <c r="R43" s="67">
        <v>32432</v>
      </c>
      <c r="S43" s="64">
        <v>472.7</v>
      </c>
      <c r="T43" s="63">
        <v>4339</v>
      </c>
      <c r="U43" s="68">
        <v>63.2</v>
      </c>
    </row>
    <row r="44" spans="1:21" ht="15" customHeight="1">
      <c r="A44" s="9"/>
    </row>
    <row r="45" spans="1:21" ht="15" customHeight="1">
      <c r="A45" s="76" t="s">
        <v>175</v>
      </c>
      <c r="B45" s="77"/>
      <c r="C45" s="77"/>
      <c r="D45" s="77"/>
      <c r="E45" s="77"/>
      <c r="F45" s="77"/>
      <c r="G45" s="77"/>
      <c r="H45" s="77"/>
      <c r="I45" s="77"/>
      <c r="J45" s="77"/>
      <c r="K45" s="77"/>
      <c r="L45" s="77"/>
      <c r="M45" s="77"/>
      <c r="N45" s="77"/>
      <c r="O45" s="77"/>
      <c r="P45" s="77"/>
      <c r="Q45" s="77"/>
      <c r="R45" s="77"/>
      <c r="S45" s="77"/>
      <c r="T45" s="77"/>
      <c r="U45" s="77"/>
    </row>
    <row r="46" spans="1:21" ht="33" customHeight="1">
      <c r="A46" s="514" t="s">
        <v>753</v>
      </c>
      <c r="B46" s="514"/>
      <c r="C46" s="514"/>
      <c r="D46" s="514"/>
      <c r="E46" s="514"/>
      <c r="F46" s="514"/>
      <c r="G46" s="514"/>
      <c r="H46" s="514"/>
      <c r="I46" s="514"/>
      <c r="J46" s="514"/>
      <c r="K46" s="514"/>
      <c r="L46" s="514"/>
      <c r="M46" s="514"/>
      <c r="N46" s="358"/>
      <c r="O46" s="358"/>
      <c r="P46" s="358"/>
      <c r="Q46" s="358"/>
      <c r="R46" s="358"/>
      <c r="S46" s="358"/>
      <c r="T46" s="358"/>
      <c r="U46" s="358"/>
    </row>
    <row r="47" spans="1:21" ht="30" customHeight="1">
      <c r="A47" s="513" t="s">
        <v>623</v>
      </c>
      <c r="B47" s="513"/>
      <c r="C47" s="513"/>
      <c r="D47" s="513"/>
      <c r="E47" s="513"/>
      <c r="F47" s="513"/>
      <c r="G47" s="513"/>
      <c r="H47" s="513"/>
      <c r="I47" s="513"/>
      <c r="J47" s="513"/>
      <c r="K47" s="513"/>
      <c r="L47" s="513"/>
      <c r="M47" s="513"/>
      <c r="N47" s="351"/>
      <c r="O47" s="351"/>
      <c r="P47" s="351"/>
      <c r="Q47" s="351"/>
      <c r="R47" s="351"/>
      <c r="S47" s="351"/>
      <c r="T47" s="351"/>
      <c r="U47" s="351"/>
    </row>
    <row r="48" spans="1:21" ht="15" customHeight="1">
      <c r="A48" s="470" t="s">
        <v>621</v>
      </c>
      <c r="B48" s="468"/>
      <c r="C48" s="468"/>
      <c r="D48" s="468"/>
      <c r="E48" s="468"/>
      <c r="F48" s="468"/>
      <c r="G48" s="468"/>
      <c r="H48" s="468"/>
      <c r="I48" s="468"/>
      <c r="J48" s="468"/>
      <c r="K48" s="468"/>
      <c r="L48" s="468"/>
      <c r="M48" s="468"/>
      <c r="N48" s="351"/>
      <c r="O48" s="351"/>
      <c r="P48" s="351"/>
      <c r="Q48" s="351"/>
      <c r="R48" s="351"/>
      <c r="S48" s="351"/>
      <c r="T48" s="351"/>
      <c r="U48" s="351"/>
    </row>
    <row r="49" spans="1:21" ht="15" customHeight="1">
      <c r="A49" s="463"/>
      <c r="B49" s="351"/>
      <c r="C49" s="351"/>
      <c r="D49" s="351"/>
      <c r="E49" s="351"/>
      <c r="F49" s="351"/>
      <c r="G49" s="351"/>
      <c r="H49" s="351"/>
      <c r="I49" s="351"/>
      <c r="J49" s="351"/>
      <c r="K49" s="351"/>
      <c r="L49" s="351"/>
      <c r="M49" s="351"/>
      <c r="N49" s="351"/>
      <c r="O49" s="351"/>
      <c r="P49" s="351"/>
      <c r="Q49" s="351"/>
      <c r="R49" s="351"/>
      <c r="S49" s="351"/>
      <c r="T49" s="351"/>
      <c r="U49" s="351"/>
    </row>
    <row r="50" spans="1:21" ht="15" customHeight="1">
      <c r="A50" s="342" t="s">
        <v>389</v>
      </c>
    </row>
    <row r="51" spans="1:21" ht="15" customHeight="1">
      <c r="A51" s="341" t="s">
        <v>625</v>
      </c>
    </row>
    <row r="52" spans="1:21" ht="15" customHeight="1">
      <c r="A52" s="343" t="s">
        <v>0</v>
      </c>
    </row>
    <row r="53" spans="1:21" ht="15" customHeight="1">
      <c r="A53" s="343" t="s">
        <v>412</v>
      </c>
    </row>
    <row r="54" spans="1:21" ht="15" customHeight="1">
      <c r="A54" s="343" t="s">
        <v>30</v>
      </c>
    </row>
    <row r="55" spans="1:21" ht="15" customHeight="1">
      <c r="A55" s="343" t="s">
        <v>413</v>
      </c>
    </row>
  </sheetData>
  <mergeCells count="17">
    <mergeCell ref="B6:E6"/>
    <mergeCell ref="F6:I6"/>
    <mergeCell ref="J6:M6"/>
    <mergeCell ref="N6:Q6"/>
    <mergeCell ref="R6:U6"/>
    <mergeCell ref="T7:U7"/>
    <mergeCell ref="B7:C7"/>
    <mergeCell ref="D7:E7"/>
    <mergeCell ref="F7:G7"/>
    <mergeCell ref="H7:I7"/>
    <mergeCell ref="J7:K7"/>
    <mergeCell ref="A47:M47"/>
    <mergeCell ref="L7:M7"/>
    <mergeCell ref="N7:O7"/>
    <mergeCell ref="P7:Q7"/>
    <mergeCell ref="R7:S7"/>
    <mergeCell ref="A46:M46"/>
  </mergeCells>
  <hyperlinks>
    <hyperlink ref="A1" location="'Table Of Contents'!C6" display="return to table of contents"/>
    <hyperlink ref="A48" r:id="rId1"/>
  </hyperlinks>
  <pageMargins left="0.39370078740157483" right="0.39370078740157483" top="0.59055118110236227" bottom="0.59055118110236227" header="0.39370078740157483" footer="0.39370078740157483"/>
  <pageSetup paperSize="9" scale="66" orientation="landscape" horizontalDpi="300" verticalDpi="300" r:id="rId2"/>
  <headerFooter>
    <oddHeader>&amp;C&amp;F     &amp;A</oddHeader>
    <oddFooter>Page &amp;P of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BOCSAR Publication" ma:contentTypeID="0x010100A4F8BB38C841C048A99A73BDF778CB2A" ma:contentTypeVersion="41" ma:contentTypeDescription="Used by publications and reports by BOCSAR only." ma:contentTypeScope="" ma:versionID="6cf070ab5eafdeefec41e1770aa1a534">
  <xsd:schema xmlns:xsd="http://www.w3.org/2001/XMLSchema" xmlns:xs="http://www.w3.org/2001/XMLSchema" xmlns:p="http://schemas.microsoft.com/office/2006/metadata/properties" xmlns:ns1="http://schemas.microsoft.com/sharepoint/v3" xmlns:ns2="73698297-2185-4948-8464-43a764ec9ef2" xmlns:ns4="7682a661-0ade-4637-84c8-77ce31dee783" targetNamespace="http://schemas.microsoft.com/office/2006/metadata/properties" ma:root="true" ma:fieldsID="b479c45036c2a13b99693b5fc0118270" ns1:_="" ns2:_="" ns4:_="">
    <xsd:import namespace="http://schemas.microsoft.com/sharepoint/v3"/>
    <xsd:import namespace="73698297-2185-4948-8464-43a764ec9ef2"/>
    <xsd:import namespace="7682a661-0ade-4637-84c8-77ce31dee783"/>
    <xsd:element name="properties">
      <xsd:complexType>
        <xsd:sequence>
          <xsd:element name="documentManagement">
            <xsd:complexType>
              <xsd:all>
                <xsd:element ref="ns2:Pub_x0020_ID" minOccurs="0"/>
                <xsd:element ref="ns2:Type_x0020_of_x0020_Publication" minOccurs="0"/>
                <xsd:element ref="ns2:Issue_x0020_number" minOccurs="0"/>
                <xsd:element ref="ns2:Publication_x0020_Full_x0020_Date" minOccurs="0"/>
                <xsd:element ref="ns2:Author0" minOccurs="0"/>
                <xsd:element ref="ns2:Subject_x0020_link" minOccurs="0"/>
                <xsd:element ref="ns2:Abstract" minOccurs="0"/>
                <xsd:element ref="ns2:Aim" minOccurs="0"/>
                <xsd:element ref="ns2:Background" minOccurs="0"/>
                <xsd:element ref="ns2:Key_x0020_findings" minOccurs="0"/>
                <xsd:element ref="ns2:Method" minOccurs="0"/>
                <xsd:element ref="ns2:Results" minOccurs="0"/>
                <xsd:element ref="ns2:Conclusion" minOccurs="0"/>
                <xsd:element ref="ns2:Publication_x0020_Title" minOccurs="0"/>
                <xsd:element ref="ns2:Full_x0020_report" minOccurs="0"/>
                <xsd:element ref="ns2:Media_x0020_release" minOccurs="0"/>
                <xsd:element ref="ns2:Image" minOccurs="0"/>
                <xsd:element ref="ns2:Statistics" minOccurs="0"/>
                <xsd:element ref="ns1:PublishingStartDate" minOccurs="0"/>
                <xsd:element ref="ns2:ne8158a489a9473f9c54eecb4c21131b" minOccurs="0"/>
                <xsd:element ref="ns2:bc56bdda6a6a44c48d8cfdd96ad4c147" minOccurs="0"/>
                <xsd:element ref="ns4:TaxCatchAll" minOccurs="0"/>
                <xsd:element ref="ns1:PublishingExpiration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28" nillable="true" ma:displayName="Scheduling Start Date" ma:description="Scheduling Start Date is a site column created by the Publishing feature. It is used to specify the date and time on which this page will first appear to site visitors." ma:internalName="PublishingStartDate">
      <xsd:simpleType>
        <xsd:restriction base="dms:Unknown"/>
      </xsd:simpleType>
    </xsd:element>
    <xsd:element name="PublishingExpirationDate" ma:index="38" nillable="true" ma:displayName="Scheduling End Date" ma:description="Scheduling End Date is a site column created by the Publishing feature. It is used to specify the date and time on which this page will no longer appear to site visitors."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73698297-2185-4948-8464-43a764ec9ef2" elementFormDefault="qualified">
    <xsd:import namespace="http://schemas.microsoft.com/office/2006/documentManagement/types"/>
    <xsd:import namespace="http://schemas.microsoft.com/office/infopath/2007/PartnerControls"/>
    <xsd:element name="Pub_x0020_ID" ma:index="2" nillable="true" ma:displayName="Pub ID" ma:description="Publication ID - internal use only, for filtering within web parts, not to be displayed on we pages" ma:internalName="Pub_x0020_ID">
      <xsd:simpleType>
        <xsd:restriction base="dms:Text">
          <xsd:maxLength value="255"/>
        </xsd:restriction>
      </xsd:simpleType>
    </xsd:element>
    <xsd:element name="Type_x0020_of_x0020_Publication" ma:index="3" nillable="true" ma:displayName="Type of Publication" ma:description="Type of Publication/Report" ma:format="Dropdown" ma:internalName="Type_x0020_of_x0020_Publication">
      <xsd:simpleType>
        <xsd:restriction base="dms:Choice">
          <xsd:enumeration value="Affiliated publication"/>
          <xsd:enumeration value="Alcohol Studies Bulletin"/>
          <xsd:enumeration value="Bureau Brief"/>
          <xsd:enumeration value="Crime and Justice Bulletin"/>
          <xsd:enumeration value="General Report Series"/>
          <xsd:enumeration value="Legislative Evaluation"/>
          <xsd:enumeration value="Map"/>
          <xsd:enumeration value="NSW Criminal Courts Statistics"/>
          <xsd:enumeration value="NSW Custody Statistics"/>
          <xsd:enumeration value="NSW Recorded Crime Statistics"/>
          <xsd:enumeration value="Recorded Crime Audit"/>
          <xsd:enumeration value="Statistical Bulletin"/>
          <xsd:enumeration value="Statistical Report"/>
          <xsd:enumeration value="Sydney Coroners' Courts Statistics"/>
        </xsd:restriction>
      </xsd:simpleType>
    </xsd:element>
    <xsd:element name="Issue_x0020_number" ma:index="4" nillable="true" ma:displayName="Issue number" ma:description="Enter the Issue number ONLY if the Type of Publication is a Crime and Justice Bulletin, Bureau Brief, Alcohol Studies Bulletin, Legislative Evaluation, Statistical Bulletin, or Statistical Report. e.g. for CJB123, enter &quot;123&quot; as the Issue number.&#10;&#10;To be shown within the metadata on the publication's summary pages. Data is to be combined with the &quot;Type of publication&quot; field to become &quot;Report type&quot; on the front-end of the website." ma:internalName="Issue_x0020_number">
      <xsd:simpleType>
        <xsd:restriction base="dms:Text">
          <xsd:maxLength value="255"/>
        </xsd:restriction>
      </xsd:simpleType>
    </xsd:element>
    <xsd:element name="Publication_x0020_Full_x0020_Date" ma:index="6" nillable="true" ma:displayName="Publication Full Date" ma:description="Exact Publication date of the report&#10;(NOTE: enter the first day of month if exact day is unknown)" ma:format="DateOnly" ma:internalName="Publication_x0020_Full_x0020_Date">
      <xsd:simpleType>
        <xsd:restriction base="dms:DateTime"/>
      </xsd:simpleType>
    </xsd:element>
    <xsd:element name="Author0" ma:index="12" nillable="true" ma:displayName="Author" ma:description="Author/s of the publication - order by magnitude of contribution" ma:internalName="Author0">
      <xsd:simpleType>
        <xsd:restriction base="dms:Text">
          <xsd:maxLength value="255"/>
        </xsd:restriction>
      </xsd:simpleType>
    </xsd:element>
    <xsd:element name="Subject_x0020_link" ma:index="13" nillable="true" ma:displayName="Subject" ma:list="{7551e0f6-e153-4c6f-bb3b-67ddadc18f84}" ma:internalName="Subject_x0020_link" ma:showField="Title">
      <xsd:complexType>
        <xsd:complexContent>
          <xsd:extension base="dms:MultiChoiceLookup">
            <xsd:sequence>
              <xsd:element name="Value" type="dms:Lookup" maxOccurs="unbounded" minOccurs="0" nillable="true"/>
            </xsd:sequence>
          </xsd:extension>
        </xsd:complexContent>
      </xsd:complexType>
    </xsd:element>
    <xsd:element name="Abstract" ma:index="15" nillable="true" ma:displayName="Abstract" ma:description="Abstract or Summary for publications prior to 2010" ma:internalName="Abstract">
      <xsd:simpleType>
        <xsd:restriction base="dms:Note"/>
      </xsd:simpleType>
    </xsd:element>
    <xsd:element name="Aim" ma:index="16" nillable="true" ma:displayName="Aim" ma:description="Aim of the publication" ma:internalName="Aim">
      <xsd:simpleType>
        <xsd:restriction base="dms:Note"/>
      </xsd:simpleType>
    </xsd:element>
    <xsd:element name="Background" ma:index="17" nillable="true" ma:displayName="Background" ma:description="Background of the report/publication" ma:internalName="Background">
      <xsd:simpleType>
        <xsd:restriction base="dms:Note"/>
      </xsd:simpleType>
    </xsd:element>
    <xsd:element name="Key_x0020_findings" ma:index="18" nillable="true" ma:displayName="Key findings" ma:description="Key findings of the report/publication" ma:internalName="Key_x0020_findings">
      <xsd:simpleType>
        <xsd:restriction base="dms:Note"/>
      </xsd:simpleType>
    </xsd:element>
    <xsd:element name="Method" ma:index="19" nillable="true" ma:displayName="Method" ma:description="Method used in the research report" ma:internalName="Method">
      <xsd:simpleType>
        <xsd:restriction base="dms:Note"/>
      </xsd:simpleType>
    </xsd:element>
    <xsd:element name="Results" ma:index="20" nillable="true" ma:displayName="Results" ma:description="Results and outcomes of the research report" ma:internalName="Results">
      <xsd:simpleType>
        <xsd:restriction base="dms:Note"/>
      </xsd:simpleType>
    </xsd:element>
    <xsd:element name="Conclusion" ma:index="21" nillable="true" ma:displayName="Conclusion" ma:description="Conclusion of the report/publication" ma:internalName="Conclusion">
      <xsd:simpleType>
        <xsd:restriction base="dms:Note"/>
      </xsd:simpleType>
    </xsd:element>
    <xsd:element name="Publication_x0020_Title" ma:index="22" nillable="true" ma:displayName="Publication Title" ma:description="Hyperlink to the summary page of the publication which will display the metadata stored in this record" ma:format="Hyperlink" ma:internalName="Publication_x0020_Title">
      <xsd:complexType>
        <xsd:complexContent>
          <xsd:extension base="dms:URL">
            <xsd:sequence>
              <xsd:element name="Url" type="dms:ValidUrl" minOccurs="0" nillable="true"/>
              <xsd:element name="Description" type="xsd:string" nillable="true"/>
            </xsd:sequence>
          </xsd:extension>
        </xsd:complexContent>
      </xsd:complexType>
    </xsd:element>
    <xsd:element name="Full_x0020_report" ma:index="23" nillable="true" ma:displayName="Full report" ma:description="Hyperlink to the full report file - i.e. link of this file" ma:format="Hyperlink" ma:internalName="Full_x0020_report">
      <xsd:complexType>
        <xsd:complexContent>
          <xsd:extension base="dms:URL">
            <xsd:sequence>
              <xsd:element name="Url" type="dms:ValidUrl" minOccurs="0" nillable="true"/>
              <xsd:element name="Description" type="xsd:string" nillable="true"/>
            </xsd:sequence>
          </xsd:extension>
        </xsd:complexContent>
      </xsd:complexType>
    </xsd:element>
    <xsd:element name="Media_x0020_release" ma:index="24" nillable="true" ma:displayName="Media release" ma:description="Hyperlink to the media release for this publication" ma:format="Hyperlink" ma:internalName="Media_x0020_release">
      <xsd:complexType>
        <xsd:complexContent>
          <xsd:extension base="dms:URL">
            <xsd:sequence>
              <xsd:element name="Url" type="dms:ValidUrl" minOccurs="0" nillable="true"/>
              <xsd:element name="Description" type="xsd:string" nillable="true"/>
            </xsd:sequence>
          </xsd:extension>
        </xsd:complexContent>
      </xsd:complexType>
    </xsd:element>
    <xsd:element name="Image" ma:index="25" nillable="true" ma:displayName="Image" ma:description="Hyperlink of image used (DO NOT include commas in description)" ma:format="Hyperlink" ma:internalName="Image">
      <xsd:complexType>
        <xsd:complexContent>
          <xsd:extension base="dms:URL">
            <xsd:sequence>
              <xsd:element name="Url" type="dms:ValidUrl" minOccurs="0" nillable="true"/>
              <xsd:element name="Description" type="xsd:string" nillable="true"/>
            </xsd:sequence>
          </xsd:extension>
        </xsd:complexContent>
      </xsd:complexType>
    </xsd:element>
    <xsd:element name="Statistics" ma:index="26" nillable="true" ma:displayName="Statistics" ma:description="Apply to Court Statistics, Crime Statistics and Custody Statistics quarterly and annual reports only. Additional links to relevant landing pages and data files." ma:list="{b97c5e48-d7f1-4aeb-a448-801602eca7ca}" ma:internalName="Statistics" ma:showField="Title">
      <xsd:complexType>
        <xsd:complexContent>
          <xsd:extension base="dms:MultiChoiceLookup">
            <xsd:sequence>
              <xsd:element name="Value" type="dms:Lookup" maxOccurs="unbounded" minOccurs="0" nillable="true"/>
            </xsd:sequence>
          </xsd:extension>
        </xsd:complexContent>
      </xsd:complexType>
    </xsd:element>
    <xsd:element name="ne8158a489a9473f9c54eecb4c21131b" ma:index="32" nillable="true" ma:displayName="Content tags_0" ma:hidden="true" ma:internalName="ne8158a489a9473f9c54eecb4c21131b">
      <xsd:simpleType>
        <xsd:restriction base="dms:Note"/>
      </xsd:simpleType>
    </xsd:element>
    <xsd:element name="bc56bdda6a6a44c48d8cfdd96ad4c147" ma:index="33" nillable="true" ma:taxonomy="true" ma:internalName="bc56bdda6a6a44c48d8cfdd96ad4c147" ma:taxonomyFieldName="DC_x002e_Type_x002e_DocType_x0020__x0028_JSMS" ma:displayName="DC.Type.DocType (JSMS)" ma:default="28;#Report|55c057c3-5c13-4ca6-8dab-3fe1e0497fe2" ma:fieldId="{bc56bdda-6a6a-44c4-8d8c-fdd96ad4c147}" ma:sspId="f6e08d11-6f9a-422e-94df-5713af838a64" ma:termSetId="b3e06974-9d97-43bf-b4dd-d0f5e0db0ed5"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7682a661-0ade-4637-84c8-77ce31dee783" elementFormDefault="qualified">
    <xsd:import namespace="http://schemas.microsoft.com/office/2006/documentManagement/types"/>
    <xsd:import namespace="http://schemas.microsoft.com/office/infopath/2007/PartnerControls"/>
    <xsd:element name="TaxCatchAll" ma:index="34" nillable="true" ma:displayName="Taxonomy Catch All Column" ma:hidden="true" ma:list="{71544a81-4f2a-458e-ab5b-bbbaec5e6e73}" ma:internalName="TaxCatchAll" ma:showField="CatchAllData" ma:web="7682a661-0ade-4637-84c8-77ce31dee78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37" ma:displayName="Content Type"/>
        <xsd:element ref="dc:title" minOccurs="0" maxOccurs="1" ma:index="1" ma:displayName="Title"/>
        <xsd:element ref="dc:subject" minOccurs="0" maxOccurs="1"/>
        <xsd:element ref="dc:description" minOccurs="0" maxOccurs="1"/>
        <xsd:element name="keywords" minOccurs="0" maxOccurs="1" type="xsd:string" ma:index="11"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Key_x0020_findings xmlns="73698297-2185-4948-8464-43a764ec9ef2" xsi:nil="true"/>
    <Publication_x0020_Full_x0020_Date xmlns="73698297-2185-4948-8464-43a764ec9ef2">2020-02-02T13:00:00+00:00</Publication_x0020_Full_x0020_Date>
    <Conclusion xmlns="73698297-2185-4948-8464-43a764ec9ef2" xsi:nil="true"/>
    <TaxCatchAll xmlns="7682a661-0ade-4637-84c8-77ce31dee783">
      <Value>28</Value>
      <Value>109</Value>
    </TaxCatchAll>
    <Abstract xmlns="73698297-2185-4948-8464-43a764ec9ef2" xsi:nil="true"/>
    <bc56bdda6a6a44c48d8cfdd96ad4c147 xmlns="73698297-2185-4948-8464-43a764ec9ef2">
      <Terms xmlns="http://schemas.microsoft.com/office/infopath/2007/PartnerControls">
        <TermInfo xmlns="http://schemas.microsoft.com/office/infopath/2007/PartnerControls">
          <TermName xmlns="http://schemas.microsoft.com/office/infopath/2007/PartnerControls">Report</TermName>
          <TermId xmlns="http://schemas.microsoft.com/office/infopath/2007/PartnerControls">55c057c3-5c13-4ca6-8dab-3fe1e0497fe2</TermId>
        </TermInfo>
      </Terms>
    </bc56bdda6a6a44c48d8cfdd96ad4c147>
    <Author0 xmlns="73698297-2185-4948-8464-43a764ec9ef2">NSW Bureau of Crime Statistics and Research</Author0>
    <Publication_x0020_Title xmlns="73698297-2185-4948-8464-43a764ec9ef2">
      <Url>https://www.bocsar.nsw.gov.au/Pages/bocsar_publication/Pub_Summary/CCS-Annual/Criminal-Court-Statistics-Jun-2019.aspx</Url>
      <Description>NSW Criminal Courts Statistics Jul 2014 - Jun 2019</Description>
    </Publication_x0020_Title>
    <Statistics xmlns="73698297-2185-4948-8464-43a764ec9ef2">
      <Value>1</Value>
    </Statistics>
    <ne8158a489a9473f9c54eecb4c21131b xmlns="73698297-2185-4948-8464-43a764ec9ef2" xsi:nil="true"/>
    <Type_x0020_of_x0020_Publication xmlns="73698297-2185-4948-8464-43a764ec9ef2">NSW Criminal Courts Statistics</Type_x0020_of_x0020_Publication>
    <Image xmlns="73698297-2185-4948-8464-43a764ec9ef2">
      <Url xsi:nil="true"/>
      <Description xsi:nil="true"/>
    </Image>
    <Method xmlns="73698297-2185-4948-8464-43a764ec9ef2" xsi:nil="true"/>
    <Media_x0020_release xmlns="73698297-2185-4948-8464-43a764ec9ef2">
      <Url xsi:nil="true"/>
      <Description xsi:nil="true"/>
    </Media_x0020_release>
    <PublishingExpirationDate xmlns="http://schemas.microsoft.com/sharepoint/v3" xsi:nil="true"/>
    <Issue_x0020_number xmlns="73698297-2185-4948-8464-43a764ec9ef2" xsi:nil="true"/>
    <PublishingStartDate xmlns="http://schemas.microsoft.com/sharepoint/v3" xsi:nil="true"/>
    <Subject_x0020_link xmlns="73698297-2185-4948-8464-43a764ec9ef2">
      <Value>13</Value>
    </Subject_x0020_link>
    <Results xmlns="73698297-2185-4948-8464-43a764ec9ef2" xsi:nil="true"/>
    <Full_x0020_report xmlns="73698297-2185-4948-8464-43a764ec9ef2">
      <Url>https://www.bocsar.nsw.gov.au/Publications/CCS-Annual/New%20South%20Wales%20Criminal%20Courts%20Statistics%20Jul%202014-Jun%202019.xlsx</Url>
      <Description>Full report (xlsx)</Description>
    </Full_x0020_report>
    <Pub_x0020_ID xmlns="73698297-2185-4948-8464-43a764ec9ef2">CCS2019Q2</Pub_x0020_ID>
    <Background xmlns="73698297-2185-4948-8464-43a764ec9ef2" xsi:nil="true"/>
    <Aim xmlns="73698297-2185-4948-8464-43a764ec9ef2">The statistics in this collection relate to defendants who had criminal cases finalised within the Higher, Local and Children's Courts during the reference period July 2014 - June 2019.
</Aim>
  </documentManagement>
</p:properties>
</file>

<file path=customXml/itemProps1.xml><?xml version="1.0" encoding="utf-8"?>
<ds:datastoreItem xmlns:ds="http://schemas.openxmlformats.org/officeDocument/2006/customXml" ds:itemID="{C7623544-249C-4330-884A-40EB9BBEE572}"/>
</file>

<file path=customXml/itemProps2.xml><?xml version="1.0" encoding="utf-8"?>
<ds:datastoreItem xmlns:ds="http://schemas.openxmlformats.org/officeDocument/2006/customXml" ds:itemID="{ABFB1BB4-E28D-45FA-A84C-0C0DB2DB06C3}"/>
</file>

<file path=customXml/itemProps3.xml><?xml version="1.0" encoding="utf-8"?>
<ds:datastoreItem xmlns:ds="http://schemas.openxmlformats.org/officeDocument/2006/customXml" ds:itemID="{5420C5EE-F7DD-4E95-8CC4-1A1B99C4AB6F}"/>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23</vt:i4>
      </vt:variant>
    </vt:vector>
  </HeadingPairs>
  <TitlesOfParts>
    <vt:vector size="23" baseType="lpstr">
      <vt:lpstr>Table Of Contents</vt:lpstr>
      <vt:lpstr>1-Summarybyyear</vt:lpstr>
      <vt:lpstr>2-detailedoffence-outcome</vt:lpstr>
      <vt:lpstr>3-Outcome</vt:lpstr>
      <vt:lpstr>4-Outcome by bail</vt:lpstr>
      <vt:lpstr>5-penalty</vt:lpstr>
      <vt:lpstr>5a-detailedpenalty</vt:lpstr>
      <vt:lpstr>6-CourtDelay</vt:lpstr>
      <vt:lpstr>7-AVOs</vt:lpstr>
      <vt:lpstr>8-Appeals</vt:lpstr>
      <vt:lpstr>9-DV-CSOdetailedoffence</vt:lpstr>
      <vt:lpstr>10-DV-CSOpenalty</vt:lpstr>
      <vt:lpstr>10a-DV-CSOpenalty</vt:lpstr>
      <vt:lpstr>11-Indigenoussummarybyyr</vt:lpstr>
      <vt:lpstr>12-Indigdetailedoffence</vt:lpstr>
      <vt:lpstr>13-Indigenous-DV-CSOdetailedoff</vt:lpstr>
      <vt:lpstr>14-Indig penalty</vt:lpstr>
      <vt:lpstr>14a-Indig detailedpenalty</vt:lpstr>
      <vt:lpstr>15-Indig DV-CSOpenalty</vt:lpstr>
      <vt:lpstr>15a-Indig DV-CSOpenalty</vt:lpstr>
      <vt:lpstr>16-No-%custody</vt:lpstr>
      <vt:lpstr>17-custodylength</vt:lpstr>
      <vt:lpstr>Explanatory Notes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NSW Criminal Courts Statistics Jul 2014 - Jun 2019</dc:title>
  <dc:creator>dgoh0</dc:creator>
  <cp:keywords>Statistics, Criminal Court</cp:keywords>
  <cp:lastModifiedBy>BOCSAR</cp:lastModifiedBy>
  <cp:revision>1</cp:revision>
  <cp:lastPrinted>2019-11-12T04:43:54Z</cp:lastPrinted>
  <dcterms:created xsi:type="dcterms:W3CDTF">2015-07-27T03:28:02Z</dcterms:created>
  <dcterms:modified xsi:type="dcterms:W3CDTF">2020-01-31T00:33:03Z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0x010100A4F8BB38C841C048A99A73BDF778CB2A</vt:lpwstr>
  </property>
  <property fmtid="{D5CDD505-2E9C-101B-9397-08002B2CF9AE}" pid="3" name="Content tags">
    <vt:lpwstr>109;#Court statistics|2ebb5eb7-b78d-4c24-975c-a70ade75a57f</vt:lpwstr>
  </property>
  <property fmtid="{D5CDD505-2E9C-101B-9397-08002B2CF9AE}" pid="4" name="DC.Type.DocType (JSMS">
    <vt:lpwstr>28;#Report|55c057c3-5c13-4ca6-8dab-3fe1e0497fe2</vt:lpwstr>
  </property>
  <property fmtid="{D5CDD505-2E9C-101B-9397-08002B2CF9AE}" pid="5" name="ne8158a489a9473f9c54eecb4c21131b0">
    <vt:lpwstr>Court statistics|2ebb5eb7-b78d-4c24-975c-a70ade75a57f</vt:lpwstr>
  </property>
</Properties>
</file>